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5"/>
  <workbookPr defaultThemeVersion="124226"/>
  <mc:AlternateContent xmlns:mc="http://schemas.openxmlformats.org/markup-compatibility/2006">
    <mc:Choice Requires="x15">
      <x15ac:absPath xmlns:x15ac="http://schemas.microsoft.com/office/spreadsheetml/2010/11/ac" url="/Users/pabloalandetec/Desktop/Documentos para la página/"/>
    </mc:Choice>
  </mc:AlternateContent>
  <xr:revisionPtr revIDLastSave="0" documentId="13_ncr:1_{AD47D34C-544C-2B4F-BB42-AC568BD193C8}" xr6:coauthVersionLast="47" xr6:coauthVersionMax="47" xr10:uidLastSave="{00000000-0000-0000-0000-000000000000}"/>
  <bookViews>
    <workbookView xWindow="29400" yWindow="0" windowWidth="38400" windowHeight="21600" xr2:uid="{00000000-000D-0000-FFFF-FFFF00000000}"/>
  </bookViews>
  <sheets>
    <sheet name="Educativa" sheetId="1" r:id="rId1"/>
    <sheet name="A. Escolares" sheetId="2" r:id="rId2"/>
    <sheet name="PPIAFF"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71" i="1"/>
  <c r="G71" i="3"/>
  <c r="G70" i="3"/>
  <c r="G69" i="3"/>
  <c r="G68" i="3"/>
  <c r="G67" i="3"/>
  <c r="G66" i="3"/>
  <c r="G65" i="3"/>
  <c r="G64" i="3"/>
  <c r="G63" i="3"/>
  <c r="G62" i="3"/>
  <c r="G61" i="3"/>
  <c r="G60" i="3"/>
  <c r="G59" i="3"/>
  <c r="G58" i="3"/>
  <c r="G57" i="3"/>
  <c r="G56" i="3"/>
  <c r="G55" i="3"/>
  <c r="E71" i="3"/>
  <c r="E70" i="3"/>
  <c r="E69" i="3"/>
  <c r="E68" i="3"/>
  <c r="E67" i="3"/>
  <c r="E66" i="3"/>
  <c r="E65" i="3"/>
  <c r="E64" i="3"/>
  <c r="E63" i="3"/>
  <c r="E62" i="3"/>
  <c r="E61" i="3"/>
  <c r="E60" i="3"/>
  <c r="E59" i="3"/>
  <c r="E58" i="3"/>
  <c r="E57" i="3"/>
  <c r="E56" i="3"/>
  <c r="E55" i="3"/>
  <c r="E47" i="3"/>
  <c r="E46" i="3"/>
  <c r="E37"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76"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8" i="3"/>
  <c r="E39" i="3"/>
  <c r="E40" i="3"/>
  <c r="E41" i="3"/>
  <c r="E42" i="3"/>
  <c r="E43" i="3"/>
  <c r="E44" i="3"/>
  <c r="E45" i="3"/>
  <c r="E48" i="3"/>
  <c r="E49" i="3"/>
  <c r="E50" i="3"/>
  <c r="E51" i="3"/>
  <c r="E52" i="3"/>
  <c r="E53" i="3"/>
  <c r="E54" i="3"/>
  <c r="G75" i="3"/>
  <c r="C72" i="3"/>
  <c r="F72" i="3"/>
  <c r="G74" i="3"/>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9"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7" i="2"/>
  <c r="E38" i="2"/>
  <c r="E39" i="2"/>
  <c r="E40" i="2"/>
  <c r="E41" i="2"/>
  <c r="E42" i="2"/>
  <c r="E43" i="2"/>
  <c r="E44" i="2"/>
  <c r="E47" i="2"/>
  <c r="E48" i="2"/>
  <c r="E49" i="2"/>
  <c r="E50" i="2"/>
  <c r="E51" i="2"/>
  <c r="E52" i="2"/>
  <c r="E53" i="2"/>
  <c r="G58" i="2"/>
  <c r="C54" i="2"/>
  <c r="F54" i="2"/>
  <c r="G57" i="2"/>
  <c r="C66" i="1"/>
  <c r="F66" i="1"/>
  <c r="G69" i="1"/>
  <c r="E7" i="1"/>
  <c r="E8" i="1"/>
  <c r="E9" i="1"/>
  <c r="E11" i="1"/>
  <c r="E13" i="1"/>
  <c r="E14" i="1"/>
  <c r="E15" i="1"/>
  <c r="E16" i="1"/>
  <c r="E17" i="1"/>
  <c r="E18" i="1"/>
  <c r="E19" i="1"/>
  <c r="E20" i="1"/>
  <c r="E22" i="1"/>
  <c r="E23" i="1"/>
  <c r="E24" i="1"/>
  <c r="E25" i="1"/>
  <c r="E26" i="1"/>
  <c r="E27" i="1"/>
  <c r="E28" i="1"/>
  <c r="E29" i="1"/>
  <c r="E30" i="1"/>
  <c r="E31" i="1"/>
  <c r="E32" i="1"/>
  <c r="E33" i="1"/>
  <c r="E34" i="1"/>
  <c r="E36" i="1"/>
  <c r="E37" i="1"/>
  <c r="E38" i="1"/>
  <c r="E39" i="1"/>
  <c r="E40" i="1"/>
  <c r="E42" i="1"/>
  <c r="E43" i="1"/>
  <c r="E44" i="1"/>
  <c r="E45" i="1"/>
  <c r="E46" i="1"/>
  <c r="E47" i="1"/>
  <c r="E48" i="1"/>
  <c r="E49" i="1"/>
  <c r="E50" i="1"/>
  <c r="E51" i="1"/>
  <c r="E52" i="1"/>
  <c r="E53" i="1"/>
  <c r="E54" i="1"/>
  <c r="E56" i="1"/>
  <c r="E57" i="1"/>
  <c r="E59" i="1"/>
  <c r="E62" i="1"/>
  <c r="E63" i="1"/>
  <c r="E64" i="1"/>
  <c r="E65" i="1"/>
  <c r="E5" i="1"/>
  <c r="G70" i="1"/>
</calcChain>
</file>

<file path=xl/sharedStrings.xml><?xml version="1.0" encoding="utf-8"?>
<sst xmlns="http://schemas.openxmlformats.org/spreadsheetml/2006/main" count="209" uniqueCount="186">
  <si>
    <t>#</t>
  </si>
  <si>
    <t>Indicador de Producto</t>
  </si>
  <si>
    <t>Meta 2024</t>
  </si>
  <si>
    <t>Avance 2024</t>
  </si>
  <si>
    <t>% Avance 2024</t>
  </si>
  <si>
    <t>Meta Total</t>
  </si>
  <si>
    <t>% Avance Total</t>
  </si>
  <si>
    <t>Número de Instituciones Educativas Oficiales con habilitación de la oferta educativa en los grados de prejardín y jardín en el marco de la atencion integral a la primera infancia.</t>
  </si>
  <si>
    <t>Número de ludotecas construidas y dotadas en las Instituciones Educativas Oficiales para la atención integral de la primera infancia.</t>
  </si>
  <si>
    <t>Número de encuentros para el acompañamiento y la formación a la red de voces locales de las niñas y los niños para promover su participación y el ejercicio de la ciudadanía desde sus primeros años</t>
  </si>
  <si>
    <t>Número de encuentros para la generación de escenarios de juego y recreación dentro y fuera de la escuela en el marco de la ciudad de las niñas y los niños</t>
  </si>
  <si>
    <t>Número de intervenciones al espacio público y a la malla vial aledaña a las Instituciones Educativas Oficiales para establecer caminos seguros a la escuela.</t>
  </si>
  <si>
    <t>Número de docentes y funcionarios públicos formados como promotores de participación infantil responsables de dinamizar los espacios para promover la participación, el juego, la autonomía y el ejercio de la ciudadanía de las niñas y los niños</t>
  </si>
  <si>
    <t>Numero de planes de ambientes y dotaciones escolares formulados.</t>
  </si>
  <si>
    <t>Porcentaje de implementación del plan de ambientes y dotación escolar</t>
  </si>
  <si>
    <t>Numero de IEO con Servicios Tecnológicos Universalizados y al servicio de la comunidad académica</t>
  </si>
  <si>
    <t>Porcentaje de talento humano vinculado para la atención de la oferta educativa del distrito</t>
  </si>
  <si>
    <t>Porcentaje de IEO que ejecutan estrategias para la caracterización, la atención y el acompañamiento de la población diversa  para su inclusión en el sistema educativo.</t>
  </si>
  <si>
    <t>Número de Unidades de Atención Móviles conformadas y en funcionamiento para la atencion a poblaciones</t>
  </si>
  <si>
    <t>Número de IEO que amplían la oferta de educación flexible para niños, niñas y adolescentes en extraedad en clave de pertinencia, cobertura e inclusión</t>
  </si>
  <si>
    <t xml:space="preserve">Número de IEO que amplían la oferta de educación flexible para jóvenes y adultos en clave de pertinencia, cobertura e inclusión </t>
  </si>
  <si>
    <t>Porcentaje de avance en el diseño y ejecución del proyecto de atención educativa para adolescentes y jóvenes en riesgo social y vinculados al SRPA en medida no privativa de la libertad</t>
  </si>
  <si>
    <t>Porcentaje de avance en el diseño e implementación de las estrategias de AAEE para niñas, niños y jóvenes en condición de enfermedad</t>
  </si>
  <si>
    <t>Número de Aulas hospitalarias adecuadas en unidades pediátricas de hospitales públicos y privados del distrito de Cartagena</t>
  </si>
  <si>
    <t>Número de estudiantes de Instituciones Educativas Oficiales con media técnica beneficiados de la estrategia de orientación sociocupacional</t>
  </si>
  <si>
    <t>Porcentaje de Colegios Amigos del Turismo que ofertan educación media técnica con énfasis en turismo sostenible.</t>
  </si>
  <si>
    <t>Porcentaje de estudiantes de las Instituciones Educativas Oficiales matriculados en grado 11 beneficiados de la estrategia de acompañamiento a jóvenes de las comunidades étnicas para el acceso a la educación técnica, tecnóloga y profesional.</t>
  </si>
  <si>
    <t>Número de créditos educativos condonables otorgados a comunidades étnicas, personas con discapacidad, víctimas del conflicto armado y personas con experiencia de vida trans.</t>
  </si>
  <si>
    <t>Número de créditos educativos condonables otorgados a estudiantes beneficiarios de los Fondos CERES, BICENTENARIOS y SER PILO VA CARATAGENA</t>
  </si>
  <si>
    <t>Número de créditos educativos condonables otorgados a deportistas destacados de la ciudad</t>
  </si>
  <si>
    <t>Número de Instituciones Educativas Oficiales con implementación de la oferta educativa bilingüe bicultural para el acceso y la permanencia de la población con discapacidad auditiva</t>
  </si>
  <si>
    <t>Número de estudiantes beneficiados con el programa de alimentación escolar</t>
  </si>
  <si>
    <t>Número de estudiantes beneficiados con kits escolares como estrategia de permanencia escolar</t>
  </si>
  <si>
    <t>Número de estudiantes de las Instituciones Educativas Oficiales beneficiados con la estrategia de transporte escolar.</t>
  </si>
  <si>
    <t>Número de estudiantes de IEO beneficiados con uniformes escolares como estrategia de permenanencia</t>
  </si>
  <si>
    <t>Porcentaje de Instituciones Educativas Oficiales beneficiadas con la estrategia de Jornadas Escolares Complementarias</t>
  </si>
  <si>
    <t>Porcentaje de docentes y directivos docentes en propiedad que acceden a créditos educativos condonables para su formación posgradual en maestrías, doctorados y posdoctorados.</t>
  </si>
  <si>
    <t>Porcentaje de avance en la constitución y funcionamiento del Centro de ciencia, tecnología, innovación y desarrollo pedagógico Distrital</t>
  </si>
  <si>
    <t>Número de IEO intervenidas con el Programa de lectura, escritura, oralidad y bibliotecas escolares</t>
  </si>
  <si>
    <t>Porcentaje de avance en el diseño y la ejecución del plan de formación bilingüe y creación de escuelas bilingues en el distrito</t>
  </si>
  <si>
    <t xml:space="preserve">Número de Instituciones Educativas Oficiales que mejoran su clasificación de planteles educativos en Pruebas SABER 11, con la implementación del programa de acompañamiento a la preparación para las pruebas saber 11 </t>
  </si>
  <si>
    <t>Porcentaje de estudiantes de grado 11 de las IEO beneficiados por el acuerdo de entendimiento entre el ICFES y la SED para el pago de los derechos para la presentación de las Pruebas Saber.</t>
  </si>
  <si>
    <t>Avance porcentual en la formulación del Sistema de Información de Calidad Educativa (SICAE)</t>
  </si>
  <si>
    <t>Porcentaje de EE que administran su gestión escolar a través del SICAE.</t>
  </si>
  <si>
    <t xml:space="preserve">Porcentaje de establecimientos educativos con herramientas de gestión escolar revisadas, ajustadas y resemantizadas						</t>
  </si>
  <si>
    <t>Porcentaje de EE que diseñan y ejecutan el programa pedagógico para el fomento y disfrute del turismo sostenible, patrimonio, identidad y memoria histórica de la ciudad de Cartagena, en toda la trayectoria educativa</t>
  </si>
  <si>
    <t>Porcentaje de avance en la ejecución del programa de salvaguardia de las fiestas de la independencia del 11 de noviembre en las escuelas del Distrito.</t>
  </si>
  <si>
    <t>Porcentaje de avance en el diseño y ejecución del programa deportes, recreación y actividad física en la escuela</t>
  </si>
  <si>
    <t>Porcentaje de avance en la conformación y el funcionamiento de los colectivos escolares de comunicación ambiental en las Unaldes</t>
  </si>
  <si>
    <t>Porcentaje de avance en la conformación y funcionamiento del comité de sistematización de experiencias ambientales para el fortalecimiento de la educación ambiental en las escuelas del distrito</t>
  </si>
  <si>
    <t>Número de sedes educativas oficiles que resemantizan los PRAES para el fortalecimiento de la educación ambiental</t>
  </si>
  <si>
    <t>Número de IEO que ejecutan el proyecto de mejoramiento de los ambientes naturales escolares para el fortalecimiento de la educación ambiental en las escuelas del distrito</t>
  </si>
  <si>
    <t>Número de IEO que diseñan y ejecutan el proyecto de formación en educación ambiental dirigido a la comunidad educativa del distrito</t>
  </si>
  <si>
    <t>Porcentaje de avance en el diseño y ejecución del programa distrital de formación y estímulos para la ciencia, la tecnología y la innovación escolar en las Instituciones Educativas Oficiales.</t>
  </si>
  <si>
    <t>Porcentaje de avance en el diseño y ejecución del programa escuela escenario de convivencia, derechos humanos, ética y cultura ciudadana</t>
  </si>
  <si>
    <t>Porcentaje de Establecimientos Educativos que ejecutan las iniciativas del Programa Escuela Abraza la Paz</t>
  </si>
  <si>
    <t xml:space="preserve">Número de Encuentros Nacionales de Educación para la Paz.						</t>
  </si>
  <si>
    <t>Número de redes de familias y cuidadores conformadas y consolidadas por Unaldes.</t>
  </si>
  <si>
    <t>Número de instituciones educativas oficiales impactadas con el proyecto Barullos de Género desde las Escuelas</t>
  </si>
  <si>
    <t xml:space="preserve">Número de Instituciones Educativas Oficiales que reciben acompañamiento en materia de salud mental, salud sexual y derechos sexuales y reproductivos.			</t>
  </si>
  <si>
    <t>Número de Escuelas de Saberes y Pensamiento construidas, dotadas y en funcionamiento en territorios de población indígena.</t>
  </si>
  <si>
    <t>Porcentaje de avance en el diseño y ejecución del proyecto De vuelta al territorio</t>
  </si>
  <si>
    <t>Número de cohortes habilitadas de normalista superior en etnoeducación en las zonas rurales, insulares y ribereñas  del distrito</t>
  </si>
  <si>
    <t>Porcentaje de avance en la implementación del proyecto de alojamiento para docentes, directivos docentes y administrativos de la zona insular: Casa del Maestro</t>
  </si>
  <si>
    <t>Número de Instituciones Educativas Oficiales Etnoeducadoras que ejecutan estrategias de enseñanza de lenguas nativas para el fortalecimiento de la etnoeducación en el distrito</t>
  </si>
  <si>
    <t>Porcentaje de avance en el diseño y ejecución del sistema de seguimiento y aseguramiento de la calidad del servicio educativo a través del ejercicio de la inspección y vigilancia</t>
  </si>
  <si>
    <t>Porcentaje de avance en el diseño y ejecución del programa de bienestar y cuidado para docentes, directivos docentes, personal administrativo y operativo, en carrera y provisional</t>
  </si>
  <si>
    <t xml:space="preserve">Porcentaje de avance en el proyecto de armonización e implementación del MIPG en la SED						</t>
  </si>
  <si>
    <t>AVANCE TOTAL 2024</t>
  </si>
  <si>
    <t>AVANCE TOTAL POLÍTICA</t>
  </si>
  <si>
    <t>PROGRAMADO 2024</t>
  </si>
  <si>
    <t>Número de Documentos que contengan la reglamentación, el modelo de transición y el modelo de rentabilidad, para tiendas, cafeterías y kioscos escolares saludables, con actualizaciones</t>
  </si>
  <si>
    <t>Porcentaje de ejecución de la Estrategia de difusión y apropiación comunitaria</t>
  </si>
  <si>
    <t>Número de mecanismos de control y restricción de la publicidad de los PCBU, incluyendo medidas normativas y acciones de sensibilización</t>
  </si>
  <si>
    <t>Porcentaje de implementación del Sistema de certificación de las Instituciones Educativas como "Territorios Libres de Comida Chatarra</t>
  </si>
  <si>
    <t>Porcentaje de cumplimiento del Plan de acción para ampliar y garantizar la cobertura en el acceso a agua apta para el consumo humano</t>
  </si>
  <si>
    <t>Número de actualizaciones del diagnóstico de infraestructura, utensilios y menaje de las unidades aplicativas de las Instituciones Educativas Oficiales Priorizadas.</t>
  </si>
  <si>
    <t>Número de mesas de concertación para adoptar los ciclos de menús de ración preparada en sitio, ración industrializada y comida caliente transportada conforme a las características propias del contexto, edades, alimentos autóctonos y teniendo en cuenta los nutrientes críticos (sodio, grasas saturadas, grasas trans, azúcar añadida), por ejemplo: cambio de bocadillo por frutos secos, añadir panificados integrales, entre otros ajustes, en virtud de una alimentación saludable.</t>
  </si>
  <si>
    <t>Número de mantenimientos preventivos y correctivos de equipos de las unidades aplicativas por parte del operador</t>
  </si>
  <si>
    <t>Número de mantenimiento preventivo y correctivo de utensilios y menaje de las unidades aplicativas por parte del operador.</t>
  </si>
  <si>
    <t xml:space="preserve">Número de mesas y/o proyectos presentados para fortalecer la red de aliados libres de conflictos de interés en el distrito de Cartagena en aras de lograr de manera progresiva la inversión en la adecuación y dotación de las unidades aplicativas y comedores, a fin de que se traduzca en la disminución del consumo de la Ración Industrializada.  </t>
  </si>
  <si>
    <t>Número de estrategias de comunicación diseñadas e implementadas de manera efectiva y permanente para divulgar contenidos en medios locales, nacionales y redes sociales que evidencien la transición de las instituciones educativas oficiales priorizadas en el distrito de Cartagena para promover la alimentación saludable en el PAE</t>
  </si>
  <si>
    <t>Porcentaje de Instituciones Educativas que ejecutan un plan de acción para garantizar loncheras saludables</t>
  </si>
  <si>
    <t>Número de acciones de formación y apropiación comunitaria adelantadas</t>
  </si>
  <si>
    <t xml:space="preserve"> Porcentaje de ejecución de la Estrategia de difusión y apropiación comunitaria</t>
  </si>
  <si>
    <t>Número de Huertas escolares construidas y en funcionamiento, incluyendo las asistencias técnicas necesarias para su implementación</t>
  </si>
  <si>
    <t>Porcentaje de las  plantas comestibles cultivadas de las huertas escolares que son utilizadas y/o donadas en la alimentación escolar o en los mercados campesinos</t>
  </si>
  <si>
    <t>Número de Jornadas de actividad física y recreación (una mensual por Cada Institución Educativa) impartida por el IDER</t>
  </si>
  <si>
    <t>Número de espacios anuales de promoción del reciclaje en las escuelas liderados por los centros de acopio de residuos</t>
  </si>
  <si>
    <t xml:space="preserve">Estudios de caracterización nutricional social, ambiental y cultural en la comunidad educativa el Distrito de Cartagena </t>
  </si>
  <si>
    <t>Número de redes de apoyo por UNALDE</t>
  </si>
  <si>
    <t xml:space="preserve">Número de Planes de Capacitación y educación en DDHH, DHANA y Soberanía Alimentaria, incluidas dos actualizaciones </t>
  </si>
  <si>
    <t>Número de Planes de campañas y estrategias de promoción y sensibilización de la PPAEAS.</t>
  </si>
  <si>
    <t>Número de Rutas de compra y adquisición de alimentos, productos locales y en cosecha</t>
  </si>
  <si>
    <t>Número de Veedurías ciudadanas conformadas que adelanta acciones de seguimiento de la PPAEAS</t>
  </si>
  <si>
    <t>Número de Espacios formativos intersectoriales (incluyendo las áreas de salud, educación y producción agropecuaria del Distrito e incorporando una perspectiva interseccional)</t>
  </si>
  <si>
    <t>Número de Asistencias técnicas orientadas a brindar apoyo a las Instituciones Educativas según sus necesidades</t>
  </si>
  <si>
    <t>Número de Planes de Capacitación y educación en DDHH, DHANA y Soberanía Alimentaria, incluidas dos actualizaciones</t>
  </si>
  <si>
    <t>Número de Espacios de intercambio y fortalecimiento metodológico y práctico entre los miembros de la comunidad educativa</t>
  </si>
  <si>
    <t>Número de Planes de acción para la implementación de iniciativas productivas, con dos actualizaciones</t>
  </si>
  <si>
    <t>Número de Recorridos para la validación de espacios, en función de su viabilidad para el uso del suelo en actividades de siembra y actividades productivas</t>
  </si>
  <si>
    <t>Número de Viveros construidos y en funcionamiento, incluyendo las asistencias técnicas necesarias para su implementación</t>
  </si>
  <si>
    <t>Número de Espacios en los que se impartan estrategias pedagógicas teórico - prácticas que contribuyan a la adopción de conocimientos y aptitudes respecto a la cultura alimentaria y hábitos de vida saludable, que favorezcan la creación e implementación de huertas escolares, creación de viveros y criadero de especies menores</t>
  </si>
  <si>
    <t xml:space="preserve"> Número de Cronogramas de jornadas de actividad física y recreación en las Instituciones Educativas </t>
  </si>
  <si>
    <t>Número de Estrategias de comunicación y difusión de piezas ilustradas e informativas acerca de la importancia del reciclaje</t>
  </si>
  <si>
    <t>Número de Espacios de capacitación para la comunidad educativa acerca de la forma correcta de clasificar los residuos y su importancia</t>
  </si>
  <si>
    <t xml:space="preserve">Número de convenios con empresas de reciclaje certificadas para la recolección, utilización y clasificación de los residuos, uno anual por UNALDE
</t>
  </si>
  <si>
    <t>Número de Espacios de capacitaciones teórico- prácticas para la creación de artículos ornamentales y/o prácticos con residuos inorgánicos, tales como plástico, icopor etc., que permitan lograr el aumento de la vida útil de los residuos sin generar sustancias contaminantes</t>
  </si>
  <si>
    <t>Número del Comités de Seguimiento intersectorial e interinstitucional conformado con representación de los actores institucionales, comunitarios y de organizaciones distritales</t>
  </si>
  <si>
    <t xml:space="preserve"> Número de Planes de Acción del Comité de Seguimiento</t>
  </si>
  <si>
    <t>Número de Informes de seguimiento y rendición de cuentas de los resultados de la gestión de la PPAEAS</t>
  </si>
  <si>
    <t>Documento de Canasta Básica de Alimentos Saludables, incluyendo un recetario de preparaciones típicas, incluida una actualización</t>
  </si>
  <si>
    <t>Porcentaje de Instituciones Educativas que se integran al Sistema de certificación de tiendas saludables "Libres de Comida Chatarra"</t>
  </si>
  <si>
    <t>Número de Documentos orientadores de adaptaciones al PEI, incluyendo dos actualizaciones</t>
  </si>
  <si>
    <t xml:space="preserve"> Número de Espacios de concertación con actores educativos para revisar el PEI y sus elementos</t>
  </si>
  <si>
    <t>Número de Documentos de modelo de loncheras saludables</t>
  </si>
  <si>
    <t>Número de Planes de Acompañamiento para la implementación de la reglamentación, del modelo de transición y rentabilidad,  con actualizaciones</t>
  </si>
  <si>
    <t>Porcentaje de ejecución de la Estrategia permanente de difusión y apropiación comunitaria, elaborada y puesta en marcha, incluyendo el desarrollo de material pedagógico</t>
  </si>
  <si>
    <t>Número de Espacios anuales de capacitación para generar la utilización adecuada de los residuos orgánicos, promoviendo la creación de compostaje coadyuvante en el mejoramiento de la calidad del suelo utilizado para la implementación de huertas escolares</t>
  </si>
  <si>
    <t># de NN vinculados de primera infancia al PAE en Cartagena.</t>
  </si>
  <si>
    <t># de NN de primera infancia con trastornos de aprendizaje y/o discapacidad atendidos a través de entidades educativas</t>
  </si>
  <si>
    <t># de NN de primera infancia vinculados al sistema educativo.</t>
  </si>
  <si>
    <t># de CDI en Cartagena que atienden a población de 0 a 5 años</t>
  </si>
  <si>
    <t>Tasa de deserción escolar en primera infancia</t>
  </si>
  <si>
    <t># de NN de 0 a 5 años atendidos en los comedores estudiantiles para garantizar la seguridad alimentaria</t>
  </si>
  <si>
    <t># Unidades de servicio participando de forma concertada para el fortalecimiento de la educación y cultura ambiental atendiendo los ejes estratégicos de las autoridades ambientales.</t>
  </si>
  <si>
    <t>% de NN de 0 a 5 años con cobertura del sistema de salud (afiliación y atenciones recibidas al momento de ser requeridas).</t>
  </si>
  <si>
    <t># de madres gestantes atendidas en pediatría y diagnóstico perinatal en Cartagena.</t>
  </si>
  <si>
    <t xml:space="preserve"># de NN de 0 a 5 años que participan en espacios de fortalecimiento integral del deporte y recreación </t>
  </si>
  <si>
    <t># de Infantes vinculados al PAE en Cartagena</t>
  </si>
  <si>
    <t># de infantes con trastornos de aprendizaje y/o discapacidad atendidos a través de entidades educativas</t>
  </si>
  <si>
    <t># de infantes vinculados y retornados al sistema educativo.</t>
  </si>
  <si>
    <t>Tasa de deserción escolar en infancia</t>
  </si>
  <si>
    <t># de infantes atendidos en los comedores estudiantiles para garantizar la seguridad alimentaria</t>
  </si>
  <si>
    <t># de infantes con cobertura del sistema de salud (afiliación y atenciones recibidas al momento de ser requeridas).</t>
  </si>
  <si>
    <t># de casas lúdicas, ludotecas, parques y centros culturales que atienden efectivamente a infantes en Cartagena.</t>
  </si>
  <si>
    <t># de eventos y espacios culturales programados desde las casas lúdicas, ludotecas en Cartagena.</t>
  </si>
  <si>
    <t># de infantes participantes en las actividades programadas en las bibliotecas del distrito</t>
  </si>
  <si>
    <t># de eventos y espacios culturales programados centros culturales para infantes en Cartagena.</t>
  </si>
  <si>
    <t xml:space="preserve"># NN de 6 a 11 que participan en espacios de recreación comunitaria en el distrito de Cartagena </t>
  </si>
  <si>
    <t># de NN de 6 a 11 años  que participan de la escuela de iniciación y formación deportiva en Cartagena.</t>
  </si>
  <si>
    <t># De PRAE  acompañados de forma concertada para el fortalecimiento de la educación y cultura ambiental atendiendo los ejes estratégicos de las autoridades ambientales.</t>
  </si>
  <si>
    <t># de clubes infantiles implementados en Cartagena.</t>
  </si>
  <si>
    <t># de adolescentes vinculados al programa de transporte</t>
  </si>
  <si>
    <t>Tasa de deserción escolar en adolescentes</t>
  </si>
  <si>
    <t># de becas implementadas para el acceso y la permanencia de adolescentes en el sistema educativo</t>
  </si>
  <si>
    <t># de adolescentes en la básica secundaria y media vocacional que acceden al PAE en Cartagena.</t>
  </si>
  <si>
    <t># de IE que implementan programas de Etnoeducativas en Cartagena.</t>
  </si>
  <si>
    <t># de acciones formativas para la prevención del embarazo en adolescentes y de educación sexual.</t>
  </si>
  <si>
    <t># de adolescentes que reciben acciones para la prevención del embarazo en adolescentes y de educación sexual.</t>
  </si>
  <si>
    <t xml:space="preserve"> # de adolescentes de las ie de cartagena con hermmientas tic preparados y acompañados  para las pruebas saber</t>
  </si>
  <si>
    <t xml:space="preserve"># adolescentes en extra edad vinculados del sistema educativo </t>
  </si>
  <si>
    <t>% de adolescentes con cobertura del sistema de salud (afiliación y atenciones recibidas al momento de ser requeridas).</t>
  </si>
  <si>
    <t># de acciones implementadas en salud mental y riesgos sociales para adolescentes.</t>
  </si>
  <si>
    <t># de adolescentes atendidos en centros de atención especializada para SPA</t>
  </si>
  <si>
    <t># mecanismos de difusión implementados anualmente en Cartagena para adolescentes</t>
  </si>
  <si>
    <t xml:space="preserve"># de adolescentes </t>
  </si>
  <si>
    <t># De PRAE  acompañados de forma concertada en la implementación de los módulos socioambientales en coordinación con Autoridades Ambientales.</t>
  </si>
  <si>
    <t># de acciones implementadas para el fortalecimiento de los  gobiernos escolares, Los comunalitos, grupos y organizaciones de adolescentes</t>
  </si>
  <si>
    <t># de Escuelas de liderazgo para adolescentes implementadas en cada una de las localidades de Cartagena.</t>
  </si>
  <si>
    <t xml:space="preserve"> # de zonas verdes y puntos recuperados y conservados por adolescentes a través de la acupuntura urbana.
</t>
  </si>
  <si>
    <t># de Familias de NNA en pobreza extrema y vulnerables atendidas</t>
  </si>
  <si>
    <t># familias de NNA sacadas de la pobreza extrema</t>
  </si>
  <si>
    <t># familias beneficiadas con acciones de apoyo nutricional y seguridad alimentaria</t>
  </si>
  <si>
    <t># de padres, madres y cuidadores formados para la prevención de las violencias y buena crianza  contra NNA.</t>
  </si>
  <si>
    <t># de acciones de atención Promoción y Prevención  en salud mental a cuidadores en Cartagena</t>
  </si>
  <si>
    <t># de padres, madres y cuidadores que participan activamente en espacios de planeación y seguimiento a la PPPIIAFF de Cartagena.</t>
  </si>
  <si>
    <t># de NNA que participan en acciones de prevencion y desvinculacion del trabajo infantil</t>
  </si>
  <si>
    <t># de casos recibidos y tramitados de violencia intrafamiliar.</t>
  </si>
  <si>
    <t># de NNA que participan en procesos de prevención para activación de las rutas de atención y protección de ESCNNA</t>
  </si>
  <si>
    <t># de NNA migrantes atendidos para garantizar sus derechos fundamentales.</t>
  </si>
  <si>
    <t># de NNA acompañados en su proceso de responsabilidad penal adolescentes en Cartagena.</t>
  </si>
  <si>
    <t># de jornadas pedagógicas en las IE contra el bullying, la discriminación y las violencias.</t>
  </si>
  <si>
    <t># de NNA víctimas de conflicto y reclutamiento atendidos de manera integral</t>
  </si>
  <si>
    <t># de NNA indígenas y afros en Cartagena con atención y protección.</t>
  </si>
  <si>
    <t># de NNA víctimas de abuso sexual con atención integral.</t>
  </si>
  <si>
    <t># NNA atendidos  en restablacimiento de derecho</t>
  </si>
  <si>
    <t># NNA con discapacidad atendidos de manera integral</t>
  </si>
  <si>
    <t># de IE vinculadas al programa rutas educativas seguras</t>
  </si>
  <si>
    <t># de acciones para el fortalecimiento del consejo de infancia y adolescencia ejecutadas</t>
  </si>
  <si>
    <t># de acciones de formación y capacitación a servidores públicos en atención inclusiva y efectiva de NNA.</t>
  </si>
  <si>
    <t># de espacios de articulación y evaluación de acciones  de la PPPIIAFF.</t>
  </si>
  <si>
    <t># de rendiciones de cuenta de la gestión de la  PPPIIAFF.</t>
  </si>
  <si>
    <t># de acuerdos de financiación, gestión presupuestal y asignación de recursos públicos que garanticen la atención de  la primera infancia, la infancia, la adolescencia y la familia</t>
  </si>
  <si>
    <t>% de avance en la implementación de un sistema de información para el monitoreo de las situaciones que afectan a la primera infancia, la infancia y la adolescencia, incluidos la inversión de recursos para la ejecución de programas y proyectos para este grupo poblacional</t>
  </si>
  <si>
    <t>Matriz preliminar de evaluación de Políticas Públicas aprobadas -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</si>
</sst>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theme="1"/>
      <name val="Times New Roman"/>
      <family val="1"/>
    </font>
    <font>
      <b/>
      <sz val="24"/>
      <color theme="1"/>
      <name val="Calibri"/>
      <family val="2"/>
      <scheme val="minor"/>
    </font>
    <font>
      <b/>
      <sz val="24"/>
      <color theme="0"/>
      <name val="Calibri"/>
      <family val="2"/>
      <scheme val="minor"/>
    </font>
    <font>
      <sz val="12"/>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4" fillId="0" borderId="0" xfId="0" applyFont="1" applyAlignment="1">
      <alignment horizontal="center" vertical="center" wrapText="1"/>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10" fontId="0" fillId="0" borderId="1" xfId="1" applyNumberFormat="1" applyFont="1" applyBorder="1" applyAlignment="1">
      <alignment horizontal="center" vertical="center"/>
    </xf>
    <xf numFmtId="164"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9" fontId="0" fillId="0" borderId="1" xfId="1" applyFont="1" applyBorder="1" applyAlignment="1">
      <alignment horizontal="center" vertical="center"/>
    </xf>
    <xf numFmtId="10" fontId="5" fillId="0" borderId="1" xfId="1" applyNumberFormat="1" applyFont="1" applyBorder="1" applyAlignment="1">
      <alignment horizontal="center" vertical="center"/>
    </xf>
    <xf numFmtId="10" fontId="5"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7" fillId="5" borderId="1" xfId="0" applyFont="1" applyFill="1" applyBorder="1" applyAlignment="1">
      <alignment horizontal="center" wrapText="1"/>
    </xf>
    <xf numFmtId="0" fontId="1" fillId="0" borderId="1" xfId="0" applyFont="1" applyBorder="1" applyAlignment="1">
      <alignment horizontal="center" wrapText="1"/>
    </xf>
    <xf numFmtId="0" fontId="1" fillId="5" borderId="1" xfId="0" applyFont="1" applyFill="1" applyBorder="1" applyAlignment="1">
      <alignment horizont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horizontal="center" wrapText="1"/>
    </xf>
    <xf numFmtId="9" fontId="1" fillId="0" borderId="1" xfId="1" applyFont="1" applyBorder="1" applyAlignment="1">
      <alignment horizontal="center" vertical="center" wrapText="1"/>
    </xf>
    <xf numFmtId="0" fontId="1" fillId="5" borderId="1" xfId="0" applyFont="1" applyFill="1" applyBorder="1" applyAlignment="1">
      <alignment horizontal="center" vertical="center"/>
    </xf>
    <xf numFmtId="0" fontId="1" fillId="0" borderId="1" xfId="0" applyFont="1" applyBorder="1" applyAlignment="1">
      <alignment horizontal="center" vertical="center"/>
    </xf>
    <xf numFmtId="0" fontId="0" fillId="5" borderId="1" xfId="0" applyFill="1" applyBorder="1" applyAlignment="1">
      <alignment horizontal="center" vertical="center"/>
    </xf>
    <xf numFmtId="1" fontId="0" fillId="5" borderId="1" xfId="0" applyNumberFormat="1" applyFill="1" applyBorder="1" applyAlignment="1">
      <alignment horizontal="center" vertical="center"/>
    </xf>
    <xf numFmtId="0" fontId="7" fillId="5" borderId="1" xfId="0" applyFont="1" applyFill="1" applyBorder="1" applyAlignment="1">
      <alignment horizontal="center" vertical="center"/>
    </xf>
    <xf numFmtId="1" fontId="1" fillId="0" borderId="1" xfId="1" applyNumberFormat="1" applyFont="1" applyBorder="1" applyAlignment="1">
      <alignment horizontal="center" vertical="center" wrapText="1"/>
    </xf>
    <xf numFmtId="2" fontId="1" fillId="0" borderId="1" xfId="1"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10"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0" fillId="0" borderId="1" xfId="0" applyBorder="1"/>
    <xf numFmtId="1" fontId="2" fillId="2" borderId="1" xfId="0" applyNumberFormat="1" applyFont="1" applyFill="1" applyBorder="1" applyAlignment="1">
      <alignment horizontal="center" vertical="center"/>
    </xf>
    <xf numFmtId="1" fontId="8"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xf numFmtId="3" fontId="0" fillId="0" borderId="0" xfId="0" applyNumberFormat="1" applyAlignment="1">
      <alignment horizontal="center"/>
    </xf>
    <xf numFmtId="3" fontId="0" fillId="0" borderId="1" xfId="0" applyNumberFormat="1" applyBorder="1" applyAlignment="1">
      <alignment horizontal="center"/>
    </xf>
    <xf numFmtId="1" fontId="0" fillId="0" borderId="1" xfId="0" applyNumberFormat="1" applyBorder="1"/>
    <xf numFmtId="10" fontId="0" fillId="0" borderId="0" xfId="0" applyNumberFormat="1"/>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25400</xdr:rowOff>
    </xdr:from>
    <xdr:to>
      <xdr:col>7</xdr:col>
      <xdr:colOff>55</xdr:colOff>
      <xdr:row>2</xdr:row>
      <xdr:rowOff>188148</xdr:rowOff>
    </xdr:to>
    <xdr:pic>
      <xdr:nvPicPr>
        <xdr:cNvPr id="2" name="Picture 1">
          <a:extLst>
            <a:ext uri="{FF2B5EF4-FFF2-40B4-BE49-F238E27FC236}">
              <a16:creationId xmlns:a16="http://schemas.microsoft.com/office/drawing/2014/main" id="{D722AE8E-D5F7-77CF-C058-2C085E4ED372}"/>
            </a:ext>
          </a:extLst>
        </xdr:cNvPr>
        <xdr:cNvPicPr>
          <a:picLocks noChangeAspect="1"/>
        </xdr:cNvPicPr>
      </xdr:nvPicPr>
      <xdr:blipFill>
        <a:blip xmlns:r="http://schemas.openxmlformats.org/officeDocument/2006/relationships" r:embed="rId1"/>
        <a:stretch>
          <a:fillRect/>
        </a:stretch>
      </xdr:blipFill>
      <xdr:spPr>
        <a:xfrm>
          <a:off x="6134100" y="25400"/>
          <a:ext cx="3530600" cy="749300"/>
        </a:xfrm>
        <a:prstGeom prst="rect">
          <a:avLst/>
        </a:prstGeom>
      </xdr:spPr>
    </xdr:pic>
    <xdr:clientData/>
  </xdr:twoCellAnchor>
  <xdr:twoCellAnchor editAs="oneCell">
    <xdr:from>
      <xdr:col>0</xdr:col>
      <xdr:colOff>56445</xdr:colOff>
      <xdr:row>0</xdr:row>
      <xdr:rowOff>0</xdr:rowOff>
    </xdr:from>
    <xdr:to>
      <xdr:col>0</xdr:col>
      <xdr:colOff>818445</xdr:colOff>
      <xdr:row>2</xdr:row>
      <xdr:rowOff>159925</xdr:rowOff>
    </xdr:to>
    <xdr:pic>
      <xdr:nvPicPr>
        <xdr:cNvPr id="3" name="Picture 2">
          <a:extLst>
            <a:ext uri="{FF2B5EF4-FFF2-40B4-BE49-F238E27FC236}">
              <a16:creationId xmlns:a16="http://schemas.microsoft.com/office/drawing/2014/main" id="{2B0044C0-4F09-BB5D-CCD9-1F2368B48768}"/>
            </a:ext>
          </a:extLst>
        </xdr:cNvPr>
        <xdr:cNvPicPr>
          <a:picLocks noChangeAspect="1"/>
        </xdr:cNvPicPr>
      </xdr:nvPicPr>
      <xdr:blipFill>
        <a:blip xmlns:r="http://schemas.openxmlformats.org/officeDocument/2006/relationships" r:embed="rId2"/>
        <a:stretch>
          <a:fillRect/>
        </a:stretch>
      </xdr:blipFill>
      <xdr:spPr>
        <a:xfrm>
          <a:off x="56445" y="0"/>
          <a:ext cx="762000" cy="743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12700</xdr:rowOff>
    </xdr:from>
    <xdr:to>
      <xdr:col>6</xdr:col>
      <xdr:colOff>1307756</xdr:colOff>
      <xdr:row>3</xdr:row>
      <xdr:rowOff>12700</xdr:rowOff>
    </xdr:to>
    <xdr:pic>
      <xdr:nvPicPr>
        <xdr:cNvPr id="7" name="Picture 6">
          <a:extLst>
            <a:ext uri="{FF2B5EF4-FFF2-40B4-BE49-F238E27FC236}">
              <a16:creationId xmlns:a16="http://schemas.microsoft.com/office/drawing/2014/main" id="{479CF062-5A72-AE58-E252-BCEB8ABB5598}"/>
            </a:ext>
          </a:extLst>
        </xdr:cNvPr>
        <xdr:cNvPicPr>
          <a:picLocks noChangeAspect="1"/>
        </xdr:cNvPicPr>
      </xdr:nvPicPr>
      <xdr:blipFill>
        <a:blip xmlns:r="http://schemas.openxmlformats.org/officeDocument/2006/relationships" r:embed="rId1"/>
        <a:stretch>
          <a:fillRect/>
        </a:stretch>
      </xdr:blipFill>
      <xdr:spPr>
        <a:xfrm>
          <a:off x="6045200" y="12700"/>
          <a:ext cx="3530600" cy="876300"/>
        </a:xfrm>
        <a:prstGeom prst="rect">
          <a:avLst/>
        </a:prstGeom>
      </xdr:spPr>
    </xdr:pic>
    <xdr:clientData/>
  </xdr:twoCellAnchor>
  <xdr:twoCellAnchor editAs="oneCell">
    <xdr:from>
      <xdr:col>0</xdr:col>
      <xdr:colOff>0</xdr:colOff>
      <xdr:row>0</xdr:row>
      <xdr:rowOff>59267</xdr:rowOff>
    </xdr:from>
    <xdr:to>
      <xdr:col>0</xdr:col>
      <xdr:colOff>762000</xdr:colOff>
      <xdr:row>2</xdr:row>
      <xdr:rowOff>119910</xdr:rowOff>
    </xdr:to>
    <xdr:pic>
      <xdr:nvPicPr>
        <xdr:cNvPr id="8" name="Picture 7">
          <a:extLst>
            <a:ext uri="{FF2B5EF4-FFF2-40B4-BE49-F238E27FC236}">
              <a16:creationId xmlns:a16="http://schemas.microsoft.com/office/drawing/2014/main" id="{56053A2C-62F7-794B-B29E-62505CE96925}"/>
            </a:ext>
          </a:extLst>
        </xdr:cNvPr>
        <xdr:cNvPicPr>
          <a:picLocks noChangeAspect="1"/>
        </xdr:cNvPicPr>
      </xdr:nvPicPr>
      <xdr:blipFill>
        <a:blip xmlns:r="http://schemas.openxmlformats.org/officeDocument/2006/relationships" r:embed="rId2"/>
        <a:stretch>
          <a:fillRect/>
        </a:stretch>
      </xdr:blipFill>
      <xdr:spPr>
        <a:xfrm>
          <a:off x="0" y="59267"/>
          <a:ext cx="762000" cy="754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12700</xdr:colOff>
      <xdr:row>0</xdr:row>
      <xdr:rowOff>0</xdr:rowOff>
    </xdr:from>
    <xdr:to>
      <xdr:col>7</xdr:col>
      <xdr:colOff>12700</xdr:colOff>
      <xdr:row>3</xdr:row>
      <xdr:rowOff>177800</xdr:rowOff>
    </xdr:to>
    <xdr:pic>
      <xdr:nvPicPr>
        <xdr:cNvPr id="4" name="Picture 3">
          <a:extLst>
            <a:ext uri="{FF2B5EF4-FFF2-40B4-BE49-F238E27FC236}">
              <a16:creationId xmlns:a16="http://schemas.microsoft.com/office/drawing/2014/main" id="{9F1B883A-2207-DB4A-874A-A01CECDD9874}"/>
            </a:ext>
          </a:extLst>
        </xdr:cNvPr>
        <xdr:cNvPicPr>
          <a:picLocks noChangeAspect="1"/>
        </xdr:cNvPicPr>
      </xdr:nvPicPr>
      <xdr:blipFill>
        <a:blip xmlns:r="http://schemas.openxmlformats.org/officeDocument/2006/relationships" r:embed="rId1"/>
        <a:stretch>
          <a:fillRect/>
        </a:stretch>
      </xdr:blipFill>
      <xdr:spPr>
        <a:xfrm>
          <a:off x="6718300" y="0"/>
          <a:ext cx="3530600" cy="749300"/>
        </a:xfrm>
        <a:prstGeom prst="rect">
          <a:avLst/>
        </a:prstGeom>
      </xdr:spPr>
    </xdr:pic>
    <xdr:clientData/>
  </xdr:twoCellAnchor>
  <xdr:twoCellAnchor editAs="oneCell">
    <xdr:from>
      <xdr:col>0</xdr:col>
      <xdr:colOff>22225</xdr:colOff>
      <xdr:row>0</xdr:row>
      <xdr:rowOff>0</xdr:rowOff>
    </xdr:from>
    <xdr:to>
      <xdr:col>0</xdr:col>
      <xdr:colOff>784225</xdr:colOff>
      <xdr:row>3</xdr:row>
      <xdr:rowOff>175629</xdr:rowOff>
    </xdr:to>
    <xdr:pic>
      <xdr:nvPicPr>
        <xdr:cNvPr id="5" name="Picture 4">
          <a:extLst>
            <a:ext uri="{FF2B5EF4-FFF2-40B4-BE49-F238E27FC236}">
              <a16:creationId xmlns:a16="http://schemas.microsoft.com/office/drawing/2014/main" id="{9040CAD8-EF83-1F40-93FE-859C06084474}"/>
            </a:ext>
          </a:extLst>
        </xdr:cNvPr>
        <xdr:cNvPicPr>
          <a:picLocks noChangeAspect="1"/>
        </xdr:cNvPicPr>
      </xdr:nvPicPr>
      <xdr:blipFill>
        <a:blip xmlns:r="http://schemas.openxmlformats.org/officeDocument/2006/relationships" r:embed="rId2"/>
        <a:stretch>
          <a:fillRect/>
        </a:stretch>
      </xdr:blipFill>
      <xdr:spPr>
        <a:xfrm>
          <a:off x="22225" y="0"/>
          <a:ext cx="762000" cy="7471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zoomScale="186" zoomScaleNormal="100" workbookViewId="0">
      <selection activeCell="B1" sqref="B1:D3"/>
    </sheetView>
  </sheetViews>
  <sheetFormatPr baseColWidth="10" defaultColWidth="8.83203125" defaultRowHeight="15" x14ac:dyDescent="0.2"/>
  <cols>
    <col min="1" max="1" width="12" customWidth="1"/>
    <col min="2" max="2" width="37.33203125" style="2" customWidth="1"/>
    <col min="3" max="3" width="17.33203125" customWidth="1"/>
    <col min="4" max="4" width="13.83203125" customWidth="1"/>
    <col min="5" max="5" width="16.5" style="53" customWidth="1"/>
    <col min="6" max="6" width="12.6640625" customWidth="1"/>
    <col min="7" max="7" width="17.1640625" customWidth="1"/>
  </cols>
  <sheetData>
    <row r="1" spans="1:7" ht="31" customHeight="1" x14ac:dyDescent="0.2">
      <c r="B1" s="58" t="s">
        <v>185</v>
      </c>
      <c r="C1" s="58"/>
      <c r="D1" s="58"/>
    </row>
    <row r="2" spans="1:7" x14ac:dyDescent="0.2">
      <c r="B2" s="58"/>
      <c r="C2" s="58"/>
      <c r="D2" s="58"/>
    </row>
    <row r="3" spans="1:7" x14ac:dyDescent="0.2">
      <c r="B3" s="58"/>
      <c r="C3" s="58"/>
      <c r="D3" s="58"/>
    </row>
    <row r="4" spans="1:7" ht="16" x14ac:dyDescent="0.2">
      <c r="A4" s="10" t="s">
        <v>0</v>
      </c>
      <c r="B4" s="11" t="s">
        <v>1</v>
      </c>
      <c r="C4" s="10" t="s">
        <v>2</v>
      </c>
      <c r="D4" s="10" t="s">
        <v>3</v>
      </c>
      <c r="E4" s="12" t="s">
        <v>4</v>
      </c>
      <c r="F4" s="10" t="s">
        <v>5</v>
      </c>
      <c r="G4" s="10" t="s">
        <v>6</v>
      </c>
    </row>
    <row r="5" spans="1:7" ht="112" x14ac:dyDescent="0.2">
      <c r="A5" s="1">
        <v>1</v>
      </c>
      <c r="B5" s="7" t="s">
        <v>7</v>
      </c>
      <c r="C5" s="1">
        <v>9</v>
      </c>
      <c r="D5" s="1">
        <v>15</v>
      </c>
      <c r="E5" s="8">
        <f>MIN((D5/C5), 100%)</f>
        <v>1</v>
      </c>
      <c r="F5" s="1">
        <v>147</v>
      </c>
      <c r="G5" s="13">
        <f>MIN((D5/F5), 100%)</f>
        <v>0.10204081632653061</v>
      </c>
    </row>
    <row r="6" spans="1:7" ht="80" x14ac:dyDescent="0.2">
      <c r="A6" s="1">
        <v>2</v>
      </c>
      <c r="B6" s="7" t="s">
        <v>8</v>
      </c>
      <c r="C6" s="1"/>
      <c r="D6" s="1">
        <v>18</v>
      </c>
      <c r="E6" s="8"/>
      <c r="F6" s="1">
        <v>15</v>
      </c>
      <c r="G6" s="13">
        <f t="shared" ref="G6:G65" si="0">MIN((D6/F6), 100%)</f>
        <v>1</v>
      </c>
    </row>
    <row r="7" spans="1:7" ht="128" x14ac:dyDescent="0.2">
      <c r="A7" s="1">
        <v>3</v>
      </c>
      <c r="B7" s="7" t="s">
        <v>9</v>
      </c>
      <c r="C7" s="1">
        <v>22</v>
      </c>
      <c r="D7" s="1">
        <v>22</v>
      </c>
      <c r="E7" s="8">
        <f t="shared" ref="E7:E65" si="1">MIN((D7/C7), 100%)</f>
        <v>1</v>
      </c>
      <c r="F7" s="1">
        <v>352</v>
      </c>
      <c r="G7" s="13">
        <f t="shared" si="0"/>
        <v>6.25E-2</v>
      </c>
    </row>
    <row r="8" spans="1:7" ht="96" x14ac:dyDescent="0.2">
      <c r="A8" s="1">
        <v>4</v>
      </c>
      <c r="B8" s="7" t="s">
        <v>10</v>
      </c>
      <c r="C8" s="1">
        <v>12</v>
      </c>
      <c r="D8" s="1">
        <v>0</v>
      </c>
      <c r="E8" s="8">
        <f t="shared" si="1"/>
        <v>0</v>
      </c>
      <c r="F8" s="1">
        <v>192</v>
      </c>
      <c r="G8" s="13">
        <f t="shared" si="0"/>
        <v>0</v>
      </c>
    </row>
    <row r="9" spans="1:7" ht="96" x14ac:dyDescent="0.2">
      <c r="A9" s="1">
        <v>5</v>
      </c>
      <c r="B9" s="7" t="s">
        <v>11</v>
      </c>
      <c r="C9" s="1">
        <v>275</v>
      </c>
      <c r="D9" s="1">
        <v>280</v>
      </c>
      <c r="E9" s="8">
        <f t="shared" si="1"/>
        <v>1</v>
      </c>
      <c r="F9" s="1">
        <v>3666</v>
      </c>
      <c r="G9" s="13">
        <f t="shared" si="0"/>
        <v>7.637752318603383E-2</v>
      </c>
    </row>
    <row r="10" spans="1:7" ht="160" x14ac:dyDescent="0.2">
      <c r="A10" s="1">
        <v>6</v>
      </c>
      <c r="B10" s="7" t="s">
        <v>12</v>
      </c>
      <c r="C10" s="1"/>
      <c r="D10" s="1">
        <v>10</v>
      </c>
      <c r="E10" s="8"/>
      <c r="F10" s="1">
        <v>350</v>
      </c>
      <c r="G10" s="13">
        <f t="shared" si="0"/>
        <v>2.8571428571428571E-2</v>
      </c>
    </row>
    <row r="11" spans="1:7" ht="48" x14ac:dyDescent="0.2">
      <c r="A11" s="1">
        <v>7</v>
      </c>
      <c r="B11" s="7" t="s">
        <v>13</v>
      </c>
      <c r="C11" s="1">
        <v>1</v>
      </c>
      <c r="D11" s="1">
        <v>0.1</v>
      </c>
      <c r="E11" s="8">
        <f t="shared" si="1"/>
        <v>0.1</v>
      </c>
      <c r="F11" s="1">
        <v>1</v>
      </c>
      <c r="G11" s="13">
        <f t="shared" si="0"/>
        <v>0.1</v>
      </c>
    </row>
    <row r="12" spans="1:7" ht="48" x14ac:dyDescent="0.2">
      <c r="A12" s="1">
        <v>8</v>
      </c>
      <c r="B12" s="7" t="s">
        <v>14</v>
      </c>
      <c r="C12" s="3"/>
      <c r="D12" s="1">
        <v>0</v>
      </c>
      <c r="E12" s="8"/>
      <c r="F12" s="3">
        <v>1</v>
      </c>
      <c r="G12" s="13">
        <f t="shared" si="0"/>
        <v>0</v>
      </c>
    </row>
    <row r="13" spans="1:7" ht="64" x14ac:dyDescent="0.2">
      <c r="A13" s="1">
        <v>9</v>
      </c>
      <c r="B13" s="7" t="s">
        <v>15</v>
      </c>
      <c r="C13" s="1">
        <v>52</v>
      </c>
      <c r="D13" s="1">
        <v>49</v>
      </c>
      <c r="E13" s="8">
        <f t="shared" si="1"/>
        <v>0.94230769230769229</v>
      </c>
      <c r="F13" s="1">
        <v>248</v>
      </c>
      <c r="G13" s="13">
        <f t="shared" si="0"/>
        <v>0.19758064516129031</v>
      </c>
    </row>
    <row r="14" spans="1:7" ht="48" x14ac:dyDescent="0.2">
      <c r="A14" s="1">
        <v>10</v>
      </c>
      <c r="B14" s="7" t="s">
        <v>16</v>
      </c>
      <c r="C14" s="4">
        <v>0.1</v>
      </c>
      <c r="D14" s="4">
        <v>0.97</v>
      </c>
      <c r="E14" s="8">
        <f t="shared" si="1"/>
        <v>1</v>
      </c>
      <c r="F14" s="4">
        <v>1</v>
      </c>
      <c r="G14" s="13">
        <f t="shared" si="0"/>
        <v>0.97</v>
      </c>
    </row>
    <row r="15" spans="1:7" ht="112" x14ac:dyDescent="0.2">
      <c r="A15" s="1">
        <v>11</v>
      </c>
      <c r="B15" s="7" t="s">
        <v>17</v>
      </c>
      <c r="C15" s="4">
        <v>0.52</v>
      </c>
      <c r="D15" s="4">
        <v>0.45</v>
      </c>
      <c r="E15" s="8">
        <f t="shared" si="1"/>
        <v>0.86538461538461542</v>
      </c>
      <c r="F15" s="4">
        <v>1</v>
      </c>
      <c r="G15" s="13">
        <f t="shared" si="0"/>
        <v>0.45</v>
      </c>
    </row>
    <row r="16" spans="1:7" ht="86" customHeight="1" x14ac:dyDescent="0.2">
      <c r="A16" s="1">
        <v>12</v>
      </c>
      <c r="B16" s="7" t="s">
        <v>18</v>
      </c>
      <c r="C16" s="3">
        <v>7</v>
      </c>
      <c r="D16" s="1">
        <v>7</v>
      </c>
      <c r="E16" s="8">
        <f t="shared" si="1"/>
        <v>1</v>
      </c>
      <c r="F16" s="3">
        <v>22</v>
      </c>
      <c r="G16" s="13">
        <f t="shared" si="0"/>
        <v>0.31818181818181818</v>
      </c>
    </row>
    <row r="17" spans="1:7" ht="96" x14ac:dyDescent="0.2">
      <c r="A17" s="1">
        <v>13</v>
      </c>
      <c r="B17" s="7" t="s">
        <v>19</v>
      </c>
      <c r="C17" s="3">
        <v>75</v>
      </c>
      <c r="D17" s="1">
        <v>20</v>
      </c>
      <c r="E17" s="8">
        <f t="shared" si="1"/>
        <v>0.26666666666666666</v>
      </c>
      <c r="F17" s="3">
        <v>77</v>
      </c>
      <c r="G17" s="13">
        <f t="shared" si="0"/>
        <v>0.25974025974025972</v>
      </c>
    </row>
    <row r="18" spans="1:7" ht="80" x14ac:dyDescent="0.2">
      <c r="A18" s="1">
        <v>14</v>
      </c>
      <c r="B18" s="7" t="s">
        <v>20</v>
      </c>
      <c r="C18" s="1">
        <v>49</v>
      </c>
      <c r="D18" s="1">
        <v>15</v>
      </c>
      <c r="E18" s="8">
        <f t="shared" si="1"/>
        <v>0.30612244897959184</v>
      </c>
      <c r="F18" s="1">
        <v>147</v>
      </c>
      <c r="G18" s="13">
        <f t="shared" si="0"/>
        <v>0.10204081632653061</v>
      </c>
    </row>
    <row r="19" spans="1:7" ht="112" x14ac:dyDescent="0.2">
      <c r="A19" s="1">
        <v>15</v>
      </c>
      <c r="B19" s="7" t="s">
        <v>21</v>
      </c>
      <c r="C19" s="4">
        <v>0.5</v>
      </c>
      <c r="D19" s="4">
        <v>0.5</v>
      </c>
      <c r="E19" s="8">
        <f t="shared" si="1"/>
        <v>1</v>
      </c>
      <c r="F19" s="4">
        <v>1</v>
      </c>
      <c r="G19" s="13">
        <f t="shared" si="0"/>
        <v>0.5</v>
      </c>
    </row>
    <row r="20" spans="1:7" ht="80" x14ac:dyDescent="0.2">
      <c r="A20" s="1">
        <v>16</v>
      </c>
      <c r="B20" s="7" t="s">
        <v>22</v>
      </c>
      <c r="C20" s="4">
        <v>0.5</v>
      </c>
      <c r="D20" s="4">
        <v>0.5</v>
      </c>
      <c r="E20" s="8">
        <f t="shared" si="1"/>
        <v>1</v>
      </c>
      <c r="F20" s="4">
        <v>1</v>
      </c>
      <c r="G20" s="13">
        <f t="shared" si="0"/>
        <v>0.5</v>
      </c>
    </row>
    <row r="21" spans="1:7" ht="80" x14ac:dyDescent="0.2">
      <c r="A21" s="1">
        <v>17</v>
      </c>
      <c r="B21" s="7" t="s">
        <v>23</v>
      </c>
      <c r="C21" s="1"/>
      <c r="D21" s="1">
        <v>3</v>
      </c>
      <c r="E21" s="8"/>
      <c r="F21" s="1">
        <v>3</v>
      </c>
      <c r="G21" s="13">
        <f t="shared" si="0"/>
        <v>1</v>
      </c>
    </row>
    <row r="22" spans="1:7" ht="80" x14ac:dyDescent="0.2">
      <c r="A22" s="1">
        <v>18</v>
      </c>
      <c r="B22" s="7" t="s">
        <v>24</v>
      </c>
      <c r="C22" s="1">
        <v>1070</v>
      </c>
      <c r="D22" s="1">
        <v>2795</v>
      </c>
      <c r="E22" s="8">
        <f t="shared" si="1"/>
        <v>1</v>
      </c>
      <c r="F22" s="1">
        <v>25520</v>
      </c>
      <c r="G22" s="13">
        <f t="shared" si="0"/>
        <v>0.10952194357366771</v>
      </c>
    </row>
    <row r="23" spans="1:7" ht="64" x14ac:dyDescent="0.2">
      <c r="A23" s="1">
        <v>19</v>
      </c>
      <c r="B23" s="7" t="s">
        <v>25</v>
      </c>
      <c r="C23" s="4">
        <v>0.6</v>
      </c>
      <c r="D23" s="1">
        <v>0</v>
      </c>
      <c r="E23" s="8">
        <f t="shared" si="1"/>
        <v>0</v>
      </c>
      <c r="F23" s="4">
        <v>1</v>
      </c>
      <c r="G23" s="13">
        <f t="shared" si="0"/>
        <v>0</v>
      </c>
    </row>
    <row r="24" spans="1:7" ht="144" x14ac:dyDescent="0.2">
      <c r="A24" s="1">
        <v>20</v>
      </c>
      <c r="B24" s="7" t="s">
        <v>26</v>
      </c>
      <c r="C24" s="4">
        <v>1</v>
      </c>
      <c r="D24" s="4">
        <v>0.73799999999999999</v>
      </c>
      <c r="E24" s="8">
        <f t="shared" si="1"/>
        <v>0.73799999999999999</v>
      </c>
      <c r="F24" s="4">
        <v>1</v>
      </c>
      <c r="G24" s="13">
        <f t="shared" si="0"/>
        <v>0.73799999999999999</v>
      </c>
    </row>
    <row r="25" spans="1:7" ht="112" x14ac:dyDescent="0.2">
      <c r="A25" s="1">
        <v>21</v>
      </c>
      <c r="B25" s="7" t="s">
        <v>27</v>
      </c>
      <c r="C25" s="1">
        <v>63</v>
      </c>
      <c r="D25" s="1">
        <v>0.9</v>
      </c>
      <c r="E25" s="8">
        <f t="shared" si="1"/>
        <v>1.4285714285714285E-2</v>
      </c>
      <c r="F25" s="1">
        <v>1143</v>
      </c>
      <c r="G25" s="13">
        <f t="shared" si="0"/>
        <v>7.874015748031496E-4</v>
      </c>
    </row>
    <row r="26" spans="1:7" ht="96" x14ac:dyDescent="0.2">
      <c r="A26" s="1">
        <v>22</v>
      </c>
      <c r="B26" s="7" t="s">
        <v>28</v>
      </c>
      <c r="C26" s="1">
        <v>535</v>
      </c>
      <c r="D26" s="1">
        <v>660</v>
      </c>
      <c r="E26" s="8">
        <f t="shared" si="1"/>
        <v>1</v>
      </c>
      <c r="F26" s="1">
        <v>9160</v>
      </c>
      <c r="G26" s="13">
        <f t="shared" si="0"/>
        <v>7.2052401746724892E-2</v>
      </c>
    </row>
    <row r="27" spans="1:7" ht="64" x14ac:dyDescent="0.2">
      <c r="A27" s="1">
        <v>23</v>
      </c>
      <c r="B27" s="7" t="s">
        <v>29</v>
      </c>
      <c r="C27" s="1">
        <v>3</v>
      </c>
      <c r="D27" s="1">
        <v>3</v>
      </c>
      <c r="E27" s="8">
        <f t="shared" si="1"/>
        <v>1</v>
      </c>
      <c r="F27" s="1">
        <v>48</v>
      </c>
      <c r="G27" s="13">
        <f t="shared" si="0"/>
        <v>6.25E-2</v>
      </c>
    </row>
    <row r="28" spans="1:7" ht="112" x14ac:dyDescent="0.2">
      <c r="A28" s="1">
        <v>24</v>
      </c>
      <c r="B28" s="7" t="s">
        <v>30</v>
      </c>
      <c r="C28" s="1">
        <v>2</v>
      </c>
      <c r="D28" s="1">
        <v>2</v>
      </c>
      <c r="E28" s="8">
        <f t="shared" si="1"/>
        <v>1</v>
      </c>
      <c r="F28" s="1">
        <v>2</v>
      </c>
      <c r="G28" s="13">
        <f t="shared" si="0"/>
        <v>1</v>
      </c>
    </row>
    <row r="29" spans="1:7" ht="48" x14ac:dyDescent="0.2">
      <c r="A29" s="1">
        <v>25</v>
      </c>
      <c r="B29" s="7" t="s">
        <v>31</v>
      </c>
      <c r="C29" s="1">
        <v>108632</v>
      </c>
      <c r="D29" s="1">
        <v>100207</v>
      </c>
      <c r="E29" s="8">
        <f t="shared" si="1"/>
        <v>0.92244458354812575</v>
      </c>
      <c r="F29" s="1">
        <v>1952303</v>
      </c>
      <c r="G29" s="13">
        <f t="shared" si="0"/>
        <v>5.1327585933126162E-2</v>
      </c>
    </row>
    <row r="30" spans="1:7" ht="64" x14ac:dyDescent="0.2">
      <c r="A30" s="1">
        <v>26</v>
      </c>
      <c r="B30" s="7" t="s">
        <v>32</v>
      </c>
      <c r="C30" s="1">
        <v>10500</v>
      </c>
      <c r="D30" s="1">
        <v>11052</v>
      </c>
      <c r="E30" s="8">
        <f t="shared" si="1"/>
        <v>1</v>
      </c>
      <c r="F30" s="1">
        <v>228000</v>
      </c>
      <c r="G30" s="13">
        <f t="shared" si="0"/>
        <v>4.8473684210526315E-2</v>
      </c>
    </row>
    <row r="31" spans="1:7" ht="80" x14ac:dyDescent="0.2">
      <c r="A31" s="1">
        <v>27</v>
      </c>
      <c r="B31" s="7" t="s">
        <v>33</v>
      </c>
      <c r="C31" s="1">
        <v>1625</v>
      </c>
      <c r="D31" s="1">
        <v>1820</v>
      </c>
      <c r="E31" s="8">
        <f t="shared" si="1"/>
        <v>1</v>
      </c>
      <c r="F31" s="1">
        <v>43750</v>
      </c>
      <c r="G31" s="13">
        <f t="shared" si="0"/>
        <v>4.1599999999999998E-2</v>
      </c>
    </row>
    <row r="32" spans="1:7" ht="64" x14ac:dyDescent="0.2">
      <c r="A32" s="1">
        <v>28</v>
      </c>
      <c r="B32" s="7" t="s">
        <v>34</v>
      </c>
      <c r="C32" s="1">
        <v>2100</v>
      </c>
      <c r="D32" s="1">
        <v>11052</v>
      </c>
      <c r="E32" s="8">
        <f t="shared" si="1"/>
        <v>1</v>
      </c>
      <c r="F32" s="1">
        <v>45600</v>
      </c>
      <c r="G32" s="13">
        <f t="shared" si="0"/>
        <v>0.24236842105263157</v>
      </c>
    </row>
    <row r="33" spans="1:7" ht="80" x14ac:dyDescent="0.2">
      <c r="A33" s="1">
        <v>29</v>
      </c>
      <c r="B33" s="7" t="s">
        <v>35</v>
      </c>
      <c r="C33" s="4">
        <v>0.31</v>
      </c>
      <c r="D33" s="4">
        <v>0.7</v>
      </c>
      <c r="E33" s="8">
        <f t="shared" si="1"/>
        <v>1</v>
      </c>
      <c r="F33" s="4">
        <v>1</v>
      </c>
      <c r="G33" s="13">
        <f t="shared" si="0"/>
        <v>0.7</v>
      </c>
    </row>
    <row r="34" spans="1:7" ht="128" x14ac:dyDescent="0.2">
      <c r="A34" s="1">
        <v>30</v>
      </c>
      <c r="B34" s="7" t="s">
        <v>36</v>
      </c>
      <c r="C34" s="4">
        <v>0.06</v>
      </c>
      <c r="D34" s="4">
        <v>0.215</v>
      </c>
      <c r="E34" s="8">
        <f t="shared" si="1"/>
        <v>1</v>
      </c>
      <c r="F34" s="4">
        <v>1</v>
      </c>
      <c r="G34" s="13">
        <f t="shared" si="0"/>
        <v>0.215</v>
      </c>
    </row>
    <row r="35" spans="1:7" ht="96" x14ac:dyDescent="0.2">
      <c r="A35" s="1">
        <v>31</v>
      </c>
      <c r="B35" s="7" t="s">
        <v>37</v>
      </c>
      <c r="C35" s="4"/>
      <c r="D35" s="1">
        <v>0</v>
      </c>
      <c r="E35" s="8"/>
      <c r="F35" s="4">
        <v>1</v>
      </c>
      <c r="G35" s="13">
        <f t="shared" si="0"/>
        <v>0</v>
      </c>
    </row>
    <row r="36" spans="1:7" ht="64" x14ac:dyDescent="0.2">
      <c r="A36" s="1">
        <v>32</v>
      </c>
      <c r="B36" s="7" t="s">
        <v>38</v>
      </c>
      <c r="C36" s="3">
        <v>6</v>
      </c>
      <c r="D36" s="1">
        <v>30</v>
      </c>
      <c r="E36" s="8">
        <f t="shared" si="1"/>
        <v>1</v>
      </c>
      <c r="F36" s="3">
        <v>147</v>
      </c>
      <c r="G36" s="13">
        <f t="shared" si="0"/>
        <v>0.20408163265306123</v>
      </c>
    </row>
    <row r="37" spans="1:7" ht="80" x14ac:dyDescent="0.2">
      <c r="A37" s="1">
        <v>33</v>
      </c>
      <c r="B37" s="7" t="s">
        <v>39</v>
      </c>
      <c r="C37" s="4">
        <v>0.08</v>
      </c>
      <c r="D37" s="4">
        <v>0.23069999999999999</v>
      </c>
      <c r="E37" s="8">
        <f t="shared" si="1"/>
        <v>1</v>
      </c>
      <c r="F37" s="4">
        <v>1</v>
      </c>
      <c r="G37" s="13">
        <f t="shared" si="0"/>
        <v>0.23069999999999999</v>
      </c>
    </row>
    <row r="38" spans="1:7" ht="144" x14ac:dyDescent="0.2">
      <c r="A38" s="1">
        <v>34</v>
      </c>
      <c r="B38" s="7" t="s">
        <v>40</v>
      </c>
      <c r="C38" s="3">
        <v>1</v>
      </c>
      <c r="D38" s="1">
        <v>16</v>
      </c>
      <c r="E38" s="8">
        <f t="shared" si="1"/>
        <v>1</v>
      </c>
      <c r="F38" s="3">
        <v>16</v>
      </c>
      <c r="G38" s="13">
        <f t="shared" si="0"/>
        <v>1</v>
      </c>
    </row>
    <row r="39" spans="1:7" ht="112" x14ac:dyDescent="0.2">
      <c r="A39" s="1">
        <v>35</v>
      </c>
      <c r="B39" s="7" t="s">
        <v>41</v>
      </c>
      <c r="C39" s="4">
        <v>1</v>
      </c>
      <c r="D39" s="4">
        <v>0.61109999999999998</v>
      </c>
      <c r="E39" s="8">
        <f t="shared" si="1"/>
        <v>0.61109999999999998</v>
      </c>
      <c r="F39" s="4">
        <v>1</v>
      </c>
      <c r="G39" s="13">
        <f t="shared" si="0"/>
        <v>0.61109999999999998</v>
      </c>
    </row>
    <row r="40" spans="1:7" ht="64" x14ac:dyDescent="0.2">
      <c r="A40" s="1">
        <v>36</v>
      </c>
      <c r="B40" s="7" t="s">
        <v>42</v>
      </c>
      <c r="C40" s="4">
        <v>1</v>
      </c>
      <c r="D40" s="1">
        <v>0</v>
      </c>
      <c r="E40" s="8">
        <f t="shared" si="1"/>
        <v>0</v>
      </c>
      <c r="F40" s="4">
        <v>1</v>
      </c>
      <c r="G40" s="13">
        <f t="shared" si="0"/>
        <v>0</v>
      </c>
    </row>
    <row r="41" spans="1:7" ht="48" x14ac:dyDescent="0.2">
      <c r="A41" s="1">
        <v>37</v>
      </c>
      <c r="B41" s="7" t="s">
        <v>43</v>
      </c>
      <c r="C41" s="3"/>
      <c r="D41" s="3">
        <v>0</v>
      </c>
      <c r="E41" s="8"/>
      <c r="F41" s="5">
        <v>1</v>
      </c>
      <c r="G41" s="13">
        <f t="shared" si="0"/>
        <v>0</v>
      </c>
    </row>
    <row r="42" spans="1:7" ht="80" x14ac:dyDescent="0.2">
      <c r="A42" s="1">
        <v>38</v>
      </c>
      <c r="B42" s="7" t="s">
        <v>44</v>
      </c>
      <c r="C42" s="4">
        <v>0.56000000000000005</v>
      </c>
      <c r="D42" s="4">
        <v>0.28000000000000003</v>
      </c>
      <c r="E42" s="8">
        <f t="shared" si="1"/>
        <v>0.5</v>
      </c>
      <c r="F42" s="4">
        <v>1</v>
      </c>
      <c r="G42" s="13">
        <f t="shared" si="0"/>
        <v>0.28000000000000003</v>
      </c>
    </row>
    <row r="43" spans="1:7" ht="128" x14ac:dyDescent="0.2">
      <c r="A43" s="1">
        <v>39</v>
      </c>
      <c r="B43" s="7" t="s">
        <v>45</v>
      </c>
      <c r="C43" s="4">
        <v>0.2</v>
      </c>
      <c r="D43" s="4">
        <v>0.109</v>
      </c>
      <c r="E43" s="8">
        <f t="shared" si="1"/>
        <v>0.54499999999999993</v>
      </c>
      <c r="F43" s="4">
        <v>1</v>
      </c>
      <c r="G43" s="13">
        <f t="shared" si="0"/>
        <v>0.109</v>
      </c>
    </row>
    <row r="44" spans="1:7" ht="96" x14ac:dyDescent="0.2">
      <c r="A44" s="1">
        <v>40</v>
      </c>
      <c r="B44" s="7" t="s">
        <v>46</v>
      </c>
      <c r="C44" s="4">
        <v>0.05</v>
      </c>
      <c r="D44" s="4">
        <v>0.27</v>
      </c>
      <c r="E44" s="8">
        <f t="shared" si="1"/>
        <v>1</v>
      </c>
      <c r="F44" s="4">
        <v>1</v>
      </c>
      <c r="G44" s="13">
        <f t="shared" si="0"/>
        <v>0.27</v>
      </c>
    </row>
    <row r="45" spans="1:7" ht="64" x14ac:dyDescent="0.2">
      <c r="A45" s="1">
        <v>41</v>
      </c>
      <c r="B45" s="7" t="s">
        <v>47</v>
      </c>
      <c r="C45" s="4">
        <v>0.05</v>
      </c>
      <c r="D45" s="4">
        <v>0.23</v>
      </c>
      <c r="E45" s="8">
        <f t="shared" si="1"/>
        <v>1</v>
      </c>
      <c r="F45" s="4">
        <v>1</v>
      </c>
      <c r="G45" s="13">
        <f t="shared" si="0"/>
        <v>0.23</v>
      </c>
    </row>
    <row r="46" spans="1:7" ht="96" x14ac:dyDescent="0.2">
      <c r="A46" s="1">
        <v>42</v>
      </c>
      <c r="B46" s="7" t="s">
        <v>48</v>
      </c>
      <c r="C46" s="4">
        <v>0.5</v>
      </c>
      <c r="D46" s="4">
        <v>0.37280000000000002</v>
      </c>
      <c r="E46" s="8">
        <f t="shared" si="1"/>
        <v>0.74560000000000004</v>
      </c>
      <c r="F46" s="4">
        <v>1</v>
      </c>
      <c r="G46" s="13">
        <f t="shared" si="0"/>
        <v>0.37280000000000002</v>
      </c>
    </row>
    <row r="47" spans="1:7" ht="128" x14ac:dyDescent="0.2">
      <c r="A47" s="1">
        <v>43</v>
      </c>
      <c r="B47" s="7" t="s">
        <v>49</v>
      </c>
      <c r="C47" s="4">
        <v>0.5</v>
      </c>
      <c r="D47" s="4">
        <v>0.37280000000000002</v>
      </c>
      <c r="E47" s="8">
        <f t="shared" si="1"/>
        <v>0.74560000000000004</v>
      </c>
      <c r="F47" s="4">
        <v>1</v>
      </c>
      <c r="G47" s="13">
        <f t="shared" si="0"/>
        <v>0.37280000000000002</v>
      </c>
    </row>
    <row r="48" spans="1:7" ht="64" x14ac:dyDescent="0.2">
      <c r="A48" s="1">
        <v>44</v>
      </c>
      <c r="B48" s="7" t="s">
        <v>50</v>
      </c>
      <c r="C48" s="1">
        <v>15</v>
      </c>
      <c r="D48" s="1">
        <v>22</v>
      </c>
      <c r="E48" s="8">
        <f t="shared" si="1"/>
        <v>1</v>
      </c>
      <c r="F48" s="3">
        <v>248</v>
      </c>
      <c r="G48" s="13">
        <f t="shared" si="0"/>
        <v>8.8709677419354843E-2</v>
      </c>
    </row>
    <row r="49" spans="1:7" ht="112" x14ac:dyDescent="0.2">
      <c r="A49" s="1">
        <v>45</v>
      </c>
      <c r="B49" s="7" t="s">
        <v>51</v>
      </c>
      <c r="C49" s="1">
        <v>6</v>
      </c>
      <c r="D49" s="1">
        <v>22</v>
      </c>
      <c r="E49" s="8">
        <f t="shared" si="1"/>
        <v>1</v>
      </c>
      <c r="F49" s="3">
        <v>107</v>
      </c>
      <c r="G49" s="13">
        <f t="shared" si="0"/>
        <v>0.20560747663551401</v>
      </c>
    </row>
    <row r="50" spans="1:7" ht="96" x14ac:dyDescent="0.2">
      <c r="A50" s="1">
        <v>46</v>
      </c>
      <c r="B50" s="7" t="s">
        <v>52</v>
      </c>
      <c r="C50" s="3">
        <v>8</v>
      </c>
      <c r="D50" s="3">
        <v>16</v>
      </c>
      <c r="E50" s="8">
        <f t="shared" si="1"/>
        <v>1</v>
      </c>
      <c r="F50" s="3">
        <v>147</v>
      </c>
      <c r="G50" s="13">
        <f t="shared" si="0"/>
        <v>0.10884353741496598</v>
      </c>
    </row>
    <row r="51" spans="1:7" ht="128" x14ac:dyDescent="0.2">
      <c r="A51" s="1">
        <v>47</v>
      </c>
      <c r="B51" s="7" t="s">
        <v>53</v>
      </c>
      <c r="C51" s="4">
        <v>0.2</v>
      </c>
      <c r="D51" s="9">
        <v>2.5999999999999999E-2</v>
      </c>
      <c r="E51" s="8">
        <f t="shared" si="1"/>
        <v>0.12999999999999998</v>
      </c>
      <c r="F51" s="4">
        <v>1</v>
      </c>
      <c r="G51" s="13">
        <f t="shared" si="0"/>
        <v>2.5999999999999999E-2</v>
      </c>
    </row>
    <row r="52" spans="1:7" ht="96" x14ac:dyDescent="0.2">
      <c r="A52" s="1">
        <v>48</v>
      </c>
      <c r="B52" s="7" t="s">
        <v>54</v>
      </c>
      <c r="C52" s="4">
        <v>0.04</v>
      </c>
      <c r="D52" s="4">
        <v>0.12</v>
      </c>
      <c r="E52" s="8">
        <f t="shared" si="1"/>
        <v>1</v>
      </c>
      <c r="F52" s="4">
        <v>1</v>
      </c>
      <c r="G52" s="13">
        <f t="shared" si="0"/>
        <v>0.12</v>
      </c>
    </row>
    <row r="53" spans="1:7" ht="64" x14ac:dyDescent="0.2">
      <c r="A53" s="1">
        <v>49</v>
      </c>
      <c r="B53" s="7" t="s">
        <v>55</v>
      </c>
      <c r="C53" s="4">
        <v>0.21</v>
      </c>
      <c r="D53" s="4">
        <v>9.3399999999999997E-2</v>
      </c>
      <c r="E53" s="8">
        <f t="shared" si="1"/>
        <v>0.44476190476190475</v>
      </c>
      <c r="F53" s="4">
        <v>1</v>
      </c>
      <c r="G53" s="13">
        <f t="shared" si="0"/>
        <v>9.3399999999999997E-2</v>
      </c>
    </row>
    <row r="54" spans="1:7" ht="48" x14ac:dyDescent="0.2">
      <c r="A54" s="1">
        <v>50</v>
      </c>
      <c r="B54" s="7" t="s">
        <v>56</v>
      </c>
      <c r="C54" s="3">
        <v>1</v>
      </c>
      <c r="D54" s="1">
        <v>2</v>
      </c>
      <c r="E54" s="8">
        <f t="shared" si="1"/>
        <v>1</v>
      </c>
      <c r="F54" s="3">
        <v>16</v>
      </c>
      <c r="G54" s="13">
        <f t="shared" si="0"/>
        <v>0.125</v>
      </c>
    </row>
    <row r="55" spans="1:7" ht="48" x14ac:dyDescent="0.2">
      <c r="A55" s="1">
        <v>51</v>
      </c>
      <c r="B55" s="7" t="s">
        <v>57</v>
      </c>
      <c r="C55" s="3"/>
      <c r="D55" s="1">
        <v>8</v>
      </c>
      <c r="E55" s="8"/>
      <c r="F55" s="3">
        <v>5</v>
      </c>
      <c r="G55" s="13">
        <f t="shared" si="0"/>
        <v>1</v>
      </c>
    </row>
    <row r="56" spans="1:7" ht="80" x14ac:dyDescent="0.2">
      <c r="A56" s="1">
        <v>52</v>
      </c>
      <c r="B56" s="7" t="s">
        <v>58</v>
      </c>
      <c r="C56" s="3">
        <v>70</v>
      </c>
      <c r="D56" s="1">
        <v>23</v>
      </c>
      <c r="E56" s="8">
        <f t="shared" si="1"/>
        <v>0.32857142857142857</v>
      </c>
      <c r="F56" s="3">
        <v>182</v>
      </c>
      <c r="G56" s="13">
        <f t="shared" si="0"/>
        <v>0.12637362637362637</v>
      </c>
    </row>
    <row r="57" spans="1:7" ht="96" x14ac:dyDescent="0.2">
      <c r="A57" s="1">
        <v>53</v>
      </c>
      <c r="B57" s="7" t="s">
        <v>59</v>
      </c>
      <c r="C57" s="3">
        <v>50</v>
      </c>
      <c r="D57" s="1">
        <v>27</v>
      </c>
      <c r="E57" s="8">
        <f t="shared" si="1"/>
        <v>0.54</v>
      </c>
      <c r="F57" s="3">
        <v>147</v>
      </c>
      <c r="G57" s="13">
        <f t="shared" si="0"/>
        <v>0.18367346938775511</v>
      </c>
    </row>
    <row r="58" spans="1:7" ht="80" x14ac:dyDescent="0.2">
      <c r="A58" s="1">
        <v>54</v>
      </c>
      <c r="B58" s="7" t="s">
        <v>60</v>
      </c>
      <c r="C58" s="3"/>
      <c r="D58" s="1">
        <v>1</v>
      </c>
      <c r="E58" s="8"/>
      <c r="F58" s="3">
        <v>1</v>
      </c>
      <c r="G58" s="13">
        <f t="shared" si="0"/>
        <v>1</v>
      </c>
    </row>
    <row r="59" spans="1:7" ht="64" x14ac:dyDescent="0.2">
      <c r="A59" s="1">
        <v>55</v>
      </c>
      <c r="B59" s="7" t="s">
        <v>61</v>
      </c>
      <c r="C59" s="4">
        <v>0.1</v>
      </c>
      <c r="D59" s="4">
        <v>0.91</v>
      </c>
      <c r="E59" s="8">
        <f t="shared" si="1"/>
        <v>1</v>
      </c>
      <c r="F59" s="4">
        <v>1</v>
      </c>
      <c r="G59" s="13">
        <f t="shared" si="0"/>
        <v>0.91</v>
      </c>
    </row>
    <row r="60" spans="1:7" ht="80" x14ac:dyDescent="0.2">
      <c r="A60" s="1">
        <v>56</v>
      </c>
      <c r="B60" s="7" t="s">
        <v>62</v>
      </c>
      <c r="C60" s="3"/>
      <c r="D60" s="1">
        <v>0</v>
      </c>
      <c r="E60" s="8"/>
      <c r="F60" s="3">
        <v>8</v>
      </c>
      <c r="G60" s="13">
        <f t="shared" si="0"/>
        <v>0</v>
      </c>
    </row>
    <row r="61" spans="1:7" ht="96" x14ac:dyDescent="0.2">
      <c r="A61" s="1">
        <v>57</v>
      </c>
      <c r="B61" s="7" t="s">
        <v>63</v>
      </c>
      <c r="C61" s="1"/>
      <c r="D61" s="1">
        <v>0</v>
      </c>
      <c r="E61" s="8"/>
      <c r="F61" s="5">
        <v>1</v>
      </c>
      <c r="G61" s="13">
        <f t="shared" si="0"/>
        <v>0</v>
      </c>
    </row>
    <row r="62" spans="1:7" ht="112" x14ac:dyDescent="0.2">
      <c r="A62" s="1">
        <v>58</v>
      </c>
      <c r="B62" s="7" t="s">
        <v>64</v>
      </c>
      <c r="C62" s="3">
        <v>5</v>
      </c>
      <c r="D62" s="1">
        <v>0</v>
      </c>
      <c r="E62" s="8">
        <f t="shared" si="1"/>
        <v>0</v>
      </c>
      <c r="F62" s="3">
        <v>20</v>
      </c>
      <c r="G62" s="13">
        <f t="shared" si="0"/>
        <v>0</v>
      </c>
    </row>
    <row r="63" spans="1:7" ht="112" x14ac:dyDescent="0.2">
      <c r="A63" s="1">
        <v>59</v>
      </c>
      <c r="B63" s="7" t="s">
        <v>65</v>
      </c>
      <c r="C63" s="4">
        <v>0.25</v>
      </c>
      <c r="D63" s="1">
        <v>0</v>
      </c>
      <c r="E63" s="8">
        <f t="shared" si="1"/>
        <v>0</v>
      </c>
      <c r="F63" s="4">
        <v>1</v>
      </c>
      <c r="G63" s="13">
        <f t="shared" si="0"/>
        <v>0</v>
      </c>
    </row>
    <row r="64" spans="1:7" ht="112" x14ac:dyDescent="0.2">
      <c r="A64" s="1">
        <v>60</v>
      </c>
      <c r="B64" s="7" t="s">
        <v>66</v>
      </c>
      <c r="C64" s="4">
        <v>0.25</v>
      </c>
      <c r="D64" s="4">
        <v>0.01</v>
      </c>
      <c r="E64" s="8">
        <f t="shared" si="1"/>
        <v>0.04</v>
      </c>
      <c r="F64" s="4">
        <v>1</v>
      </c>
      <c r="G64" s="13">
        <f t="shared" si="0"/>
        <v>0.01</v>
      </c>
    </row>
    <row r="65" spans="1:7" ht="64" x14ac:dyDescent="0.2">
      <c r="A65" s="1">
        <v>61</v>
      </c>
      <c r="B65" s="7" t="s">
        <v>67</v>
      </c>
      <c r="C65" s="4">
        <v>0.06</v>
      </c>
      <c r="D65" s="4">
        <v>0.11</v>
      </c>
      <c r="E65" s="8">
        <f t="shared" si="1"/>
        <v>1</v>
      </c>
      <c r="F65" s="4">
        <v>1</v>
      </c>
      <c r="G65" s="13">
        <f t="shared" si="0"/>
        <v>0.11</v>
      </c>
    </row>
    <row r="66" spans="1:7" x14ac:dyDescent="0.2">
      <c r="C66" s="6">
        <f>SUM(C5:C65)</f>
        <v>125202.64</v>
      </c>
      <c r="F66" s="6">
        <f>SUM(F5:F65)</f>
        <v>2311818</v>
      </c>
    </row>
    <row r="69" spans="1:7" ht="25" customHeight="1" x14ac:dyDescent="0.2">
      <c r="C69" s="54" t="s">
        <v>70</v>
      </c>
      <c r="D69" s="54"/>
      <c r="E69" s="54"/>
      <c r="F69" s="54"/>
      <c r="G69" s="14">
        <f>MIN((C66/F66), 1)</f>
        <v>5.4157654279013312E-2</v>
      </c>
    </row>
    <row r="70" spans="1:7" ht="38" customHeight="1" x14ac:dyDescent="0.2">
      <c r="C70" s="55" t="s">
        <v>68</v>
      </c>
      <c r="D70" s="55"/>
      <c r="E70" s="55"/>
      <c r="F70" s="55"/>
      <c r="G70" s="15">
        <f>AVERAGE(E5:E65)</f>
        <v>0.72129107950011251</v>
      </c>
    </row>
    <row r="71" spans="1:7" ht="32" customHeight="1" x14ac:dyDescent="0.2">
      <c r="C71" s="56" t="s">
        <v>69</v>
      </c>
      <c r="D71" s="56"/>
      <c r="E71" s="56"/>
      <c r="F71" s="56"/>
      <c r="G71" s="15">
        <f>AVERAGE(G5:G65)</f>
        <v>0.27437301910605982</v>
      </c>
    </row>
  </sheetData>
  <mergeCells count="4">
    <mergeCell ref="C69:F69"/>
    <mergeCell ref="C70:F70"/>
    <mergeCell ref="C71:F71"/>
    <mergeCell ref="B1: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3D5C-6D7E-6946-8C98-69ED4A980229}">
  <dimension ref="A1:G59"/>
  <sheetViews>
    <sheetView zoomScale="400" zoomScaleNormal="100" workbookViewId="0">
      <selection activeCell="A5" sqref="A5"/>
    </sheetView>
  </sheetViews>
  <sheetFormatPr baseColWidth="10" defaultRowHeight="15" x14ac:dyDescent="0.2"/>
  <cols>
    <col min="2" max="2" width="37.33203125" style="22" customWidth="1"/>
    <col min="3" max="3" width="17.33203125" customWidth="1"/>
    <col min="4" max="4" width="13.83203125" customWidth="1"/>
    <col min="5" max="5" width="16.5" customWidth="1"/>
    <col min="6" max="6" width="12.6640625" customWidth="1"/>
    <col min="7" max="7" width="17.1640625" customWidth="1"/>
  </cols>
  <sheetData>
    <row r="1" spans="1:7" ht="39" customHeight="1" x14ac:dyDescent="0.2">
      <c r="B1" s="58" t="s">
        <v>185</v>
      </c>
      <c r="C1" s="58"/>
      <c r="D1" s="58"/>
      <c r="E1" s="53"/>
    </row>
    <row r="2" spans="1:7" x14ac:dyDescent="0.2">
      <c r="B2" s="58"/>
      <c r="C2" s="58"/>
      <c r="D2" s="58"/>
      <c r="E2" s="53"/>
    </row>
    <row r="3" spans="1:7" x14ac:dyDescent="0.2">
      <c r="B3" s="58"/>
      <c r="C3" s="58"/>
      <c r="D3" s="58"/>
      <c r="E3" s="53"/>
    </row>
    <row r="4" spans="1:7" ht="16" x14ac:dyDescent="0.2">
      <c r="A4" s="10" t="s">
        <v>0</v>
      </c>
      <c r="B4" s="16" t="s">
        <v>1</v>
      </c>
      <c r="C4" s="10" t="s">
        <v>2</v>
      </c>
      <c r="D4" s="10" t="s">
        <v>3</v>
      </c>
      <c r="E4" s="12" t="s">
        <v>4</v>
      </c>
      <c r="F4" s="10" t="s">
        <v>5</v>
      </c>
      <c r="G4" s="10" t="s">
        <v>6</v>
      </c>
    </row>
    <row r="5" spans="1:7" ht="68" x14ac:dyDescent="0.2">
      <c r="A5" s="1">
        <v>1</v>
      </c>
      <c r="B5" s="17" t="s">
        <v>111</v>
      </c>
      <c r="C5" s="28">
        <v>1</v>
      </c>
      <c r="D5" s="28">
        <v>0</v>
      </c>
      <c r="E5" s="8">
        <f>MIN((D5/C5), 100%)</f>
        <v>0</v>
      </c>
      <c r="F5" s="25">
        <v>2</v>
      </c>
      <c r="G5" s="13">
        <f>MIN((D5/F5), 100%)</f>
        <v>0</v>
      </c>
    </row>
    <row r="6" spans="1:7" ht="85" x14ac:dyDescent="0.2">
      <c r="A6" s="1">
        <v>2</v>
      </c>
      <c r="B6" s="17" t="s">
        <v>117</v>
      </c>
      <c r="C6" s="30">
        <v>0.3</v>
      </c>
      <c r="D6" s="23">
        <v>0</v>
      </c>
      <c r="E6" s="8">
        <f>MIN((D6/C6), 100%)</f>
        <v>0</v>
      </c>
      <c r="F6" s="25">
        <v>1</v>
      </c>
      <c r="G6" s="13">
        <f t="shared" ref="G6:G53" si="0">MIN((D6/F6), 100%)</f>
        <v>0</v>
      </c>
    </row>
    <row r="7" spans="1:7" ht="85" x14ac:dyDescent="0.2">
      <c r="A7" s="1">
        <v>3</v>
      </c>
      <c r="B7" s="17" t="s">
        <v>71</v>
      </c>
      <c r="C7" s="20">
        <v>1</v>
      </c>
      <c r="D7" s="20">
        <v>0</v>
      </c>
      <c r="E7" s="8">
        <f t="shared" ref="E7:E53" si="1">MIN((D7/C7), 100%)</f>
        <v>0</v>
      </c>
      <c r="F7" s="25">
        <v>3</v>
      </c>
      <c r="G7" s="13">
        <f t="shared" si="0"/>
        <v>0</v>
      </c>
    </row>
    <row r="8" spans="1:7" ht="68" x14ac:dyDescent="0.2">
      <c r="A8" s="1">
        <v>4</v>
      </c>
      <c r="B8" s="17" t="s">
        <v>116</v>
      </c>
      <c r="C8" s="20">
        <v>1</v>
      </c>
      <c r="D8" s="20">
        <v>0</v>
      </c>
      <c r="E8" s="8">
        <f t="shared" si="1"/>
        <v>0</v>
      </c>
      <c r="F8" s="25">
        <v>3</v>
      </c>
      <c r="G8" s="13">
        <f t="shared" si="0"/>
        <v>0</v>
      </c>
    </row>
    <row r="9" spans="1:7" ht="68" x14ac:dyDescent="0.2">
      <c r="A9" s="1">
        <v>5</v>
      </c>
      <c r="B9" s="17" t="s">
        <v>112</v>
      </c>
      <c r="C9" s="30">
        <v>0.2</v>
      </c>
      <c r="D9" s="29">
        <v>0</v>
      </c>
      <c r="E9" s="8">
        <f t="shared" si="1"/>
        <v>0</v>
      </c>
      <c r="F9" s="25">
        <v>1</v>
      </c>
      <c r="G9" s="13">
        <f t="shared" si="0"/>
        <v>0</v>
      </c>
    </row>
    <row r="10" spans="1:7" ht="34" x14ac:dyDescent="0.2">
      <c r="A10" s="1">
        <v>6</v>
      </c>
      <c r="B10" s="17" t="s">
        <v>72</v>
      </c>
      <c r="C10" s="30">
        <v>0.2</v>
      </c>
      <c r="D10" s="29">
        <v>0</v>
      </c>
      <c r="E10" s="8">
        <f>MIN((D10/C10), 100%)</f>
        <v>0</v>
      </c>
      <c r="F10" s="33">
        <v>1</v>
      </c>
      <c r="G10" s="13">
        <f t="shared" si="0"/>
        <v>0</v>
      </c>
    </row>
    <row r="11" spans="1:7" ht="68" x14ac:dyDescent="0.2">
      <c r="A11" s="1">
        <v>7</v>
      </c>
      <c r="B11" s="17" t="s">
        <v>73</v>
      </c>
      <c r="C11" s="20">
        <v>1</v>
      </c>
      <c r="D11" s="20">
        <v>0</v>
      </c>
      <c r="E11" s="8">
        <f t="shared" si="1"/>
        <v>0</v>
      </c>
      <c r="F11" s="25">
        <v>3</v>
      </c>
      <c r="G11" s="13">
        <f t="shared" si="0"/>
        <v>0</v>
      </c>
    </row>
    <row r="12" spans="1:7" ht="68" x14ac:dyDescent="0.2">
      <c r="A12" s="1">
        <v>8</v>
      </c>
      <c r="B12" s="17" t="s">
        <v>74</v>
      </c>
      <c r="C12" s="30">
        <v>0.4</v>
      </c>
      <c r="D12" s="29">
        <v>0</v>
      </c>
      <c r="E12" s="8">
        <f>MIN((D12/C12), 100%)</f>
        <v>0</v>
      </c>
      <c r="F12" s="33">
        <v>1</v>
      </c>
      <c r="G12" s="13">
        <f t="shared" si="0"/>
        <v>0</v>
      </c>
    </row>
    <row r="13" spans="1:7" ht="68" x14ac:dyDescent="0.2">
      <c r="A13" s="1">
        <v>9</v>
      </c>
      <c r="B13" s="17" t="s">
        <v>75</v>
      </c>
      <c r="C13" s="32">
        <v>0.2</v>
      </c>
      <c r="D13" s="29">
        <v>0</v>
      </c>
      <c r="E13" s="8">
        <f t="shared" si="1"/>
        <v>0</v>
      </c>
      <c r="F13" s="33">
        <v>1</v>
      </c>
      <c r="G13" s="13">
        <f t="shared" si="0"/>
        <v>0</v>
      </c>
    </row>
    <row r="14" spans="1:7" ht="68" x14ac:dyDescent="0.2">
      <c r="A14" s="1">
        <v>10</v>
      </c>
      <c r="B14" s="17" t="s">
        <v>76</v>
      </c>
      <c r="C14" s="20">
        <v>2</v>
      </c>
      <c r="D14" s="20">
        <v>0</v>
      </c>
      <c r="E14" s="8">
        <f t="shared" si="1"/>
        <v>0</v>
      </c>
      <c r="F14" s="33">
        <v>12</v>
      </c>
      <c r="G14" s="13">
        <f t="shared" si="0"/>
        <v>0</v>
      </c>
    </row>
    <row r="15" spans="1:7" ht="204" x14ac:dyDescent="0.2">
      <c r="A15" s="1">
        <v>11</v>
      </c>
      <c r="B15" s="17" t="s">
        <v>77</v>
      </c>
      <c r="C15" s="20">
        <v>2</v>
      </c>
      <c r="D15" s="20">
        <v>0</v>
      </c>
      <c r="E15" s="8">
        <f t="shared" si="1"/>
        <v>0</v>
      </c>
      <c r="F15" s="33">
        <v>12</v>
      </c>
      <c r="G15" s="13">
        <f t="shared" si="0"/>
        <v>0</v>
      </c>
    </row>
    <row r="16" spans="1:7" ht="51" x14ac:dyDescent="0.2">
      <c r="A16" s="1">
        <v>12</v>
      </c>
      <c r="B16" s="17" t="s">
        <v>78</v>
      </c>
      <c r="C16" s="20">
        <v>12</v>
      </c>
      <c r="D16" s="20">
        <v>0</v>
      </c>
      <c r="E16" s="8">
        <f t="shared" si="1"/>
        <v>0</v>
      </c>
      <c r="F16" s="33">
        <v>72</v>
      </c>
      <c r="G16" s="13">
        <f t="shared" si="0"/>
        <v>0</v>
      </c>
    </row>
    <row r="17" spans="1:7" ht="51" x14ac:dyDescent="0.2">
      <c r="A17" s="1">
        <v>13</v>
      </c>
      <c r="B17" s="17" t="s">
        <v>79</v>
      </c>
      <c r="C17" s="20">
        <v>4</v>
      </c>
      <c r="D17" s="20">
        <v>0</v>
      </c>
      <c r="E17" s="8">
        <f t="shared" si="1"/>
        <v>0</v>
      </c>
      <c r="F17" s="25">
        <v>4</v>
      </c>
      <c r="G17" s="13">
        <f t="shared" si="0"/>
        <v>0</v>
      </c>
    </row>
    <row r="18" spans="1:7" ht="153" x14ac:dyDescent="0.2">
      <c r="A18" s="1">
        <v>14</v>
      </c>
      <c r="B18" s="17" t="s">
        <v>80</v>
      </c>
      <c r="C18" s="20">
        <v>6</v>
      </c>
      <c r="D18" s="20">
        <v>0</v>
      </c>
      <c r="E18" s="8">
        <f t="shared" si="1"/>
        <v>0</v>
      </c>
      <c r="F18" s="33">
        <v>36</v>
      </c>
      <c r="G18" s="13">
        <f t="shared" si="0"/>
        <v>0</v>
      </c>
    </row>
    <row r="19" spans="1:7" ht="153" x14ac:dyDescent="0.2">
      <c r="A19" s="1">
        <v>15</v>
      </c>
      <c r="B19" s="17" t="s">
        <v>81</v>
      </c>
      <c r="C19" s="20">
        <v>2</v>
      </c>
      <c r="D19" s="20">
        <v>0</v>
      </c>
      <c r="E19" s="8">
        <f t="shared" si="1"/>
        <v>0</v>
      </c>
      <c r="F19" s="33">
        <v>12</v>
      </c>
      <c r="G19" s="13">
        <f t="shared" si="0"/>
        <v>0</v>
      </c>
    </row>
    <row r="20" spans="1:7" ht="34" x14ac:dyDescent="0.2">
      <c r="A20" s="1">
        <v>16</v>
      </c>
      <c r="B20" s="18" t="s">
        <v>115</v>
      </c>
      <c r="C20" s="20">
        <v>1</v>
      </c>
      <c r="D20" s="21">
        <v>0</v>
      </c>
      <c r="E20" s="8">
        <f t="shared" si="1"/>
        <v>0</v>
      </c>
      <c r="F20" s="25">
        <v>3</v>
      </c>
      <c r="G20" s="13">
        <f t="shared" si="0"/>
        <v>0</v>
      </c>
    </row>
    <row r="21" spans="1:7" ht="34" x14ac:dyDescent="0.2">
      <c r="A21" s="1">
        <v>17</v>
      </c>
      <c r="B21" s="17" t="s">
        <v>84</v>
      </c>
      <c r="C21" s="32">
        <v>0.25</v>
      </c>
      <c r="D21" s="31">
        <v>0</v>
      </c>
      <c r="E21" s="8">
        <f>MIN((D21/C21), 100%)</f>
        <v>0</v>
      </c>
      <c r="F21" s="33">
        <v>1</v>
      </c>
      <c r="G21" s="13">
        <f t="shared" si="0"/>
        <v>0</v>
      </c>
    </row>
    <row r="22" spans="1:7" ht="51" x14ac:dyDescent="0.2">
      <c r="A22" s="1">
        <v>18</v>
      </c>
      <c r="B22" s="17" t="s">
        <v>82</v>
      </c>
      <c r="C22" s="32">
        <v>0.25</v>
      </c>
      <c r="D22" s="31">
        <v>0</v>
      </c>
      <c r="E22" s="8">
        <f t="shared" si="1"/>
        <v>0</v>
      </c>
      <c r="F22" s="33">
        <v>1</v>
      </c>
      <c r="G22" s="13">
        <f t="shared" si="0"/>
        <v>0</v>
      </c>
    </row>
    <row r="23" spans="1:7" ht="34" x14ac:dyDescent="0.2">
      <c r="A23" s="1">
        <v>19</v>
      </c>
      <c r="B23" s="19" t="s">
        <v>83</v>
      </c>
      <c r="C23" s="21">
        <v>4</v>
      </c>
      <c r="D23" s="21">
        <v>4</v>
      </c>
      <c r="E23" s="8">
        <f t="shared" si="1"/>
        <v>1</v>
      </c>
      <c r="F23" s="25">
        <v>24</v>
      </c>
      <c r="G23" s="13">
        <f t="shared" si="0"/>
        <v>0.16666666666666666</v>
      </c>
    </row>
    <row r="24" spans="1:7" ht="51" x14ac:dyDescent="0.2">
      <c r="A24" s="1">
        <v>20</v>
      </c>
      <c r="B24" s="18" t="s">
        <v>114</v>
      </c>
      <c r="C24" s="20">
        <v>2</v>
      </c>
      <c r="D24" s="20">
        <v>0</v>
      </c>
      <c r="E24" s="8">
        <f t="shared" si="1"/>
        <v>0</v>
      </c>
      <c r="F24" s="25">
        <v>4</v>
      </c>
      <c r="G24" s="13">
        <f t="shared" si="0"/>
        <v>0</v>
      </c>
    </row>
    <row r="25" spans="1:7" ht="94" customHeight="1" x14ac:dyDescent="0.2">
      <c r="A25" s="1">
        <v>21</v>
      </c>
      <c r="B25" s="20" t="s">
        <v>113</v>
      </c>
      <c r="C25" s="1">
        <v>1</v>
      </c>
      <c r="D25" s="20">
        <v>0</v>
      </c>
      <c r="E25" s="8">
        <f t="shared" si="1"/>
        <v>0</v>
      </c>
      <c r="F25" s="25">
        <v>3</v>
      </c>
      <c r="G25" s="13">
        <f t="shared" si="0"/>
        <v>0</v>
      </c>
    </row>
    <row r="26" spans="1:7" ht="85" x14ac:dyDescent="0.2">
      <c r="A26" s="1">
        <v>22</v>
      </c>
      <c r="B26" s="18" t="s">
        <v>95</v>
      </c>
      <c r="C26" s="1">
        <v>6</v>
      </c>
      <c r="D26" s="20">
        <v>0</v>
      </c>
      <c r="E26" s="8">
        <f t="shared" si="1"/>
        <v>0</v>
      </c>
      <c r="F26" s="25">
        <v>30</v>
      </c>
      <c r="G26" s="13">
        <f t="shared" si="0"/>
        <v>0</v>
      </c>
    </row>
    <row r="27" spans="1:7" ht="51" x14ac:dyDescent="0.2">
      <c r="A27" s="1">
        <v>23</v>
      </c>
      <c r="B27" s="18" t="s">
        <v>96</v>
      </c>
      <c r="C27" s="1">
        <v>10</v>
      </c>
      <c r="D27" s="20">
        <v>0</v>
      </c>
      <c r="E27" s="8">
        <f t="shared" si="1"/>
        <v>0</v>
      </c>
      <c r="F27" s="25">
        <v>50</v>
      </c>
      <c r="G27" s="13">
        <f t="shared" si="0"/>
        <v>0</v>
      </c>
    </row>
    <row r="28" spans="1:7" ht="34" x14ac:dyDescent="0.2">
      <c r="A28" s="1">
        <v>24</v>
      </c>
      <c r="B28" s="18" t="s">
        <v>84</v>
      </c>
      <c r="C28" s="4">
        <v>0.3</v>
      </c>
      <c r="D28" s="31">
        <v>0</v>
      </c>
      <c r="E28" s="8">
        <f t="shared" si="1"/>
        <v>0</v>
      </c>
      <c r="F28" s="33">
        <v>1</v>
      </c>
      <c r="G28" s="13">
        <f t="shared" si="0"/>
        <v>0</v>
      </c>
    </row>
    <row r="29" spans="1:7" ht="51" x14ac:dyDescent="0.2">
      <c r="A29" s="1">
        <v>25</v>
      </c>
      <c r="B29" s="19" t="s">
        <v>97</v>
      </c>
      <c r="C29" s="24">
        <v>1</v>
      </c>
      <c r="D29" s="21">
        <v>1</v>
      </c>
      <c r="E29" s="8">
        <f t="shared" si="1"/>
        <v>1</v>
      </c>
      <c r="F29" s="33">
        <v>3</v>
      </c>
      <c r="G29" s="13">
        <f t="shared" si="0"/>
        <v>0.33333333333333331</v>
      </c>
    </row>
    <row r="30" spans="1:7" ht="68" x14ac:dyDescent="0.2">
      <c r="A30" s="1">
        <v>26</v>
      </c>
      <c r="B30" s="19" t="s">
        <v>98</v>
      </c>
      <c r="C30" s="24">
        <v>4</v>
      </c>
      <c r="D30" s="21">
        <v>7</v>
      </c>
      <c r="E30" s="8">
        <f t="shared" si="1"/>
        <v>1</v>
      </c>
      <c r="F30" s="33">
        <v>24</v>
      </c>
      <c r="G30" s="13">
        <f t="shared" si="0"/>
        <v>0.29166666666666669</v>
      </c>
    </row>
    <row r="31" spans="1:7" ht="51" x14ac:dyDescent="0.2">
      <c r="A31" s="1">
        <v>27</v>
      </c>
      <c r="B31" s="18" t="s">
        <v>99</v>
      </c>
      <c r="C31" s="1">
        <v>1</v>
      </c>
      <c r="D31" s="20">
        <v>0</v>
      </c>
      <c r="E31" s="8">
        <f t="shared" si="1"/>
        <v>0</v>
      </c>
      <c r="F31" s="33">
        <v>3</v>
      </c>
      <c r="G31" s="13">
        <f t="shared" si="0"/>
        <v>0</v>
      </c>
    </row>
    <row r="32" spans="1:7" ht="68" x14ac:dyDescent="0.2">
      <c r="A32" s="1">
        <v>28</v>
      </c>
      <c r="B32" s="18" t="s">
        <v>100</v>
      </c>
      <c r="C32" s="1">
        <v>1</v>
      </c>
      <c r="D32" s="20">
        <v>0</v>
      </c>
      <c r="E32" s="8">
        <f t="shared" si="1"/>
        <v>0</v>
      </c>
      <c r="F32" s="33">
        <v>10</v>
      </c>
      <c r="G32" s="13">
        <f t="shared" si="0"/>
        <v>0</v>
      </c>
    </row>
    <row r="33" spans="1:7" ht="68" x14ac:dyDescent="0.2">
      <c r="A33" s="1">
        <v>29</v>
      </c>
      <c r="B33" s="18" t="s">
        <v>85</v>
      </c>
      <c r="C33" s="1">
        <v>25</v>
      </c>
      <c r="D33" s="20">
        <v>0</v>
      </c>
      <c r="E33" s="8">
        <f t="shared" si="1"/>
        <v>0</v>
      </c>
      <c r="F33" s="33">
        <v>84</v>
      </c>
      <c r="G33" s="13">
        <f t="shared" si="0"/>
        <v>0</v>
      </c>
    </row>
    <row r="34" spans="1:7" ht="51" x14ac:dyDescent="0.2">
      <c r="A34" s="1">
        <v>30</v>
      </c>
      <c r="B34" s="18" t="s">
        <v>101</v>
      </c>
      <c r="C34" s="1">
        <v>30</v>
      </c>
      <c r="D34" s="20">
        <v>0</v>
      </c>
      <c r="E34" s="8">
        <f t="shared" si="1"/>
        <v>0</v>
      </c>
      <c r="F34" s="33">
        <v>125</v>
      </c>
      <c r="G34" s="13">
        <f t="shared" si="0"/>
        <v>0</v>
      </c>
    </row>
    <row r="35" spans="1:7" ht="153" x14ac:dyDescent="0.2">
      <c r="A35" s="1">
        <v>31</v>
      </c>
      <c r="B35" s="18" t="s">
        <v>102</v>
      </c>
      <c r="C35" s="1">
        <v>4</v>
      </c>
      <c r="D35" s="20">
        <v>0</v>
      </c>
      <c r="E35" s="8">
        <f>MIN((D35/C35), 100%)</f>
        <v>0</v>
      </c>
      <c r="F35" s="33">
        <v>20</v>
      </c>
      <c r="G35" s="13">
        <f t="shared" si="0"/>
        <v>0</v>
      </c>
    </row>
    <row r="36" spans="1:7" ht="68" x14ac:dyDescent="0.2">
      <c r="A36" s="1">
        <v>32</v>
      </c>
      <c r="B36" s="18" t="s">
        <v>86</v>
      </c>
      <c r="C36" s="3"/>
      <c r="D36" s="3">
        <v>0</v>
      </c>
      <c r="E36" s="8"/>
      <c r="F36" s="34">
        <v>0.4</v>
      </c>
      <c r="G36" s="13">
        <f t="shared" si="0"/>
        <v>0</v>
      </c>
    </row>
    <row r="37" spans="1:7" ht="51" x14ac:dyDescent="0.2">
      <c r="A37" s="1">
        <v>33</v>
      </c>
      <c r="B37" s="18" t="s">
        <v>103</v>
      </c>
      <c r="C37" s="25">
        <v>2</v>
      </c>
      <c r="D37" s="25">
        <v>0</v>
      </c>
      <c r="E37" s="8">
        <f t="shared" si="1"/>
        <v>0</v>
      </c>
      <c r="F37" s="33">
        <v>12</v>
      </c>
      <c r="G37" s="13">
        <f t="shared" si="0"/>
        <v>0</v>
      </c>
    </row>
    <row r="38" spans="1:7" ht="51" x14ac:dyDescent="0.2">
      <c r="A38" s="1">
        <v>34</v>
      </c>
      <c r="B38" s="18" t="s">
        <v>87</v>
      </c>
      <c r="C38" s="20">
        <v>24</v>
      </c>
      <c r="D38" s="25">
        <v>0</v>
      </c>
      <c r="E38" s="8">
        <f t="shared" si="1"/>
        <v>0</v>
      </c>
      <c r="F38" s="33">
        <v>144</v>
      </c>
      <c r="G38" s="13">
        <f t="shared" si="0"/>
        <v>0</v>
      </c>
    </row>
    <row r="39" spans="1:7" ht="51" x14ac:dyDescent="0.2">
      <c r="A39" s="1">
        <v>35</v>
      </c>
      <c r="B39" s="18" t="s">
        <v>104</v>
      </c>
      <c r="C39" s="20">
        <v>2</v>
      </c>
      <c r="D39" s="25">
        <v>0</v>
      </c>
      <c r="E39" s="8">
        <f t="shared" si="1"/>
        <v>0</v>
      </c>
      <c r="F39" s="33">
        <v>12</v>
      </c>
      <c r="G39" s="13">
        <f t="shared" si="0"/>
        <v>0</v>
      </c>
    </row>
    <row r="40" spans="1:7" ht="68" x14ac:dyDescent="0.2">
      <c r="A40" s="1">
        <v>36</v>
      </c>
      <c r="B40" s="18" t="s">
        <v>105</v>
      </c>
      <c r="C40" s="20">
        <v>20</v>
      </c>
      <c r="D40" s="25">
        <v>0</v>
      </c>
      <c r="E40" s="8">
        <f t="shared" si="1"/>
        <v>0</v>
      </c>
      <c r="F40" s="33">
        <v>120</v>
      </c>
      <c r="G40" s="13">
        <f t="shared" si="0"/>
        <v>0</v>
      </c>
    </row>
    <row r="41" spans="1:7" ht="85" x14ac:dyDescent="0.2">
      <c r="A41" s="1">
        <v>37</v>
      </c>
      <c r="B41" s="18" t="s">
        <v>106</v>
      </c>
      <c r="C41" s="20">
        <v>2</v>
      </c>
      <c r="D41" s="25">
        <v>0</v>
      </c>
      <c r="E41" s="8">
        <f t="shared" si="1"/>
        <v>0</v>
      </c>
      <c r="F41" s="33">
        <v>12</v>
      </c>
      <c r="G41" s="13">
        <f t="shared" si="0"/>
        <v>0</v>
      </c>
    </row>
    <row r="42" spans="1:7" ht="51" x14ac:dyDescent="0.2">
      <c r="A42" s="1">
        <v>38</v>
      </c>
      <c r="B42" s="18" t="s">
        <v>88</v>
      </c>
      <c r="C42" s="20">
        <v>20</v>
      </c>
      <c r="D42" s="25">
        <v>0</v>
      </c>
      <c r="E42" s="8">
        <f t="shared" si="1"/>
        <v>0</v>
      </c>
      <c r="F42" s="33">
        <v>120</v>
      </c>
      <c r="G42" s="13">
        <f t="shared" si="0"/>
        <v>0</v>
      </c>
    </row>
    <row r="43" spans="1:7" ht="119" x14ac:dyDescent="0.2">
      <c r="A43" s="1">
        <v>39</v>
      </c>
      <c r="B43" s="18" t="s">
        <v>107</v>
      </c>
      <c r="C43" s="20">
        <v>20</v>
      </c>
      <c r="D43" s="25">
        <v>0</v>
      </c>
      <c r="E43" s="8">
        <f t="shared" si="1"/>
        <v>0</v>
      </c>
      <c r="F43" s="33">
        <v>180</v>
      </c>
      <c r="G43" s="13">
        <f t="shared" si="0"/>
        <v>0</v>
      </c>
    </row>
    <row r="44" spans="1:7" ht="119" x14ac:dyDescent="0.2">
      <c r="A44" s="1">
        <v>40</v>
      </c>
      <c r="B44" s="18" t="s">
        <v>118</v>
      </c>
      <c r="C44" s="25">
        <v>20</v>
      </c>
      <c r="D44" s="25">
        <v>0</v>
      </c>
      <c r="E44" s="8">
        <f t="shared" si="1"/>
        <v>0</v>
      </c>
      <c r="F44" s="33">
        <v>120</v>
      </c>
      <c r="G44" s="13">
        <f t="shared" si="0"/>
        <v>0</v>
      </c>
    </row>
    <row r="45" spans="1:7" ht="51" x14ac:dyDescent="0.2">
      <c r="A45" s="1">
        <v>41</v>
      </c>
      <c r="B45" s="19" t="s">
        <v>89</v>
      </c>
      <c r="C45" s="24"/>
      <c r="D45" s="24">
        <v>1</v>
      </c>
      <c r="E45" s="8"/>
      <c r="F45" s="33">
        <v>3</v>
      </c>
      <c r="G45" s="13">
        <f t="shared" si="0"/>
        <v>0.33333333333333331</v>
      </c>
    </row>
    <row r="46" spans="1:7" ht="17" x14ac:dyDescent="0.2">
      <c r="A46" s="1">
        <v>42</v>
      </c>
      <c r="B46" s="19" t="s">
        <v>90</v>
      </c>
      <c r="C46" s="26"/>
      <c r="D46" s="26">
        <v>0</v>
      </c>
      <c r="E46" s="8"/>
      <c r="F46" s="33">
        <v>5</v>
      </c>
      <c r="G46" s="13">
        <f t="shared" si="0"/>
        <v>0</v>
      </c>
    </row>
    <row r="47" spans="1:7" ht="51" x14ac:dyDescent="0.2">
      <c r="A47" s="1">
        <v>43</v>
      </c>
      <c r="B47" s="19" t="s">
        <v>91</v>
      </c>
      <c r="C47" s="24">
        <v>1</v>
      </c>
      <c r="D47" s="26">
        <v>0</v>
      </c>
      <c r="E47" s="8">
        <f t="shared" si="1"/>
        <v>0</v>
      </c>
      <c r="F47" s="33">
        <v>3</v>
      </c>
      <c r="G47" s="13">
        <f t="shared" si="0"/>
        <v>0</v>
      </c>
    </row>
    <row r="48" spans="1:7" ht="51" x14ac:dyDescent="0.2">
      <c r="A48" s="1">
        <v>44</v>
      </c>
      <c r="B48" s="19" t="s">
        <v>92</v>
      </c>
      <c r="C48" s="24">
        <v>2</v>
      </c>
      <c r="D48" s="24">
        <v>1</v>
      </c>
      <c r="E48" s="8">
        <f t="shared" si="1"/>
        <v>0.5</v>
      </c>
      <c r="F48" s="33">
        <v>12</v>
      </c>
      <c r="G48" s="13">
        <f t="shared" si="0"/>
        <v>8.3333333333333329E-2</v>
      </c>
    </row>
    <row r="49" spans="1:7" ht="51" x14ac:dyDescent="0.2">
      <c r="A49" s="1">
        <v>45</v>
      </c>
      <c r="B49" s="19" t="s">
        <v>93</v>
      </c>
      <c r="C49" s="27">
        <v>1</v>
      </c>
      <c r="D49" s="26">
        <v>0</v>
      </c>
      <c r="E49" s="8">
        <f t="shared" si="1"/>
        <v>0</v>
      </c>
      <c r="F49" s="33">
        <v>3</v>
      </c>
      <c r="G49" s="13">
        <f t="shared" si="0"/>
        <v>0</v>
      </c>
    </row>
    <row r="50" spans="1:7" ht="85" x14ac:dyDescent="0.2">
      <c r="A50" s="1">
        <v>46</v>
      </c>
      <c r="B50" s="19" t="s">
        <v>108</v>
      </c>
      <c r="C50" s="24">
        <v>2</v>
      </c>
      <c r="D50" s="26">
        <v>0</v>
      </c>
      <c r="E50" s="8">
        <f t="shared" si="1"/>
        <v>0</v>
      </c>
      <c r="F50" s="33">
        <v>1</v>
      </c>
      <c r="G50" s="13">
        <f t="shared" si="0"/>
        <v>0</v>
      </c>
    </row>
    <row r="51" spans="1:7" ht="34" x14ac:dyDescent="0.2">
      <c r="A51" s="1">
        <v>47</v>
      </c>
      <c r="B51" s="18" t="s">
        <v>109</v>
      </c>
      <c r="C51" s="25">
        <v>2</v>
      </c>
      <c r="D51" s="1">
        <v>0</v>
      </c>
      <c r="E51" s="8">
        <f t="shared" si="1"/>
        <v>0</v>
      </c>
      <c r="F51" s="33">
        <v>12</v>
      </c>
      <c r="G51" s="13">
        <f t="shared" si="0"/>
        <v>0</v>
      </c>
    </row>
    <row r="52" spans="1:7" ht="51" x14ac:dyDescent="0.2">
      <c r="A52" s="1">
        <v>48</v>
      </c>
      <c r="B52" s="18" t="s">
        <v>110</v>
      </c>
      <c r="C52" s="25">
        <v>2</v>
      </c>
      <c r="D52" s="1">
        <v>0</v>
      </c>
      <c r="E52" s="8">
        <f t="shared" si="1"/>
        <v>0</v>
      </c>
      <c r="F52" s="33">
        <v>12</v>
      </c>
      <c r="G52" s="13">
        <f t="shared" si="0"/>
        <v>0</v>
      </c>
    </row>
    <row r="53" spans="1:7" ht="51" x14ac:dyDescent="0.2">
      <c r="A53" s="1">
        <v>49</v>
      </c>
      <c r="B53" s="18" t="s">
        <v>94</v>
      </c>
      <c r="C53" s="25">
        <v>2</v>
      </c>
      <c r="D53" s="1">
        <v>0</v>
      </c>
      <c r="E53" s="8">
        <f t="shared" si="1"/>
        <v>0</v>
      </c>
      <c r="F53" s="33">
        <v>1</v>
      </c>
      <c r="G53" s="13">
        <f t="shared" si="0"/>
        <v>0</v>
      </c>
    </row>
    <row r="54" spans="1:7" x14ac:dyDescent="0.2">
      <c r="A54" s="35"/>
      <c r="B54" s="36"/>
      <c r="C54" s="1">
        <f>SUM(C5:C53)</f>
        <v>246.1</v>
      </c>
      <c r="D54" s="35"/>
      <c r="E54" s="35"/>
      <c r="F54" s="1">
        <f>SUM(F5:F53)</f>
        <v>1322.4</v>
      </c>
      <c r="G54" s="35"/>
    </row>
    <row r="57" spans="1:7" ht="31" x14ac:dyDescent="0.2">
      <c r="C57" s="54" t="s">
        <v>70</v>
      </c>
      <c r="D57" s="54"/>
      <c r="E57" s="54"/>
      <c r="F57" s="54"/>
      <c r="G57" s="14">
        <f>MIN((C54/F54), 1)</f>
        <v>0.18610102843315182</v>
      </c>
    </row>
    <row r="58" spans="1:7" ht="31" x14ac:dyDescent="0.2">
      <c r="C58" s="55" t="s">
        <v>68</v>
      </c>
      <c r="D58" s="55"/>
      <c r="E58" s="55"/>
      <c r="F58" s="55"/>
      <c r="G58" s="15">
        <f>AVERAGE(E5:E53)</f>
        <v>7.6086956521739135E-2</v>
      </c>
    </row>
    <row r="59" spans="1:7" ht="31" x14ac:dyDescent="0.2">
      <c r="C59" s="56" t="s">
        <v>69</v>
      </c>
      <c r="D59" s="56"/>
      <c r="E59" s="56"/>
      <c r="F59" s="56"/>
      <c r="G59" s="15">
        <f>AVERAGE(G5:G53)</f>
        <v>2.4659863945578231E-2</v>
      </c>
    </row>
  </sheetData>
  <mergeCells count="4">
    <mergeCell ref="C57:F57"/>
    <mergeCell ref="C58:F58"/>
    <mergeCell ref="C59:F59"/>
    <mergeCell ref="B1: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212A-6726-0A43-88C4-5272969F41D8}">
  <dimension ref="A1:G76"/>
  <sheetViews>
    <sheetView topLeftCell="A34" zoomScale="144" zoomScaleNormal="100" workbookViewId="0">
      <selection activeCell="E9" sqref="E9"/>
    </sheetView>
  </sheetViews>
  <sheetFormatPr baseColWidth="10" defaultRowHeight="15" x14ac:dyDescent="0.2"/>
  <cols>
    <col min="2" max="2" width="41.6640625" customWidth="1"/>
    <col min="3" max="3" width="21.6640625" customWidth="1"/>
    <col min="4" max="4" width="13.83203125" style="49" customWidth="1"/>
    <col min="5" max="5" width="16.5" customWidth="1"/>
    <col min="6" max="6" width="12.6640625" customWidth="1"/>
    <col min="7" max="7" width="17.1640625" customWidth="1"/>
  </cols>
  <sheetData>
    <row r="1" spans="1:7" ht="15" customHeight="1" x14ac:dyDescent="0.2">
      <c r="B1" s="59" t="s">
        <v>185</v>
      </c>
      <c r="C1" s="60"/>
      <c r="D1" s="61"/>
      <c r="E1" s="53"/>
    </row>
    <row r="2" spans="1:7" x14ac:dyDescent="0.2">
      <c r="B2" s="62"/>
      <c r="C2" s="63"/>
      <c r="D2" s="64"/>
      <c r="E2" s="53"/>
    </row>
    <row r="3" spans="1:7" x14ac:dyDescent="0.2">
      <c r="B3" s="62"/>
      <c r="C3" s="63"/>
      <c r="D3" s="64"/>
      <c r="E3" s="53"/>
    </row>
    <row r="4" spans="1:7" x14ac:dyDescent="0.2">
      <c r="B4" s="65"/>
      <c r="C4" s="57"/>
      <c r="D4" s="66"/>
      <c r="E4" s="53"/>
    </row>
    <row r="5" spans="1:7" ht="16" x14ac:dyDescent="0.2">
      <c r="A5" s="10" t="s">
        <v>0</v>
      </c>
      <c r="B5" s="16" t="s">
        <v>1</v>
      </c>
      <c r="C5" s="10" t="s">
        <v>2</v>
      </c>
      <c r="D5" s="46" t="s">
        <v>3</v>
      </c>
      <c r="E5" s="12" t="s">
        <v>4</v>
      </c>
      <c r="F5" s="10" t="s">
        <v>5</v>
      </c>
      <c r="G5" s="10" t="s">
        <v>6</v>
      </c>
    </row>
    <row r="6" spans="1:7" ht="32" x14ac:dyDescent="0.2">
      <c r="A6" s="1">
        <v>1</v>
      </c>
      <c r="B6" s="7" t="s">
        <v>119</v>
      </c>
      <c r="C6" s="38">
        <v>12153</v>
      </c>
      <c r="D6" s="47">
        <v>12464</v>
      </c>
      <c r="E6" s="8">
        <f>MIN((D6/C6), 100%)</f>
        <v>1</v>
      </c>
      <c r="F6" s="38">
        <v>153401.70000000001</v>
      </c>
      <c r="G6" s="13">
        <f>MIN((D6/F6), 100%)</f>
        <v>8.125072929439503E-2</v>
      </c>
    </row>
    <row r="7" spans="1:7" ht="48" x14ac:dyDescent="0.2">
      <c r="A7" s="1">
        <v>2</v>
      </c>
      <c r="B7" s="7" t="s">
        <v>120</v>
      </c>
      <c r="C7" s="38">
        <v>3856</v>
      </c>
      <c r="D7" s="48">
        <v>300</v>
      </c>
      <c r="E7" s="8">
        <f>MIN((D7/C7), 100%)</f>
        <v>7.7800829875518673E-2</v>
      </c>
      <c r="F7" s="38">
        <v>46932</v>
      </c>
      <c r="G7" s="13">
        <f t="shared" ref="G7:G71" si="0">MIN((D7/F7), 100%)</f>
        <v>6.3922270519048835E-3</v>
      </c>
    </row>
    <row r="8" spans="1:7" ht="32" x14ac:dyDescent="0.2">
      <c r="A8" s="1">
        <v>3</v>
      </c>
      <c r="B8" s="7" t="s">
        <v>121</v>
      </c>
      <c r="C8" s="38">
        <v>7810.9056999999993</v>
      </c>
      <c r="D8" s="48">
        <v>9559</v>
      </c>
      <c r="E8" s="8">
        <f t="shared" ref="E8:E54" si="1">MIN((D8/C8), 100%)</f>
        <v>1</v>
      </c>
      <c r="F8" s="38">
        <v>99061.835076047384</v>
      </c>
      <c r="G8" s="13">
        <f t="shared" si="0"/>
        <v>9.6495284916353369E-2</v>
      </c>
    </row>
    <row r="9" spans="1:7" ht="32" x14ac:dyDescent="0.2">
      <c r="A9" s="1">
        <v>4</v>
      </c>
      <c r="B9" s="7" t="s">
        <v>122</v>
      </c>
      <c r="C9" s="37">
        <v>41</v>
      </c>
      <c r="D9" s="48">
        <v>1</v>
      </c>
      <c r="E9" s="8">
        <f t="shared" si="1"/>
        <v>2.4390243902439025E-2</v>
      </c>
      <c r="F9" s="37">
        <v>492</v>
      </c>
      <c r="G9" s="13">
        <f t="shared" si="0"/>
        <v>2.0325203252032522E-3</v>
      </c>
    </row>
    <row r="10" spans="1:7" ht="16" x14ac:dyDescent="0.2">
      <c r="A10" s="1">
        <v>5</v>
      </c>
      <c r="B10" s="7" t="s">
        <v>123</v>
      </c>
      <c r="C10" s="44">
        <v>5.2624440000000001E-2</v>
      </c>
      <c r="D10" s="48"/>
      <c r="E10" s="8">
        <f t="shared" si="1"/>
        <v>0</v>
      </c>
      <c r="F10" s="39">
        <v>4.7100000000000003E-2</v>
      </c>
      <c r="G10" s="13">
        <f t="shared" si="0"/>
        <v>0</v>
      </c>
    </row>
    <row r="11" spans="1:7" ht="32" x14ac:dyDescent="0.2">
      <c r="A11" s="1">
        <v>6</v>
      </c>
      <c r="B11" s="7" t="s">
        <v>124</v>
      </c>
      <c r="C11" s="38">
        <v>3713.15</v>
      </c>
      <c r="D11" s="48"/>
      <c r="E11" s="8">
        <f>MIN((D11/C11), 100%)</f>
        <v>0</v>
      </c>
      <c r="F11" s="38">
        <v>52697.134566429639</v>
      </c>
      <c r="G11" s="13">
        <f t="shared" si="0"/>
        <v>0</v>
      </c>
    </row>
    <row r="12" spans="1:7" ht="64" x14ac:dyDescent="0.2">
      <c r="A12" s="1">
        <v>7</v>
      </c>
      <c r="B12" s="7" t="s">
        <v>125</v>
      </c>
      <c r="C12" s="38">
        <v>1826</v>
      </c>
      <c r="D12" s="48"/>
      <c r="E12" s="8">
        <f t="shared" si="1"/>
        <v>0</v>
      </c>
      <c r="F12" s="38">
        <v>21945.799999999977</v>
      </c>
      <c r="G12" s="13">
        <f t="shared" si="0"/>
        <v>0</v>
      </c>
    </row>
    <row r="13" spans="1:7" ht="48" x14ac:dyDescent="0.2">
      <c r="A13" s="1">
        <v>8</v>
      </c>
      <c r="B13" s="7" t="s">
        <v>126</v>
      </c>
      <c r="C13" s="43">
        <v>0.95</v>
      </c>
      <c r="D13" s="48"/>
      <c r="E13" s="8">
        <f>MIN((D13/C13), 100%)</f>
        <v>0</v>
      </c>
      <c r="F13" s="40">
        <v>0.95</v>
      </c>
      <c r="G13" s="13">
        <f t="shared" si="0"/>
        <v>0</v>
      </c>
    </row>
    <row r="14" spans="1:7" ht="32" x14ac:dyDescent="0.2">
      <c r="A14" s="1">
        <v>9</v>
      </c>
      <c r="B14" s="7" t="s">
        <v>127</v>
      </c>
      <c r="C14" s="37">
        <v>10</v>
      </c>
      <c r="D14" s="48"/>
      <c r="E14" s="8">
        <f t="shared" si="1"/>
        <v>0</v>
      </c>
      <c r="F14" s="37">
        <v>210</v>
      </c>
      <c r="G14" s="13">
        <f t="shared" si="0"/>
        <v>0</v>
      </c>
    </row>
    <row r="15" spans="1:7" ht="32" x14ac:dyDescent="0.2">
      <c r="A15" s="1">
        <v>10</v>
      </c>
      <c r="B15" s="7" t="s">
        <v>128</v>
      </c>
      <c r="C15" s="38">
        <v>15081</v>
      </c>
      <c r="D15" s="48">
        <v>11714</v>
      </c>
      <c r="E15" s="8">
        <f t="shared" si="1"/>
        <v>0.7767389430409124</v>
      </c>
      <c r="F15" s="38">
        <v>212321</v>
      </c>
      <c r="G15" s="13">
        <f t="shared" si="0"/>
        <v>5.517117948766255E-2</v>
      </c>
    </row>
    <row r="16" spans="1:7" ht="16" x14ac:dyDescent="0.2">
      <c r="A16" s="1">
        <v>11</v>
      </c>
      <c r="B16" s="7" t="s">
        <v>129</v>
      </c>
      <c r="C16" s="38">
        <v>69935.25</v>
      </c>
      <c r="D16" s="48"/>
      <c r="E16" s="8">
        <f t="shared" si="1"/>
        <v>0</v>
      </c>
      <c r="F16" s="38">
        <v>883182.3</v>
      </c>
      <c r="G16" s="13">
        <f t="shared" si="0"/>
        <v>0</v>
      </c>
    </row>
    <row r="17" spans="1:7" ht="48" x14ac:dyDescent="0.2">
      <c r="A17" s="1">
        <v>12</v>
      </c>
      <c r="B17" s="7" t="s">
        <v>130</v>
      </c>
      <c r="C17" s="38">
        <v>3856</v>
      </c>
      <c r="D17" s="48"/>
      <c r="E17" s="8">
        <f t="shared" si="1"/>
        <v>0</v>
      </c>
      <c r="F17" s="38">
        <v>46932</v>
      </c>
      <c r="G17" s="13">
        <f t="shared" si="0"/>
        <v>0</v>
      </c>
    </row>
    <row r="18" spans="1:7" ht="32" x14ac:dyDescent="0.2">
      <c r="A18" s="1">
        <v>13</v>
      </c>
      <c r="B18" s="7" t="s">
        <v>131</v>
      </c>
      <c r="C18" s="38">
        <v>4038.5759000000003</v>
      </c>
      <c r="D18" s="48"/>
      <c r="E18" s="8">
        <f t="shared" si="1"/>
        <v>0</v>
      </c>
      <c r="F18" s="38">
        <v>51219.251020774667</v>
      </c>
      <c r="G18" s="13">
        <f t="shared" si="0"/>
        <v>0</v>
      </c>
    </row>
    <row r="19" spans="1:7" ht="16" x14ac:dyDescent="0.2">
      <c r="A19" s="1">
        <v>14</v>
      </c>
      <c r="B19" s="7" t="s">
        <v>132</v>
      </c>
      <c r="C19" s="44">
        <v>3.5541897500000003E-2</v>
      </c>
      <c r="D19" s="48"/>
      <c r="E19" s="8">
        <f t="shared" si="1"/>
        <v>0</v>
      </c>
      <c r="F19" s="39">
        <v>3.3599999999999998E-2</v>
      </c>
      <c r="G19" s="13">
        <f t="shared" si="0"/>
        <v>0</v>
      </c>
    </row>
    <row r="20" spans="1:7" ht="32" x14ac:dyDescent="0.2">
      <c r="A20" s="1">
        <v>15</v>
      </c>
      <c r="B20" s="7" t="s">
        <v>133</v>
      </c>
      <c r="C20" s="38">
        <v>2933.8076000000001</v>
      </c>
      <c r="D20" s="48"/>
      <c r="E20" s="8">
        <f t="shared" si="1"/>
        <v>0</v>
      </c>
      <c r="F20" s="38">
        <v>36103.053677022421</v>
      </c>
      <c r="G20" s="13">
        <f t="shared" si="0"/>
        <v>0</v>
      </c>
    </row>
    <row r="21" spans="1:7" ht="48" x14ac:dyDescent="0.2">
      <c r="A21" s="1">
        <v>16</v>
      </c>
      <c r="B21" s="7" t="s">
        <v>134</v>
      </c>
      <c r="C21" s="43">
        <v>0.95</v>
      </c>
      <c r="D21" s="48"/>
      <c r="E21" s="8">
        <f t="shared" si="1"/>
        <v>0</v>
      </c>
      <c r="F21" s="40">
        <v>0.95</v>
      </c>
      <c r="G21" s="13">
        <f t="shared" si="0"/>
        <v>0</v>
      </c>
    </row>
    <row r="22" spans="1:7" ht="48" x14ac:dyDescent="0.2">
      <c r="A22" s="1">
        <v>17</v>
      </c>
      <c r="B22" s="7" t="s">
        <v>135</v>
      </c>
      <c r="C22" s="41">
        <v>4</v>
      </c>
      <c r="D22" s="48">
        <v>1</v>
      </c>
      <c r="E22" s="8">
        <f>MIN((D22/C22), 100%)</f>
        <v>0.25</v>
      </c>
      <c r="F22" s="41">
        <v>81.800000000000011</v>
      </c>
      <c r="G22" s="13">
        <f t="shared" si="0"/>
        <v>1.2224938875305623E-2</v>
      </c>
    </row>
    <row r="23" spans="1:7" ht="32" x14ac:dyDescent="0.2">
      <c r="A23" s="1">
        <v>18</v>
      </c>
      <c r="B23" s="7" t="s">
        <v>136</v>
      </c>
      <c r="C23" s="41">
        <v>21</v>
      </c>
      <c r="D23" s="48">
        <v>33</v>
      </c>
      <c r="E23" s="8">
        <f t="shared" si="1"/>
        <v>1</v>
      </c>
      <c r="F23" s="41">
        <v>281.89999999999998</v>
      </c>
      <c r="G23" s="13">
        <f t="shared" si="0"/>
        <v>0.11706278822277404</v>
      </c>
    </row>
    <row r="24" spans="1:7" ht="32" x14ac:dyDescent="0.2">
      <c r="A24" s="1">
        <v>19</v>
      </c>
      <c r="B24" s="7" t="s">
        <v>137</v>
      </c>
      <c r="C24" s="38">
        <v>25000</v>
      </c>
      <c r="D24" s="48">
        <v>130800</v>
      </c>
      <c r="E24" s="8">
        <f t="shared" si="1"/>
        <v>1</v>
      </c>
      <c r="F24" s="38">
        <v>471248</v>
      </c>
      <c r="G24" s="13">
        <f t="shared" si="0"/>
        <v>0.27756085967473604</v>
      </c>
    </row>
    <row r="25" spans="1:7" ht="32" x14ac:dyDescent="0.2">
      <c r="A25" s="1">
        <v>20</v>
      </c>
      <c r="B25" s="7" t="s">
        <v>138</v>
      </c>
      <c r="C25" s="37">
        <v>17</v>
      </c>
      <c r="D25" s="48">
        <v>40</v>
      </c>
      <c r="E25" s="8">
        <f t="shared" si="1"/>
        <v>1</v>
      </c>
      <c r="F25" s="37">
        <v>237</v>
      </c>
      <c r="G25" s="13">
        <f t="shared" si="0"/>
        <v>0.16877637130801687</v>
      </c>
    </row>
    <row r="26" spans="1:7" ht="32" x14ac:dyDescent="0.2">
      <c r="A26" s="1">
        <v>21</v>
      </c>
      <c r="B26" s="7" t="s">
        <v>139</v>
      </c>
      <c r="C26" s="42">
        <v>24000</v>
      </c>
      <c r="D26" s="48">
        <v>21934</v>
      </c>
      <c r="E26" s="8">
        <f t="shared" si="1"/>
        <v>0.91391666666666671</v>
      </c>
      <c r="F26" s="38">
        <v>299000</v>
      </c>
      <c r="G26" s="13">
        <f t="shared" si="0"/>
        <v>7.3357859531772582E-2</v>
      </c>
    </row>
    <row r="27" spans="1:7" ht="32" x14ac:dyDescent="0.2">
      <c r="A27" s="1">
        <v>22</v>
      </c>
      <c r="B27" s="7" t="s">
        <v>140</v>
      </c>
      <c r="C27" s="38">
        <v>11000</v>
      </c>
      <c r="D27" s="48"/>
      <c r="E27" s="8">
        <f t="shared" si="1"/>
        <v>0</v>
      </c>
      <c r="F27" s="38">
        <v>143000</v>
      </c>
      <c r="G27" s="13">
        <f t="shared" si="0"/>
        <v>0</v>
      </c>
    </row>
    <row r="28" spans="1:7" ht="64" x14ac:dyDescent="0.2">
      <c r="A28" s="1">
        <v>23</v>
      </c>
      <c r="B28" s="7" t="s">
        <v>141</v>
      </c>
      <c r="C28" s="37">
        <v>120</v>
      </c>
      <c r="D28" s="48"/>
      <c r="E28" s="8">
        <f t="shared" si="1"/>
        <v>0</v>
      </c>
      <c r="F28" s="38">
        <v>1692</v>
      </c>
      <c r="G28" s="13">
        <f t="shared" si="0"/>
        <v>0</v>
      </c>
    </row>
    <row r="29" spans="1:7" ht="16" x14ac:dyDescent="0.2">
      <c r="A29" s="1">
        <v>24</v>
      </c>
      <c r="B29" s="7" t="s">
        <v>142</v>
      </c>
      <c r="C29" s="37">
        <v>3</v>
      </c>
      <c r="D29" s="48"/>
      <c r="E29" s="8">
        <f t="shared" si="1"/>
        <v>0</v>
      </c>
      <c r="F29" s="37">
        <v>44</v>
      </c>
      <c r="G29" s="13">
        <f t="shared" si="0"/>
        <v>0</v>
      </c>
    </row>
    <row r="30" spans="1:7" ht="32" x14ac:dyDescent="0.2">
      <c r="A30" s="1">
        <v>25</v>
      </c>
      <c r="B30" s="7" t="s">
        <v>143</v>
      </c>
      <c r="C30" s="38">
        <v>4038.5759000000003</v>
      </c>
      <c r="D30" s="48"/>
      <c r="E30" s="8">
        <f t="shared" si="1"/>
        <v>0</v>
      </c>
      <c r="F30" s="38">
        <v>51219.251020774667</v>
      </c>
      <c r="G30" s="13">
        <f t="shared" si="0"/>
        <v>0</v>
      </c>
    </row>
    <row r="31" spans="1:7" ht="16" x14ac:dyDescent="0.2">
      <c r="A31" s="1">
        <v>26</v>
      </c>
      <c r="B31" s="7" t="s">
        <v>144</v>
      </c>
      <c r="C31" s="44">
        <v>4.12840425E-2</v>
      </c>
      <c r="D31" s="48"/>
      <c r="E31" s="8">
        <f t="shared" si="1"/>
        <v>0</v>
      </c>
      <c r="F31" s="39">
        <v>3.9100000000000003E-2</v>
      </c>
      <c r="G31" s="13">
        <f t="shared" si="0"/>
        <v>0</v>
      </c>
    </row>
    <row r="32" spans="1:7" ht="32" x14ac:dyDescent="0.2">
      <c r="A32" s="1">
        <v>27</v>
      </c>
      <c r="B32" s="7" t="s">
        <v>145</v>
      </c>
      <c r="C32" s="41">
        <v>2</v>
      </c>
      <c r="D32" s="3"/>
      <c r="E32" s="8">
        <f t="shared" si="1"/>
        <v>0</v>
      </c>
      <c r="F32" s="41">
        <v>75</v>
      </c>
      <c r="G32" s="13">
        <f t="shared" si="0"/>
        <v>0</v>
      </c>
    </row>
    <row r="33" spans="1:7" ht="32" x14ac:dyDescent="0.2">
      <c r="A33" s="1">
        <v>28</v>
      </c>
      <c r="B33" s="7" t="s">
        <v>146</v>
      </c>
      <c r="C33" s="38">
        <v>21129</v>
      </c>
      <c r="D33" s="3"/>
      <c r="E33" s="8">
        <f t="shared" si="1"/>
        <v>0</v>
      </c>
      <c r="F33" s="38">
        <v>254112.19999999981</v>
      </c>
      <c r="G33" s="13">
        <f t="shared" si="0"/>
        <v>0</v>
      </c>
    </row>
    <row r="34" spans="1:7" ht="32" x14ac:dyDescent="0.2">
      <c r="A34" s="1">
        <v>29</v>
      </c>
      <c r="B34" s="7" t="s">
        <v>147</v>
      </c>
      <c r="C34" s="37">
        <v>25</v>
      </c>
      <c r="D34" s="3"/>
      <c r="E34" s="8">
        <f t="shared" si="1"/>
        <v>0</v>
      </c>
      <c r="F34" s="37">
        <v>351</v>
      </c>
      <c r="G34" s="13">
        <f t="shared" si="0"/>
        <v>0</v>
      </c>
    </row>
    <row r="35" spans="1:7" ht="32" x14ac:dyDescent="0.2">
      <c r="A35" s="1">
        <v>30</v>
      </c>
      <c r="B35" s="7" t="s">
        <v>148</v>
      </c>
      <c r="C35" s="37">
        <v>60</v>
      </c>
      <c r="D35" s="3"/>
      <c r="E35" s="8">
        <f t="shared" si="1"/>
        <v>0</v>
      </c>
      <c r="F35" s="37">
        <v>80</v>
      </c>
      <c r="G35" s="13">
        <f t="shared" si="0"/>
        <v>0</v>
      </c>
    </row>
    <row r="36" spans="1:7" ht="48" x14ac:dyDescent="0.2">
      <c r="A36" s="1">
        <v>31</v>
      </c>
      <c r="B36" s="7" t="s">
        <v>149</v>
      </c>
      <c r="C36" s="38">
        <v>3000</v>
      </c>
      <c r="D36" s="3"/>
      <c r="E36" s="8">
        <f>MIN((D36/C36), 100%)</f>
        <v>0</v>
      </c>
      <c r="F36" s="38">
        <v>40600</v>
      </c>
      <c r="G36" s="13">
        <f t="shared" si="0"/>
        <v>0</v>
      </c>
    </row>
    <row r="37" spans="1:7" ht="48" x14ac:dyDescent="0.2">
      <c r="A37" s="1">
        <v>32</v>
      </c>
      <c r="B37" s="7" t="s">
        <v>150</v>
      </c>
      <c r="C37" s="38">
        <v>10000</v>
      </c>
      <c r="D37" s="3"/>
      <c r="E37" s="8">
        <f>MIN((D37/C37), 100%)</f>
        <v>0</v>
      </c>
      <c r="F37" s="38">
        <v>120450</v>
      </c>
      <c r="G37" s="13">
        <f t="shared" si="0"/>
        <v>0</v>
      </c>
    </row>
    <row r="38" spans="1:7" ht="32" x14ac:dyDescent="0.2">
      <c r="A38" s="1">
        <v>33</v>
      </c>
      <c r="B38" s="7" t="s">
        <v>151</v>
      </c>
      <c r="C38" s="38">
        <v>1073.1451999999999</v>
      </c>
      <c r="D38" s="3"/>
      <c r="E38" s="8">
        <f t="shared" si="1"/>
        <v>0</v>
      </c>
      <c r="F38" s="38">
        <v>13610.167232597865</v>
      </c>
      <c r="G38" s="13">
        <f t="shared" si="0"/>
        <v>0</v>
      </c>
    </row>
    <row r="39" spans="1:7" ht="48" x14ac:dyDescent="0.2">
      <c r="A39" s="1">
        <v>34</v>
      </c>
      <c r="B39" s="7" t="s">
        <v>152</v>
      </c>
      <c r="C39" s="43">
        <v>0.95</v>
      </c>
      <c r="D39" s="3"/>
      <c r="E39" s="8">
        <f t="shared" si="1"/>
        <v>0</v>
      </c>
      <c r="F39" s="40">
        <v>0.95</v>
      </c>
      <c r="G39" s="13">
        <f t="shared" si="0"/>
        <v>0</v>
      </c>
    </row>
    <row r="40" spans="1:7" ht="32" x14ac:dyDescent="0.2">
      <c r="A40" s="1">
        <v>35</v>
      </c>
      <c r="B40" s="7" t="s">
        <v>153</v>
      </c>
      <c r="C40" s="37">
        <v>25</v>
      </c>
      <c r="D40" s="3"/>
      <c r="E40" s="8">
        <f t="shared" si="1"/>
        <v>0</v>
      </c>
      <c r="F40" s="37">
        <v>360</v>
      </c>
      <c r="G40" s="13">
        <f t="shared" si="0"/>
        <v>0</v>
      </c>
    </row>
    <row r="41" spans="1:7" ht="32" x14ac:dyDescent="0.2">
      <c r="A41" s="1">
        <v>36</v>
      </c>
      <c r="B41" s="7" t="s">
        <v>154</v>
      </c>
      <c r="C41" s="37">
        <v>290</v>
      </c>
      <c r="D41" s="3"/>
      <c r="E41" s="8">
        <f t="shared" si="1"/>
        <v>0</v>
      </c>
      <c r="F41" s="38">
        <v>3540</v>
      </c>
      <c r="G41" s="13">
        <f t="shared" si="0"/>
        <v>0</v>
      </c>
    </row>
    <row r="42" spans="1:7" ht="32" x14ac:dyDescent="0.2">
      <c r="A42" s="1">
        <v>37</v>
      </c>
      <c r="B42" s="7" t="s">
        <v>155</v>
      </c>
      <c r="C42" s="37">
        <v>3</v>
      </c>
      <c r="D42" s="3">
        <v>11</v>
      </c>
      <c r="E42" s="8">
        <f t="shared" si="1"/>
        <v>1</v>
      </c>
      <c r="F42" s="37">
        <v>36</v>
      </c>
      <c r="G42" s="13">
        <f t="shared" si="0"/>
        <v>0.30555555555555558</v>
      </c>
    </row>
    <row r="43" spans="1:7" ht="16" x14ac:dyDescent="0.2">
      <c r="A43" s="1">
        <v>38</v>
      </c>
      <c r="B43" s="7" t="s">
        <v>156</v>
      </c>
      <c r="C43" s="37">
        <v>3000</v>
      </c>
      <c r="D43" s="3"/>
      <c r="E43" s="8">
        <f t="shared" si="1"/>
        <v>0</v>
      </c>
      <c r="F43" s="38">
        <v>65000</v>
      </c>
      <c r="G43" s="13">
        <f t="shared" si="0"/>
        <v>0</v>
      </c>
    </row>
    <row r="44" spans="1:7" ht="48" x14ac:dyDescent="0.2">
      <c r="A44" s="1">
        <v>39</v>
      </c>
      <c r="B44" s="7" t="s">
        <v>157</v>
      </c>
      <c r="C44" s="37">
        <v>120</v>
      </c>
      <c r="D44" s="3"/>
      <c r="E44" s="8">
        <f t="shared" si="1"/>
        <v>0</v>
      </c>
      <c r="F44" s="38">
        <v>1580</v>
      </c>
      <c r="G44" s="13">
        <f t="shared" si="0"/>
        <v>0</v>
      </c>
    </row>
    <row r="45" spans="1:7" ht="48" x14ac:dyDescent="0.2">
      <c r="A45" s="1">
        <v>40</v>
      </c>
      <c r="B45" s="7" t="s">
        <v>158</v>
      </c>
      <c r="C45" s="37">
        <v>10</v>
      </c>
      <c r="D45" s="3">
        <v>7</v>
      </c>
      <c r="E45" s="8">
        <f t="shared" si="1"/>
        <v>0.7</v>
      </c>
      <c r="F45" s="37">
        <v>138</v>
      </c>
      <c r="G45" s="13">
        <f t="shared" si="0"/>
        <v>5.0724637681159424E-2</v>
      </c>
    </row>
    <row r="46" spans="1:7" ht="48" x14ac:dyDescent="0.2">
      <c r="A46" s="1">
        <v>41</v>
      </c>
      <c r="B46" s="7" t="s">
        <v>159</v>
      </c>
      <c r="C46" s="37">
        <v>1</v>
      </c>
      <c r="D46" s="3">
        <v>3</v>
      </c>
      <c r="E46" s="8">
        <f>MIN((D46/C46), 100%)</f>
        <v>1</v>
      </c>
      <c r="F46" s="37">
        <v>24</v>
      </c>
      <c r="G46" s="13">
        <f t="shared" si="0"/>
        <v>0.125</v>
      </c>
    </row>
    <row r="47" spans="1:7" ht="64" x14ac:dyDescent="0.2">
      <c r="A47" s="1">
        <v>42</v>
      </c>
      <c r="B47" s="7" t="s">
        <v>160</v>
      </c>
      <c r="C47" s="37">
        <v>2</v>
      </c>
      <c r="D47" s="3"/>
      <c r="E47" s="8">
        <f>MIN((D47/C47), 100%)</f>
        <v>0</v>
      </c>
      <c r="F47" s="37">
        <v>40</v>
      </c>
      <c r="G47" s="13">
        <f t="shared" si="0"/>
        <v>0</v>
      </c>
    </row>
    <row r="48" spans="1:7" ht="32" x14ac:dyDescent="0.2">
      <c r="A48" s="1">
        <v>43</v>
      </c>
      <c r="B48" s="7" t="s">
        <v>161</v>
      </c>
      <c r="C48" s="37">
        <v>2750</v>
      </c>
      <c r="D48" s="3"/>
      <c r="E48" s="8">
        <f t="shared" si="1"/>
        <v>0</v>
      </c>
      <c r="F48" s="37">
        <v>36000</v>
      </c>
      <c r="G48" s="13">
        <f t="shared" si="0"/>
        <v>0</v>
      </c>
    </row>
    <row r="49" spans="1:7" ht="16" x14ac:dyDescent="0.2">
      <c r="A49" s="1">
        <v>44</v>
      </c>
      <c r="B49" s="7" t="s">
        <v>162</v>
      </c>
      <c r="C49" s="37">
        <v>210</v>
      </c>
      <c r="D49" s="3"/>
      <c r="E49" s="8">
        <f t="shared" si="1"/>
        <v>0</v>
      </c>
      <c r="F49" s="37">
        <v>2640</v>
      </c>
      <c r="G49" s="13">
        <f t="shared" si="0"/>
        <v>0</v>
      </c>
    </row>
    <row r="50" spans="1:7" ht="32" x14ac:dyDescent="0.2">
      <c r="A50" s="1">
        <v>45</v>
      </c>
      <c r="B50" s="7" t="s">
        <v>163</v>
      </c>
      <c r="C50" s="38">
        <v>282.5677</v>
      </c>
      <c r="D50" s="3">
        <v>283</v>
      </c>
      <c r="E50" s="8">
        <f t="shared" si="1"/>
        <v>1</v>
      </c>
      <c r="F50" s="38">
        <v>3583.6657066821381</v>
      </c>
      <c r="G50" s="13">
        <f t="shared" si="0"/>
        <v>7.8969419349666309E-2</v>
      </c>
    </row>
    <row r="51" spans="1:7" ht="48" x14ac:dyDescent="0.2">
      <c r="A51" s="1">
        <v>46</v>
      </c>
      <c r="B51" s="7" t="s">
        <v>164</v>
      </c>
      <c r="C51" s="41">
        <v>3165.4</v>
      </c>
      <c r="D51" s="3">
        <v>679</v>
      </c>
      <c r="E51" s="8">
        <f t="shared" si="1"/>
        <v>0.21450685537372843</v>
      </c>
      <c r="F51" s="41">
        <v>43555.200000000004</v>
      </c>
      <c r="G51" s="13">
        <f t="shared" si="0"/>
        <v>1.5589412974799793E-2</v>
      </c>
    </row>
    <row r="52" spans="1:7" ht="32" x14ac:dyDescent="0.2">
      <c r="A52" s="1">
        <v>47</v>
      </c>
      <c r="B52" s="7" t="s">
        <v>165</v>
      </c>
      <c r="C52" s="37">
        <v>15</v>
      </c>
      <c r="D52" s="3"/>
      <c r="E52" s="8">
        <f t="shared" si="1"/>
        <v>0</v>
      </c>
      <c r="F52" s="41">
        <v>212</v>
      </c>
      <c r="G52" s="13">
        <f t="shared" si="0"/>
        <v>0</v>
      </c>
    </row>
    <row r="53" spans="1:7" ht="48" x14ac:dyDescent="0.2">
      <c r="A53" s="1">
        <v>48</v>
      </c>
      <c r="B53" s="7" t="s">
        <v>166</v>
      </c>
      <c r="C53" s="37">
        <v>50</v>
      </c>
      <c r="D53" s="3"/>
      <c r="E53" s="8">
        <f t="shared" si="1"/>
        <v>0</v>
      </c>
      <c r="F53" s="37">
        <v>755</v>
      </c>
      <c r="G53" s="13">
        <f t="shared" si="0"/>
        <v>0</v>
      </c>
    </row>
    <row r="54" spans="1:7" ht="32" x14ac:dyDescent="0.2">
      <c r="A54" s="1">
        <v>49</v>
      </c>
      <c r="B54" s="7" t="s">
        <v>167</v>
      </c>
      <c r="C54" s="38">
        <v>6721.55</v>
      </c>
      <c r="D54" s="3">
        <v>143</v>
      </c>
      <c r="E54" s="8">
        <f t="shared" si="1"/>
        <v>2.1274854758203093E-2</v>
      </c>
      <c r="F54" s="41">
        <v>85246.078128354129</v>
      </c>
      <c r="G54" s="13">
        <f t="shared" si="0"/>
        <v>1.6774965269919678E-3</v>
      </c>
    </row>
    <row r="55" spans="1:7" ht="32" x14ac:dyDescent="0.2">
      <c r="A55" s="1">
        <v>50</v>
      </c>
      <c r="B55" s="7" t="s">
        <v>168</v>
      </c>
      <c r="C55" s="38">
        <v>2562.3104000000003</v>
      </c>
      <c r="D55" s="3"/>
      <c r="E55" s="8">
        <f t="shared" ref="E55:E71" si="2">MIN((D55/C55), 100%)</f>
        <v>0</v>
      </c>
      <c r="F55" s="38">
        <v>38500.77760927604</v>
      </c>
      <c r="G55" s="13">
        <f t="shared" si="0"/>
        <v>0</v>
      </c>
    </row>
    <row r="56" spans="1:7" ht="48" x14ac:dyDescent="0.2">
      <c r="A56" s="1">
        <v>51</v>
      </c>
      <c r="B56" s="7" t="s">
        <v>169</v>
      </c>
      <c r="C56" s="38">
        <v>150</v>
      </c>
      <c r="D56" s="3">
        <v>2316</v>
      </c>
      <c r="E56" s="8">
        <f t="shared" si="2"/>
        <v>1</v>
      </c>
      <c r="F56" s="37">
        <v>1940</v>
      </c>
      <c r="G56" s="13">
        <f t="shared" si="0"/>
        <v>1</v>
      </c>
    </row>
    <row r="57" spans="1:7" ht="32" x14ac:dyDescent="0.2">
      <c r="A57" s="1">
        <v>52</v>
      </c>
      <c r="B57" s="7" t="s">
        <v>170</v>
      </c>
      <c r="C57" s="38">
        <v>2123</v>
      </c>
      <c r="D57" s="3"/>
      <c r="E57" s="8">
        <f t="shared" si="2"/>
        <v>0</v>
      </c>
      <c r="F57" s="37">
        <v>43863</v>
      </c>
      <c r="G57" s="13">
        <f t="shared" si="0"/>
        <v>0</v>
      </c>
    </row>
    <row r="58" spans="1:7" ht="32" x14ac:dyDescent="0.2">
      <c r="A58" s="1">
        <v>53</v>
      </c>
      <c r="B58" s="7" t="s">
        <v>171</v>
      </c>
      <c r="C58" s="38">
        <v>1136.25</v>
      </c>
      <c r="D58" s="3"/>
      <c r="E58" s="8">
        <f t="shared" si="2"/>
        <v>0</v>
      </c>
      <c r="F58" s="41">
        <v>14410.494048745059</v>
      </c>
      <c r="G58" s="13">
        <f t="shared" si="0"/>
        <v>0</v>
      </c>
    </row>
    <row r="59" spans="1:7" ht="32" x14ac:dyDescent="0.2">
      <c r="A59" s="1">
        <v>54</v>
      </c>
      <c r="B59" s="7" t="s">
        <v>172</v>
      </c>
      <c r="C59" s="38">
        <v>10</v>
      </c>
      <c r="D59" s="3"/>
      <c r="E59" s="8">
        <f t="shared" si="2"/>
        <v>0</v>
      </c>
      <c r="F59" s="37">
        <v>161</v>
      </c>
      <c r="G59" s="13">
        <f t="shared" si="0"/>
        <v>0</v>
      </c>
    </row>
    <row r="60" spans="1:7" ht="32" x14ac:dyDescent="0.2">
      <c r="A60" s="1">
        <v>55</v>
      </c>
      <c r="B60" s="7" t="s">
        <v>173</v>
      </c>
      <c r="C60" s="38">
        <v>10100</v>
      </c>
      <c r="D60" s="3"/>
      <c r="E60" s="8">
        <f t="shared" si="2"/>
        <v>0</v>
      </c>
      <c r="F60" s="41">
        <v>128093.28043328944</v>
      </c>
      <c r="G60" s="13">
        <f t="shared" si="0"/>
        <v>0</v>
      </c>
    </row>
    <row r="61" spans="1:7" ht="32" x14ac:dyDescent="0.2">
      <c r="A61" s="1">
        <v>56</v>
      </c>
      <c r="B61" s="7" t="s">
        <v>174</v>
      </c>
      <c r="C61" s="38">
        <v>656.5</v>
      </c>
      <c r="D61" s="3"/>
      <c r="E61" s="8">
        <f t="shared" si="2"/>
        <v>0</v>
      </c>
      <c r="F61" s="41">
        <v>8326.0632281638118</v>
      </c>
      <c r="G61" s="13">
        <f t="shared" si="0"/>
        <v>0</v>
      </c>
    </row>
    <row r="62" spans="1:7" ht="32" x14ac:dyDescent="0.2">
      <c r="A62" s="1">
        <v>57</v>
      </c>
      <c r="B62" s="7" t="s">
        <v>175</v>
      </c>
      <c r="C62" s="38">
        <v>418</v>
      </c>
      <c r="D62" s="3"/>
      <c r="E62" s="8">
        <f t="shared" si="2"/>
        <v>0</v>
      </c>
      <c r="F62" s="41">
        <v>5168.2857142857138</v>
      </c>
      <c r="G62" s="13">
        <f t="shared" si="0"/>
        <v>0</v>
      </c>
    </row>
    <row r="63" spans="1:7" ht="16" x14ac:dyDescent="0.2">
      <c r="A63" s="1">
        <v>58</v>
      </c>
      <c r="B63" s="7" t="s">
        <v>176</v>
      </c>
      <c r="C63" s="38">
        <v>800</v>
      </c>
      <c r="D63" s="3"/>
      <c r="E63" s="8">
        <f t="shared" si="2"/>
        <v>0</v>
      </c>
      <c r="F63" s="41">
        <v>10234.523809523813</v>
      </c>
      <c r="G63" s="13">
        <f t="shared" si="0"/>
        <v>0</v>
      </c>
    </row>
    <row r="64" spans="1:7" ht="32" x14ac:dyDescent="0.2">
      <c r="A64" s="1">
        <v>59</v>
      </c>
      <c r="B64" s="7" t="s">
        <v>177</v>
      </c>
      <c r="C64" s="38">
        <v>200</v>
      </c>
      <c r="D64" s="3"/>
      <c r="E64" s="8">
        <f t="shared" si="2"/>
        <v>0</v>
      </c>
      <c r="F64" s="41">
        <v>2526.9047619047597</v>
      </c>
      <c r="G64" s="13">
        <f t="shared" si="0"/>
        <v>0</v>
      </c>
    </row>
    <row r="65" spans="1:7" ht="32" x14ac:dyDescent="0.2">
      <c r="A65" s="1">
        <v>60</v>
      </c>
      <c r="B65" s="7" t="s">
        <v>178</v>
      </c>
      <c r="C65" s="38">
        <v>20</v>
      </c>
      <c r="D65" s="3">
        <v>21</v>
      </c>
      <c r="E65" s="8">
        <f t="shared" si="2"/>
        <v>1</v>
      </c>
      <c r="F65" s="37">
        <v>240</v>
      </c>
      <c r="G65" s="13">
        <f t="shared" si="0"/>
        <v>8.7499999999999994E-2</v>
      </c>
    </row>
    <row r="66" spans="1:7" ht="32" x14ac:dyDescent="0.2">
      <c r="A66" s="1">
        <v>61</v>
      </c>
      <c r="B66" s="7" t="s">
        <v>179</v>
      </c>
      <c r="C66" s="38">
        <v>399</v>
      </c>
      <c r="D66" s="3">
        <v>26</v>
      </c>
      <c r="E66" s="8">
        <f t="shared" si="2"/>
        <v>6.5162907268170422E-2</v>
      </c>
      <c r="F66" s="37">
        <v>4793</v>
      </c>
      <c r="G66" s="13">
        <f t="shared" si="0"/>
        <v>5.4245775088670976E-3</v>
      </c>
    </row>
    <row r="67" spans="1:7" ht="48" x14ac:dyDescent="0.2">
      <c r="A67" s="1">
        <v>62</v>
      </c>
      <c r="B67" s="7" t="s">
        <v>180</v>
      </c>
      <c r="C67" s="38">
        <v>27</v>
      </c>
      <c r="D67" s="3"/>
      <c r="E67" s="8">
        <f t="shared" si="2"/>
        <v>0</v>
      </c>
      <c r="F67" s="37">
        <v>472</v>
      </c>
      <c r="G67" s="13">
        <f t="shared" si="0"/>
        <v>0</v>
      </c>
    </row>
    <row r="68" spans="1:7" ht="32" x14ac:dyDescent="0.2">
      <c r="A68" s="1">
        <v>63</v>
      </c>
      <c r="B68" s="7" t="s">
        <v>181</v>
      </c>
      <c r="C68" s="38">
        <v>2</v>
      </c>
      <c r="D68" s="3"/>
      <c r="E68" s="8">
        <f t="shared" si="2"/>
        <v>0</v>
      </c>
      <c r="F68" s="37">
        <v>24</v>
      </c>
      <c r="G68" s="13">
        <f t="shared" si="0"/>
        <v>0</v>
      </c>
    </row>
    <row r="69" spans="1:7" ht="32" x14ac:dyDescent="0.2">
      <c r="A69" s="1">
        <v>64</v>
      </c>
      <c r="B69" s="7" t="s">
        <v>182</v>
      </c>
      <c r="C69" s="38">
        <v>1</v>
      </c>
      <c r="D69" s="3"/>
      <c r="E69" s="8">
        <f t="shared" si="2"/>
        <v>0</v>
      </c>
      <c r="F69" s="37">
        <v>12</v>
      </c>
      <c r="G69" s="13">
        <f t="shared" si="0"/>
        <v>0</v>
      </c>
    </row>
    <row r="70" spans="1:7" ht="64" x14ac:dyDescent="0.2">
      <c r="A70" s="1">
        <v>65</v>
      </c>
      <c r="B70" s="7" t="s">
        <v>183</v>
      </c>
      <c r="C70" s="38">
        <v>1</v>
      </c>
      <c r="D70" s="3"/>
      <c r="E70" s="8">
        <f t="shared" si="2"/>
        <v>0</v>
      </c>
      <c r="F70" s="37">
        <v>12</v>
      </c>
      <c r="G70" s="13">
        <f t="shared" si="0"/>
        <v>0</v>
      </c>
    </row>
    <row r="71" spans="1:7" ht="96" x14ac:dyDescent="0.2">
      <c r="A71" s="1">
        <v>66</v>
      </c>
      <c r="B71" s="7" t="s">
        <v>184</v>
      </c>
      <c r="C71" s="44">
        <v>0.02</v>
      </c>
      <c r="D71" s="3"/>
      <c r="E71" s="8">
        <f t="shared" si="2"/>
        <v>0</v>
      </c>
      <c r="F71" s="40">
        <v>0.99999999999999989</v>
      </c>
      <c r="G71" s="13">
        <f t="shared" si="0"/>
        <v>0</v>
      </c>
    </row>
    <row r="72" spans="1:7" x14ac:dyDescent="0.2">
      <c r="A72" s="45"/>
      <c r="B72" s="45"/>
      <c r="C72" s="51">
        <f>SUM(C6:C71)</f>
        <v>260001.98785037998</v>
      </c>
      <c r="D72" s="52"/>
      <c r="E72" s="45"/>
      <c r="F72" s="51">
        <f>SUM(F6:F71)</f>
        <v>3502071.6358338716</v>
      </c>
      <c r="G72" s="45"/>
    </row>
    <row r="73" spans="1:7" x14ac:dyDescent="0.2">
      <c r="C73" s="50"/>
      <c r="F73" s="50"/>
    </row>
    <row r="74" spans="1:7" ht="31" x14ac:dyDescent="0.2">
      <c r="C74" s="54" t="s">
        <v>70</v>
      </c>
      <c r="D74" s="54"/>
      <c r="E74" s="54"/>
      <c r="F74" s="54"/>
      <c r="G74" s="14">
        <f>MIN((C72/F72), 1)</f>
        <v>7.4242338503298894E-2</v>
      </c>
    </row>
    <row r="75" spans="1:7" ht="31" x14ac:dyDescent="0.2">
      <c r="C75" s="55" t="s">
        <v>68</v>
      </c>
      <c r="D75" s="55"/>
      <c r="E75" s="55"/>
      <c r="F75" s="55"/>
      <c r="G75" s="15">
        <f>AVERAGE(E6:E71)</f>
        <v>0.19763320152857031</v>
      </c>
    </row>
    <row r="76" spans="1:7" ht="31" x14ac:dyDescent="0.2">
      <c r="C76" s="56" t="s">
        <v>69</v>
      </c>
      <c r="D76" s="56"/>
      <c r="E76" s="56"/>
      <c r="F76" s="56"/>
      <c r="G76" s="15">
        <f>AVERAGE(G6:G71)</f>
        <v>3.8799482701290369E-2</v>
      </c>
    </row>
  </sheetData>
  <mergeCells count="4">
    <mergeCell ref="C74:F74"/>
    <mergeCell ref="C75:F75"/>
    <mergeCell ref="C76:F76"/>
    <mergeCell ref="B1:D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Educativa</vt:lpstr>
      <vt:lpstr>A. Escolares</vt:lpstr>
      <vt:lpstr>PPIAFF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Pablo Alandete Costa</cp:lastModifiedBy>
  <dcterms:created xsi:type="dcterms:W3CDTF">2025-03-25T15:10:18Z</dcterms:created>
  <dcterms:modified xsi:type="dcterms:W3CDTF">2025-03-27T21:28:01Z</dcterms:modified>
</cp:coreProperties>
</file>