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ml.chartshapes+xml"/>
  <Override PartName="/xl/pivotTables/pivotTable2.xml" ContentType="application/vnd.openxmlformats-officedocument.spreadsheetml.pivotTab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ml.chartshapes+xml"/>
  <Override PartName="/xl/pivotTables/pivotTable3.xml" ContentType="application/vnd.openxmlformats-officedocument.spreadsheetml.pivotTab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4.xml" ContentType="application/vnd.openxmlformats-officedocument.spreadsheetml.pivotTab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5.xml" ContentType="application/vnd.openxmlformats-officedocument.spreadsheetml.pivotTable+xml"/>
  <Override PartName="/xl/drawings/drawing12.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5.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16.xml" ContentType="application/vnd.openxmlformats-officedocument.drawing+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pivotTables/pivotTable6.xml" ContentType="application/vnd.openxmlformats-officedocument.spreadsheetml.pivotTable+xml"/>
  <Override PartName="/xl/drawings/drawing17.xml" ContentType="application/vnd.openxmlformats-officedocument.drawing+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pivotTables/pivotTable7.xml" ContentType="application/vnd.openxmlformats-officedocument.spreadsheetml.pivotTable+xml"/>
  <Override PartName="/xl/drawings/drawing18.xml" ContentType="application/vnd.openxmlformats-officedocument.drawing+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66925"/>
  <mc:AlternateContent xmlns:mc="http://schemas.openxmlformats.org/markup-compatibility/2006">
    <mc:Choice Requires="x15">
      <x15ac:absPath xmlns:x15ac="http://schemas.microsoft.com/office/spreadsheetml/2010/11/ac" url="C:\Users\Lenovo LOQ\Documents\OneDrive_2025-03-29\Formatos para Caracterización Escenarios\AVANCES EN DOCUMENTO\"/>
    </mc:Choice>
  </mc:AlternateContent>
  <xr:revisionPtr revIDLastSave="0" documentId="13_ncr:1_{A0C9012F-4E96-4552-8423-CDC98401E6BC}" xr6:coauthVersionLast="47" xr6:coauthVersionMax="47" xr10:uidLastSave="{00000000-0000-0000-0000-000000000000}"/>
  <bookViews>
    <workbookView xWindow="-108" yWindow="-108" windowWidth="23256" windowHeight="12456" tabRatio="680" xr2:uid="{18596698-81D9-ED45-81D1-98DA01079DC1}"/>
  </bookViews>
  <sheets>
    <sheet name="BASE UNIFICADO UNGRD-OAGRD" sheetId="1" r:id="rId1"/>
    <sheet name="HISTORICO OAGRD" sheetId="35" r:id="rId2"/>
    <sheet name="Gráficas generales" sheetId="7" r:id="rId3"/>
    <sheet name="Base meteomarino" sheetId="28" state="hidden" r:id="rId4"/>
    <sheet name="Base antrópicos" sheetId="25" state="hidden" r:id="rId5"/>
    <sheet name="Base geológico" sheetId="16" state="hidden" r:id="rId6"/>
    <sheet name="Base hidrometrol" sheetId="13" state="hidden" r:id="rId7"/>
    <sheet name="Base tecnológico" sheetId="11" state="hidden" r:id="rId8"/>
    <sheet name="Gráficos hidrometeorologico" sheetId="14" r:id="rId9"/>
    <sheet name="Gráficas geológico" sheetId="19" r:id="rId10"/>
    <sheet name="Gráfico tecnológico" sheetId="12" r:id="rId11"/>
    <sheet name="Gráficas Meteomarino" sheetId="29" r:id="rId12"/>
    <sheet name="Gráficas Antrópicos" sheetId="26" r:id="rId13"/>
    <sheet name="Graficas Biológicos" sheetId="27" r:id="rId14"/>
    <sheet name="Afectacionesxevento" sheetId="34" r:id="rId15"/>
    <sheet name="Afectaciones Generales" sheetId="23" r:id="rId16"/>
    <sheet name="Afectaciones cruzadas" sheetId="32" r:id="rId17"/>
    <sheet name="Hoja7" sheetId="30" state="hidden" r:id="rId18"/>
    <sheet name="Datos MADS ENSO 10-22" sheetId="31" r:id="rId19"/>
    <sheet name="Tipologías" sheetId="6" r:id="rId20"/>
  </sheets>
  <externalReferences>
    <externalReference r:id="rId21"/>
  </externalReferences>
  <definedNames>
    <definedName name="_xlnm._FilterDatabase" localSheetId="5" hidden="1">'Base geológico'!$A$1:$AA$62</definedName>
    <definedName name="_xlnm._FilterDatabase" localSheetId="0" hidden="1">'BASE UNIFICADO UNGRD-OAGRD'!$A$4:$AA$347</definedName>
    <definedName name="_xlnm._FilterDatabase" localSheetId="2" hidden="1">'Gráficas generales'!$A$2:$C$2</definedName>
    <definedName name="_xlnm._FilterDatabase" localSheetId="1" hidden="1">'HISTORICO OAGRD'!$A$2:$O$131</definedName>
    <definedName name="TipoEvento">[1]Divipola!$H$1:$H$34</definedName>
    <definedName name="Z_7F8DF1E3_D8EF_41FD_B5DB_B2EE3B7D1F9F_.wvu.FilterData" localSheetId="1" hidden="1">'HISTORICO OAGRD'!$A$1:$M$87</definedName>
    <definedName name="Z_936923CA_C994_4662_BCF4_715E6EEE7043_.wvu.FilterData" localSheetId="1" hidden="1">'HISTORICO OAGRD'!$A$1:$M$87</definedName>
  </definedNames>
  <calcPr calcId="191029"/>
  <pivotCaches>
    <pivotCache cacheId="1" r:id="rId22"/>
    <pivotCache cacheId="2" r:id="rId23"/>
    <pivotCache cacheId="3" r:id="rId24"/>
    <pivotCache cacheId="4" r:id="rId25"/>
    <pivotCache cacheId="5" r:id="rId26"/>
    <pivotCache cacheId="6"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2" i="35" l="1"/>
  <c r="L132" i="35"/>
  <c r="J132" i="35"/>
  <c r="R3" i="34"/>
  <c r="R4" i="34"/>
  <c r="R5" i="34"/>
  <c r="R6" i="34"/>
  <c r="R7" i="34"/>
  <c r="R8" i="34"/>
  <c r="R9" i="34"/>
  <c r="R10" i="34"/>
  <c r="R11" i="34"/>
  <c r="R12" i="34"/>
  <c r="R13" i="34"/>
  <c r="R14" i="34"/>
  <c r="R15" i="34"/>
  <c r="R16" i="34"/>
  <c r="R17" i="34"/>
  <c r="R18" i="34"/>
  <c r="R19" i="34"/>
  <c r="R20" i="34"/>
  <c r="R2" i="34"/>
  <c r="C21" i="34"/>
  <c r="D21" i="34"/>
  <c r="E21" i="34"/>
  <c r="F21" i="34"/>
  <c r="G21" i="34"/>
  <c r="H21" i="34"/>
  <c r="I21" i="34"/>
  <c r="J21" i="34"/>
  <c r="K21" i="34"/>
  <c r="L21" i="34"/>
  <c r="M21" i="34"/>
  <c r="N21" i="34"/>
  <c r="O21" i="34"/>
  <c r="P21" i="34"/>
  <c r="Q21" i="34"/>
  <c r="B21" i="34"/>
  <c r="C17" i="14"/>
  <c r="C20" i="6"/>
  <c r="C19" i="6"/>
  <c r="C18" i="6"/>
  <c r="C16" i="6"/>
  <c r="C17" i="6"/>
  <c r="C15" i="6"/>
  <c r="C14" i="29"/>
  <c r="C13" i="29"/>
  <c r="C12" i="29"/>
  <c r="C13" i="27"/>
  <c r="C12" i="27"/>
  <c r="B14" i="19"/>
  <c r="C14" i="19" s="1"/>
  <c r="B5" i="7"/>
  <c r="C5" i="7" s="1"/>
  <c r="C15" i="19"/>
  <c r="C13" i="19"/>
  <c r="C14" i="12"/>
  <c r="C15" i="12"/>
  <c r="C16" i="12"/>
  <c r="C17" i="12"/>
  <c r="C13" i="12"/>
  <c r="C58" i="7"/>
  <c r="C59" i="7"/>
  <c r="C60" i="7"/>
  <c r="C61" i="7"/>
  <c r="C62" i="7"/>
  <c r="C57" i="7"/>
  <c r="C7" i="7"/>
  <c r="C20" i="7"/>
  <c r="C21" i="7"/>
  <c r="C14" i="7"/>
  <c r="C10" i="7"/>
  <c r="C17" i="7"/>
  <c r="C18" i="7"/>
  <c r="C15" i="7"/>
  <c r="C3" i="7"/>
  <c r="C8" i="7"/>
  <c r="C4" i="7"/>
  <c r="C12" i="7"/>
  <c r="C11" i="7"/>
  <c r="C19" i="7"/>
  <c r="C16" i="7"/>
  <c r="C9" i="7"/>
  <c r="C6" i="7"/>
  <c r="C13" i="7"/>
  <c r="C13" i="14"/>
  <c r="C14" i="14"/>
  <c r="C15" i="14"/>
  <c r="C16" i="14"/>
  <c r="C18" i="14"/>
</calcChain>
</file>

<file path=xl/sharedStrings.xml><?xml version="1.0" encoding="utf-8"?>
<sst xmlns="http://schemas.openxmlformats.org/spreadsheetml/2006/main" count="7215" uniqueCount="476">
  <si>
    <t>FECHA</t>
  </si>
  <si>
    <t>Cod_DANE_Depto</t>
  </si>
  <si>
    <t>nom_Depto</t>
  </si>
  <si>
    <t>Cod_DANE_Mpio</t>
  </si>
  <si>
    <t>nom_Mpio</t>
  </si>
  <si>
    <t>EVENTO</t>
  </si>
  <si>
    <t>Evento Rev</t>
  </si>
  <si>
    <t>EventoReclas</t>
  </si>
  <si>
    <t>MUERTOS</t>
  </si>
  <si>
    <t>HERIDOS</t>
  </si>
  <si>
    <t>DESAPA.</t>
  </si>
  <si>
    <t>PERSONAS</t>
  </si>
  <si>
    <t>FAMILIAS</t>
  </si>
  <si>
    <t>VIV.DESTRU.</t>
  </si>
  <si>
    <t>VIV.AVER.</t>
  </si>
  <si>
    <t>VIAS</t>
  </si>
  <si>
    <t>PTES.VEHIC.</t>
  </si>
  <si>
    <t>PTES.PEAT.</t>
  </si>
  <si>
    <t>ACUED.</t>
  </si>
  <si>
    <t>ALCANT.</t>
  </si>
  <si>
    <t>C. SALUD</t>
  </si>
  <si>
    <t>C.EDUCAT.</t>
  </si>
  <si>
    <t>C.COMUNIT.</t>
  </si>
  <si>
    <t>HECTAREAS</t>
  </si>
  <si>
    <t>OTROS</t>
  </si>
  <si>
    <t>DESCRIPCION Y UBICACIÓN</t>
  </si>
  <si>
    <t>A F E C T A C I Ó N</t>
  </si>
  <si>
    <t>Fecha</t>
  </si>
  <si>
    <t>Departamento</t>
  </si>
  <si>
    <t>Municipio</t>
  </si>
  <si>
    <t>13</t>
  </si>
  <si>
    <t>Bolívar</t>
  </si>
  <si>
    <t>13001</t>
  </si>
  <si>
    <t>Cartagena de Indias</t>
  </si>
  <si>
    <t>Deslizamiento</t>
  </si>
  <si>
    <t>Movimiento en masa</t>
  </si>
  <si>
    <t>INUNDACION</t>
  </si>
  <si>
    <t>Inundación</t>
  </si>
  <si>
    <t>VENDAVAL</t>
  </si>
  <si>
    <t>Vendaval</t>
  </si>
  <si>
    <t>INCENDIO ESTRUCTURAL</t>
  </si>
  <si>
    <t>Incendio estructural</t>
  </si>
  <si>
    <t>Incendio</t>
  </si>
  <si>
    <t>AFECTADA UNA FABRICA DE PLASTICO</t>
  </si>
  <si>
    <t>SE AFECTO UN MURO DE CONTENCION EN EL MIRADOR DE ZARAGOCILLA Y SE INUNDAO EL CENTRO HISTORICO.</t>
  </si>
  <si>
    <t>Marejada</t>
  </si>
  <si>
    <t>AFECTADO UN LOCAL COMERCIAL</t>
  </si>
  <si>
    <t>COLAPSO ESTRUCTURAL</t>
  </si>
  <si>
    <t>Colapso estructural</t>
  </si>
  <si>
    <t>CAIDA DE ARBOLES BARRIO ALEMAN</t>
  </si>
  <si>
    <t>TORMENTA ELECTRICA</t>
  </si>
  <si>
    <t>Tormenta Electrica</t>
  </si>
  <si>
    <t>Tormenta eléctrica</t>
  </si>
  <si>
    <t>INCENDIO FORESTAL</t>
  </si>
  <si>
    <t>Incendio forestal</t>
  </si>
  <si>
    <t xml:space="preserve">32 arboles caidos </t>
  </si>
  <si>
    <t>HURACAN</t>
  </si>
  <si>
    <t>Huracán</t>
  </si>
  <si>
    <t>Ciclón tropical</t>
  </si>
  <si>
    <t>EXPLOSION</t>
  </si>
  <si>
    <t>Explosión</t>
  </si>
  <si>
    <t>Pérdida de contención de materiales peligrosos</t>
  </si>
  <si>
    <t>6 LOCALES</t>
  </si>
  <si>
    <t>TEMPESTAD</t>
  </si>
  <si>
    <t>Tempestad</t>
  </si>
  <si>
    <t>12 KIOSCOS DESTRUIDOS, 4 LANCHAS</t>
  </si>
  <si>
    <t>5 VEHÍCULOS, 15 ÁRBOLES CAÍDOS</t>
  </si>
  <si>
    <t xml:space="preserve"> 33 BARRIOS AFECTADOS</t>
  </si>
  <si>
    <t>102 LOCALES COMERCIALES- 86 VIVIENDAS EN ALTO RIESGO.</t>
  </si>
  <si>
    <t>MOVIMIENTO EN MASA</t>
  </si>
  <si>
    <t>CULTIVOS DE PANCOGER</t>
  </si>
  <si>
    <t>1 TORRE DE VACIO</t>
  </si>
  <si>
    <t>VIVIENDAS, LOCALES COMERCIALES, VÍAS INUNDADAS.</t>
  </si>
  <si>
    <t>16 CAÍDAS DE ÁRBOLES</t>
  </si>
  <si>
    <t>150 VEHÍCULOS AFECTADOS, 7 ÁRBOLES CAÍDOS</t>
  </si>
  <si>
    <t>1 HOTEL: PUERTO VIGÍA-</t>
  </si>
  <si>
    <t>MAR DE LEVA</t>
  </si>
  <si>
    <t>FUGA</t>
  </si>
  <si>
    <t>SISMO</t>
  </si>
  <si>
    <t>DERRAME</t>
  </si>
  <si>
    <t>ACTIVIDAD VOLCÁNICA</t>
  </si>
  <si>
    <t>EROSION COSTERA</t>
  </si>
  <si>
    <t>SEQUIA</t>
  </si>
  <si>
    <t>1 BODEGA INDUSTRIAL</t>
  </si>
  <si>
    <t>CLASIFICACIÓN</t>
  </si>
  <si>
    <t>METEOMARINO</t>
  </si>
  <si>
    <t>TECNOLÓGICO</t>
  </si>
  <si>
    <t>GEOLÓGICO</t>
  </si>
  <si>
    <t xml:space="preserve">BIOLÓGICO </t>
  </si>
  <si>
    <t xml:space="preserve">HIDROMETEOROLÓGICO </t>
  </si>
  <si>
    <t>ANTROPICO</t>
  </si>
  <si>
    <t>Etiquetas de fila</t>
  </si>
  <si>
    <t>Total general</t>
  </si>
  <si>
    <t>Etiquetas de columna</t>
  </si>
  <si>
    <t>2021</t>
  </si>
  <si>
    <t>2020</t>
  </si>
  <si>
    <t>2019</t>
  </si>
  <si>
    <t>2018</t>
  </si>
  <si>
    <t>2017</t>
  </si>
  <si>
    <t>2016</t>
  </si>
  <si>
    <t>2015</t>
  </si>
  <si>
    <t>2014</t>
  </si>
  <si>
    <t>2013</t>
  </si>
  <si>
    <t>2012</t>
  </si>
  <si>
    <t>2011</t>
  </si>
  <si>
    <t>2010</t>
  </si>
  <si>
    <t>2009</t>
  </si>
  <si>
    <t>2008</t>
  </si>
  <si>
    <t>2007</t>
  </si>
  <si>
    <t>2006</t>
  </si>
  <si>
    <t>2005</t>
  </si>
  <si>
    <t>2004</t>
  </si>
  <si>
    <t>2003</t>
  </si>
  <si>
    <t>AÑO</t>
  </si>
  <si>
    <t>Cuenta de AÑO</t>
  </si>
  <si>
    <t>l</t>
  </si>
  <si>
    <t>COVID</t>
  </si>
  <si>
    <t>DENGUE</t>
  </si>
  <si>
    <t>Cuenta de EVENTO</t>
  </si>
  <si>
    <t>2022</t>
  </si>
  <si>
    <t>2023</t>
  </si>
  <si>
    <t>2024</t>
  </si>
  <si>
    <t>1930</t>
  </si>
  <si>
    <t>1943</t>
  </si>
  <si>
    <t>1962</t>
  </si>
  <si>
    <t>1965</t>
  </si>
  <si>
    <t>1966</t>
  </si>
  <si>
    <t>1975</t>
  </si>
  <si>
    <t>1977</t>
  </si>
  <si>
    <t>1983</t>
  </si>
  <si>
    <t>1987</t>
  </si>
  <si>
    <t>1988</t>
  </si>
  <si>
    <t>1992</t>
  </si>
  <si>
    <t>1993</t>
  </si>
  <si>
    <t>1994</t>
  </si>
  <si>
    <t>1995</t>
  </si>
  <si>
    <t>1996</t>
  </si>
  <si>
    <t>1998</t>
  </si>
  <si>
    <t>1999</t>
  </si>
  <si>
    <t>2000</t>
  </si>
  <si>
    <t>2001</t>
  </si>
  <si>
    <t>2002</t>
  </si>
  <si>
    <t>Total eventos</t>
  </si>
  <si>
    <t>Año</t>
  </si>
  <si>
    <t>Evento</t>
  </si>
  <si>
    <t>Frecuencia</t>
  </si>
  <si>
    <t>%</t>
  </si>
  <si>
    <t>FRECUENCIA</t>
  </si>
  <si>
    <t>AFECTACIONES</t>
  </si>
  <si>
    <t>Suma de MUERTOS</t>
  </si>
  <si>
    <t>Suma de HERIDOS</t>
  </si>
  <si>
    <t>Suma de DESAPA.</t>
  </si>
  <si>
    <t>Suma de HECTAREAS</t>
  </si>
  <si>
    <t>Suma de C.COMUNIT.</t>
  </si>
  <si>
    <t>Suma de C.EDUCAT.</t>
  </si>
  <si>
    <t>Suma de C. SALUD</t>
  </si>
  <si>
    <t>Suma de ALCANT.</t>
  </si>
  <si>
    <t>Suma de ACUED.</t>
  </si>
  <si>
    <t>Suma de PTES.PEAT.</t>
  </si>
  <si>
    <t>Suma de PTES.VEHIC.</t>
  </si>
  <si>
    <t>Suma de VIAS</t>
  </si>
  <si>
    <t>Suma de VIV.AVER.</t>
  </si>
  <si>
    <t>Suma de VIV.DESTRU.</t>
  </si>
  <si>
    <t>Suma de FAMILIAS</t>
  </si>
  <si>
    <t>Suma de PERSONAS</t>
  </si>
  <si>
    <t>DESAPARECIDOS</t>
  </si>
  <si>
    <t>VIVIENDAS DESTRUIDAS</t>
  </si>
  <si>
    <t>VIVIENDAS AVERIADAS</t>
  </si>
  <si>
    <t>PUENTES VEHICULARES</t>
  </si>
  <si>
    <t>PUENTES PEATONALES</t>
  </si>
  <si>
    <t>ACUEDUCTOS</t>
  </si>
  <si>
    <t>ALCANTARILLADO</t>
  </si>
  <si>
    <t>CENTROS EDUCATIVOS</t>
  </si>
  <si>
    <t>CENTROS DE SALUD</t>
  </si>
  <si>
    <t>CENTROS COMUNITARIOS</t>
  </si>
  <si>
    <t>TOTAL REPORTE CARTAGENA</t>
  </si>
  <si>
    <t>TOTAL REPORTE</t>
  </si>
  <si>
    <t>NIÑA</t>
  </si>
  <si>
    <t>AVENIDA TORRENCIAL</t>
  </si>
  <si>
    <t>GRANIZADA</t>
  </si>
  <si>
    <t>INUNDACIÓN</t>
  </si>
  <si>
    <t>MARÍTIMO-OCEÁNICO</t>
  </si>
  <si>
    <t>TORMENTA ELÉCTRICA</t>
  </si>
  <si>
    <t>VIENTOS FUERTES</t>
  </si>
  <si>
    <t>NIÑO</t>
  </si>
  <si>
    <t>EROSIÓN</t>
  </si>
  <si>
    <t>HELADA</t>
  </si>
  <si>
    <t>INCENDIOS FORESTALES</t>
  </si>
  <si>
    <t>Evento/Sector relacionado</t>
  </si>
  <si>
    <t>Ministerio de Agricultura y Desarrollo Rural</t>
  </si>
  <si>
    <t>Ministerio de Ambiente y Desarrollo Sostenible</t>
  </si>
  <si>
    <t>UNGRD</t>
  </si>
  <si>
    <t>Ministerio de Tecnologías de la Información y Comunicaciones</t>
  </si>
  <si>
    <t>Ministerio del Interior</t>
  </si>
  <si>
    <t>Ministerio de Educación</t>
  </si>
  <si>
    <t>Ministerio de Vivienda</t>
  </si>
  <si>
    <t>Ministerio de Minas y Energía</t>
  </si>
  <si>
    <t>Ministerio de Transporte</t>
  </si>
  <si>
    <t>Ministerio Comercio, Industria y Turismo</t>
  </si>
  <si>
    <t>Incendios forestales</t>
  </si>
  <si>
    <t>Marítimo, Oceánico</t>
  </si>
  <si>
    <t>Vientos fuertes</t>
  </si>
  <si>
    <t>Sectores relacionados según los eventos ENSO presentados en Distrito de Cartagena entre 2010 a 2022</t>
  </si>
  <si>
    <t>7.5%</t>
  </si>
  <si>
    <t>ANTRÓPICO</t>
  </si>
  <si>
    <t>Colapso estructural
Colapso estructural</t>
  </si>
  <si>
    <t>VÍAS</t>
  </si>
  <si>
    <t>TOTAL</t>
  </si>
  <si>
    <t>EXPLOSIÓN</t>
  </si>
  <si>
    <t>HURACÁN</t>
  </si>
  <si>
    <t>HISTORICOS DE EVENTOS EN EL DISTRITO DE CARTAGENA  REVISION 9 ENERO 2025</t>
  </si>
  <si>
    <t>ITEM</t>
  </si>
  <si>
    <t>DIA</t>
  </si>
  <si>
    <t>MES</t>
  </si>
  <si>
    <t>CORREGIMIENTO O VEREDA</t>
  </si>
  <si>
    <t>BARRIO</t>
  </si>
  <si>
    <t>ORIGEN</t>
  </si>
  <si>
    <t>AFECTACION</t>
  </si>
  <si>
    <t>AFECTADOS</t>
  </si>
  <si>
    <t xml:space="preserve"> MUERTES</t>
  </si>
  <si>
    <t>FUENTE</t>
  </si>
  <si>
    <t>CARTAGENA</t>
  </si>
  <si>
    <t>FENOMENOS ORIGEN ANTROPICO / TIPO ANTROPICOS</t>
  </si>
  <si>
    <t>TERRORISMO -SITIO DE CARTAGENA</t>
  </si>
  <si>
    <t xml:space="preserve">Sitio de Cartagena/1821 Sitio de Cartagena durante 4 meses por Pablo Morillo / sin datos </t>
  </si>
  <si>
    <t>HISTORICO</t>
  </si>
  <si>
    <t>FENÓMENOS ORIGEN NATURAL -HIDROMETEOROLOGICOS</t>
  </si>
  <si>
    <t>Comunicacion directa del mar y la bahia en Bocagrande cerca del edificio Seguros Bolivar , comunicación directa del mar con la laguna del Cabrero</t>
  </si>
  <si>
    <t>ANTIGUO PLAN DISTRITAL</t>
  </si>
  <si>
    <t>GETSEMANI</t>
  </si>
  <si>
    <t>FENOMENOS ORIGEN ANTROPICO -TIPO TECNOLOGICOS</t>
  </si>
  <si>
    <t>INCENDIO</t>
  </si>
  <si>
    <t>Incendio de mediana magnitud ocurrido dentro del pabellon de viviere y abarrote en el Mercado de getsemani en el año de 1930 dentro de un local deposito de granos</t>
  </si>
  <si>
    <t>Afectación del malecón de la Andian, comunicación directa del mar y la bahía en Bocagrande cerca del edificio de Seguros Bolívar, comunicación directa del mar y la Laguna del Cabrero.</t>
  </si>
  <si>
    <t>5 de septiembre 1962, Incendio de mediana magnitud ocurrido dentro del pabellon principal en el Mercado de getsemani en el año de 1962 dentro de un local cacharreria</t>
  </si>
  <si>
    <t>Incendio de gran magnitud ocurrido dentro del pabellon principal en el Mercado de getsemani en el año de 1965 el 30 de octubre, dentro de un local de totep y polvora la conflagacion destruyó gran parte del mercado dejando un saldo de 52 muerto y 205 heridos</t>
  </si>
  <si>
    <t>ACCIDENTE VIAL - ACCIDENTE AEREO</t>
  </si>
  <si>
    <t>Accidente aereo en 1966. El avión, un Douglas C-54B-1-DO, venía de cumplir el vuelo Bogotá-Cartagena, y había llegado a Cartagena a las 19:57. A las 20:50 la aeronave recibió permiso para despegar del aeropuerto. El avión despegó y alcanzó a elevarse 70 pies (21 metros), pero comenzó inmediatamente a descender, estrellándose en el mar, a 1300 metros de la pista del aeropuerto. Solo 8 personas que se encontraban a bordo lograron salir de la aeronave y nadar hasta la costa1​
 Una posible falla en el motor, producida por un pobre mantenimiento e inadecuadas inspecciones, junto con un error involuntario del piloto, habrían sido los causantes del accidente</t>
  </si>
  <si>
    <t>ENERO</t>
  </si>
  <si>
    <t>Mar de leva en 1966.</t>
  </si>
  <si>
    <t xml:space="preserve">Riesgo tecnológico/1975 Fuga de amoniaco en Amocar. </t>
  </si>
  <si>
    <t>FENÓMENOS ORIGEN NATURAL -GEOLÓGICOS</t>
  </si>
  <si>
    <t xml:space="preserve">SISMO </t>
  </si>
  <si>
    <t>Se registraron daños leves en algunas construcciones , donde se reportaron 3 heridos en la ciudad de Cartagena</t>
  </si>
  <si>
    <t>EMERGENCIA ATENDIDA</t>
  </si>
  <si>
    <t>DICIEMBRE</t>
  </si>
  <si>
    <t>MAMONAL</t>
  </si>
  <si>
    <t>Explosion 1977 con nubes letales de Amoniaco en la planta de Urea de Abocol dejo 22 muertos y 169 heridos</t>
  </si>
  <si>
    <t>FENÓMENOS ORIGEN NATURAL - TIPO HIDROMETEOROLÓGICOS / ASOCIADO CON SOCIO - NATURALES</t>
  </si>
  <si>
    <t>INUNDACIONES - FENOMENO DEL NIÑO</t>
  </si>
  <si>
    <t>Fenómeno del Niño/1983 Sin datos. Causando inundaciones.</t>
  </si>
  <si>
    <t>BOSQUE</t>
  </si>
  <si>
    <t>Incendio/1983 Incendio de bodega en el sector del Bosque. Los bomberos sofocaron las llamas que alcanzaban varios metros de altura y ponían en riesgo a los residentes de la zona a quienes fue necesario evacuar.</t>
  </si>
  <si>
    <t>CIDADELA 2000- TERNERA</t>
  </si>
  <si>
    <t xml:space="preserve">La federacion nacional de algodoneros  dono a banco  de colombia un lote sin conocimiento de la existencia de residuos toxicos, donde Corvivienda  en 1994 encuenra enterra canecas con residuos toxicos, el ministerio ordena el confinamiento in situ de los contaminantes y medidas 1938 de 2005. se paralizaron obras de 1200 viviendas en noviembre del 2004 sobre la existencia de residuos tóxicos en el terreno, que en los años 80 fue usado por la Federación de Algodoneros como depósito y cementerio de químicos y plaguicidas. El lote está ubicado cerca del barrio Nelson Mandela, en el suroriente de Cartagena, y la Federación lo entregó a Bancolombia como dación de pago. </t>
  </si>
  <si>
    <t xml:space="preserve">Mar de leva/1987 Afectación del acueducto y retroceso de playas de La Boquilla, afectación del malecón de la Andian. </t>
  </si>
  <si>
    <t>INUNDACION  - TEMPORADA LLUVIAS</t>
  </si>
  <si>
    <t>Inundación/26 de noviembre de 1987 Inundación sector Villa Rosita, se desbordó el Arroyo Matute</t>
  </si>
  <si>
    <t>El huracán Joan 1988 atravesó la península de La Guajira como tormenta tropical, se convirtió posteriormente en huracán clase1 desplazándose por el sur del Archipiélago de San Andrés y Providencia. Afectó al municipio de Carmen de Bolívar, ocasionando fuertes inundaciones, dejando cinco muertos y novecientas viviendas afectadas. Causando inundaciones y remocion en masa.</t>
  </si>
  <si>
    <t xml:space="preserve">Mar de leva/1992 Erosión intensa en Crespo, afectación del terraplén del anillo vial. </t>
  </si>
  <si>
    <t>INUDACIONES - FENOMENO DEL NIÑO</t>
  </si>
  <si>
    <t xml:space="preserve">Fenómeno del Niño/1993 Inundaciones, sin datos adicionales. </t>
  </si>
  <si>
    <t>1993-1994</t>
  </si>
  <si>
    <t>ZARAGOCILLA</t>
  </si>
  <si>
    <t>Nuevo bosque, Manzanares</t>
  </si>
  <si>
    <t>FENÓMENOS ORIGEN NATURAL - GEOLÓGICOS /ASOCIADO CON FENOMENOS SOCIO NATURALES</t>
  </si>
  <si>
    <t xml:space="preserve">
PRIMER  EVENTO Deslizamientos en el sector del Nuevo Bosque, Las Colinas y Manzanares (Cerro Marión) con 41 casas destruidas y desestabilización de la ladera por excavaciones hechas sin control.                                                                                                                                                                                                                                                                                                                                  </t>
  </si>
  <si>
    <t>Lo Amador, Loma del Diamante</t>
  </si>
  <si>
    <t>.                                                                                                                                                                                                                                                                                                                                   SEGUNDO EVENTO Deslizamientos en el barrio Lo Amador, loma del Diamante y cerro de La Popa, sector sur del Salto del Cabrón y loma del Peyé, sector suroriental.  SIN DATOS DE AFECTADOS</t>
  </si>
  <si>
    <t>NOVIEMBRE</t>
  </si>
  <si>
    <t xml:space="preserve">Riesgos tecnológicos/noviembre 1994 
Escape de 20 barriles de Fuel Oil de una tubería de venta de producto en tierra que llegó a la bahía causando daño al ecosistema. </t>
  </si>
  <si>
    <t>PASACABALLOS</t>
  </si>
  <si>
    <t xml:space="preserve">
Derrame de 100 barriles de aceite usado de un remolcador cerca de pasacaballos</t>
  </si>
  <si>
    <t>JUNIO</t>
  </si>
  <si>
    <t>CENTRO</t>
  </si>
  <si>
    <t>COLAPSO DE ESTRUCTURA</t>
  </si>
  <si>
    <t>Desplome del puente Heredia ubicado en el revellin de la Media Luna, dejando 2 personas afectadas. El derrumbe produjo la rotura de tuberías de conducción de agua potable, de energía eléctrica y teléfonos, con lo que se produjo una crítica situación por la carencia de estos servicios por varias horas en el centro amurallado, Getsemaní y el sector turístico de Bocagrande, El Laguito y Castillogrande.</t>
  </si>
  <si>
    <t>Riesgos tecnológicos/diciembre 1995 
Escape de amoniaco de industria de alimentos, con afectación respiratoria para la comunidad aledaña</t>
  </si>
  <si>
    <t xml:space="preserve">Temporada invernal/1995 Efectos de la temporada de huracanes, sin dato adicionales. Causando inundaciones. </t>
  </si>
  <si>
    <t>Riesgos tecnológicos/abril 1996 Incendio en dos almacenes por bombas, sin datos adicionales</t>
  </si>
  <si>
    <t>Sismo/1998 Sismo, sin datos adicionales</t>
  </si>
  <si>
    <t xml:space="preserve">
El huracán Lenny, se generó a 120 millas náuticas al noroeste de Cartagena de Indias D.T.C, desplazándose en dirección oeste-este, en el balneario de manzanillo del mar las olas acabaron con el cementerio, nueve viviendas afectadas, afectaciones en laa costa de marbella y en el cerro de la popa. con 3000 familias damnificadas y 4500 personas afectadas. Causando inundaciones y remocion en masa.  Tambien El mar de leva tiene sepultadas en aguas, piedras y arena la avenida de El Pescador, una de las que dan acceso a Bocagrande. En la vía del malecón de este sector las autoridades decidieron impedir el tráfico para evitar accidentes. Lo mismo pasa con el tramo que bordea la muralla en la avenida Santander.</t>
  </si>
  <si>
    <t>SOCORRO</t>
  </si>
  <si>
    <t>TERRORISMO</t>
  </si>
  <si>
    <t>Detonacion de amonal en el barrio el socorro en el plan 2828 que afecto la manzana 60 y 61, dejando como resultado 6 muertos.</t>
  </si>
  <si>
    <t>CHAMBACU</t>
  </si>
  <si>
    <t>19 de abril a las 17:45, Atentado terrorista contra el Edificio Inteligente por parte de la Guerrilla , donde hubieron tres muertos. Se realizo evacuacion de todo el edificio inteligente en un promedio de 200 personas</t>
  </si>
  <si>
    <t>MANGA</t>
  </si>
  <si>
    <t>19 de abril artefacto  explotó a las 18.35, hora local, en el sector residencial de Manga, también frente a una instalación de Electrocosta, en la que un agente antiexplosivos ha muerto cuando intentaba desactivar la carga explosiva.</t>
  </si>
  <si>
    <t xml:space="preserve"> Emergencia temporada invernal causando inundacion, sin datos adicionales</t>
  </si>
  <si>
    <t xml:space="preserve">Temporada Invernal/2004 Emergencia temporada invernal causando inundacion, sin datos adicionales. </t>
  </si>
  <si>
    <t xml:space="preserve">Temporada Invernal/2007 Emergencia temporada invernal causando inundacion, sin datos adicionales. </t>
  </si>
  <si>
    <t>Cerros El Marión, barrios Nueva Granada I y II</t>
  </si>
  <si>
    <t>REACTIVACION DE LOS PROCESOS DE INESTABILIDAD DE LADERAS, PRESENTO EFectoS de la masa deslizada sobre las construcciones localizadas al pié de la ladera</t>
  </si>
  <si>
    <t>REPORTE U CARTAGENA</t>
  </si>
  <si>
    <t>NUEVA GRANADA</t>
  </si>
  <si>
    <t>se presentaron inestabilidad en la ladera en Nueva Granada</t>
  </si>
  <si>
    <t xml:space="preserve"> loma del Marión sector Nueva Granada y Manzanares. </t>
  </si>
  <si>
    <t xml:space="preserve">Deslizamientos en la loma del Marión, sector Nueva Granada y Manzanares. </t>
  </si>
  <si>
    <t>SAN FRANCISCO</t>
  </si>
  <si>
    <t xml:space="preserve">Movimiento en Masa notable en el barrio San Francisco con la destrucción de más de 1500 viviendas y 1200 familias afectadas. </t>
  </si>
  <si>
    <t>CRESPO</t>
  </si>
  <si>
    <t>Avión de la fuerza aérea que se salió de la pista del aeropuerto Rafael Núñez, cierre de la pista. 2009</t>
  </si>
  <si>
    <t>CERRO DE LA POPA</t>
  </si>
  <si>
    <t>Movimientos en masa/sin dato   
Deslizamientos periódicos de tierra en época invernal (mayo, octubre), sin datos adicionales. Fue sepultada por Alud de tierra dos personas, madre e hijo en el barrio Daniel Lematre y otro muerto en el sector la Paz.    El 15 julio con la ola invernal se presentó una tormenta  en el barrio Daniel Lemaitre, sector Paraíso Dos, fue sepultada por un alud de tierra y Aida, de 35 años, y su hija Rosiris Ortega, de un año, murieron asfixiadas bajo los escombros. En el mismo barrio y en el sector de La Paz, muere Denis del Carmen Padilla, de 45 años, quien quedó debajo de una piedra de cerca de seis toneladas que se desprendió del cerro. Se destruyeron 3 viviendas y 17 semidestruidas</t>
  </si>
  <si>
    <t>POPA - ALBORNOZ</t>
  </si>
  <si>
    <t xml:space="preserve">Movimientos en masa/
Taludes inestables en los cerros La Popa y Albornoz, por explotación de materiales de construcción.                                                                                                                                                        </t>
  </si>
  <si>
    <t>a</t>
  </si>
  <si>
    <t xml:space="preserve">Emergencia temporada invernal causando inundacion, sin datos adicionales Inundaciones en barrios bajos como La Boquilla, Villa Gloria, Mar Linda; con niveles de hasta 2.5 metros. Pozón, Isla de León, barrios aledaños a la ciénaga de La Virgen, San Pedro, Villa Rosita, Las Palmeras y Villa Hermosa. </t>
  </si>
  <si>
    <t>Temporada invernal/2011 Emergencia temporada invernal,causando inundacion. Desde el 2010-2012 el fenomeno de la niña dejo a 20000 personas afectadas.  ARROYO FORMADO EN EL POZON - DOS MUERTES POR INMERSION Y EL OTRO POR GOLPE EN OCTUBRE DEL 2011 (Dany Patricia De Hoyos Ávila, de 19 años, Yamid Arroyo Hernández, y Manuel José Jiménez, de 17 años)</t>
  </si>
  <si>
    <t>Fenómeno del Niño/2012 causando inundacion. Un muerto por ahogamiento en el canal del barrio Policarpa.</t>
  </si>
  <si>
    <t>SEPTIEMBRE</t>
  </si>
  <si>
    <t>TIERRA BOMBA</t>
  </si>
  <si>
    <t xml:space="preserve">
VENDAVAL 2012 Afectación en la zona urbana: 70 árboles caídos, 287 viviendas destechadas. Afectación zona insular: 50 viviendas destechadas en la isla de Tierrabomba.  Causando inundacion</t>
  </si>
  <si>
    <t>BAYUNCA</t>
  </si>
  <si>
    <t>VOLCANES DE LODO</t>
  </si>
  <si>
    <t xml:space="preserve">
Erupción de un volcán de lodo cerca de Bayunca, con emanación de gas metano y grietas en el terreno en unos 4000 m². Cerca habitan unas 50 familias y 150 personas. </t>
  </si>
  <si>
    <t>2012-2016</t>
  </si>
  <si>
    <t>ISLOTE SANTA CRUZ</t>
  </si>
  <si>
    <t>AFECTACION PROGRESIVA DE LA LINEA DE COSTA / 4 VIVIENDAS AFECTADAS Y DAÑOS ESTRUCTURALES ISLOTE DE SANTA CRUZ</t>
  </si>
  <si>
    <t>SIN DATO</t>
  </si>
  <si>
    <t xml:space="preserve">
Afectación a industrias de alimentos y a poblaciones cercanas del polvillo producido por el carbón que se deposita en el muelle correspondiente</t>
  </si>
  <si>
    <t>MEMBRILLAL</t>
  </si>
  <si>
    <t xml:space="preserve"> se realiza inspección de volcán de lodo ubicado en una vivienda de Membrillal, el cual generó movimientos y afectó a la vivienda y causo preocupación a la comunidad. 25 familias afectadas.</t>
  </si>
  <si>
    <t>FEBRERO</t>
  </si>
  <si>
    <t>EL RODEO</t>
  </si>
  <si>
    <t>Erupcion del volcan de lodo ubicado en el barrio el Rodeo, el cual genero moviemientos y agrieto casas dentro del barrio cuasando preocupacion de sus habitantes. Se reubicaron 7 familias</t>
  </si>
  <si>
    <t>2014 -2016</t>
  </si>
  <si>
    <t>ISLA DE TIERRA BOMBA</t>
  </si>
  <si>
    <t>AAfectación progresiva de la línea de costa en la Isla de Tierra Bomba. Ocasionando daños: mínimo a 50 viviendas, cementerio, el tanque de abastecimiento de agua potable , se fueron mas de dos manzanas al agua con desplome de mas 120 viviendas. incrementado por el mar de leva alcanzando 3 metros de altura.</t>
  </si>
  <si>
    <t>SEQUIA  -+TEMPORADA SECA</t>
  </si>
  <si>
    <t xml:space="preserve">El  Distrito  realizó la atención a la población, en el suministro de Agua Potable, Ayudas Humanitarias n (Láminas de Zinc y Tejas de fibrocemento entre otros)  asimismo las entidades operativas se encontraron con deficiencia  con la dotación institucional equipos de extinción manual de incendios el cuerpos de bomberos  rescate y atención pre hospitalaria e insumos de combustible los equipos  y traslado para la operación como son la evaluación de daños y acompañamiento durante su pernoctación en la zonas de afectación.
Se presentó desabastecimiento de agua en la zona rural del Distrito, la cual en algunos casos ha sido mitigada por el Cuerpo Oficial de Bomberos de Cartagena, así mismo se han atendido conatos e  incendios forestales, en zonas como la vía del Mar, faldas de la popa, cordialidad entre otros.
</t>
  </si>
  <si>
    <t xml:space="preserve">LA MARIA </t>
  </si>
  <si>
    <t>Elianis Manrique García  niña de tres años de edad que murió a raíz de un deslizamiento de tierra ocurrido en el sector San Bernardo del barrio La María de Cartagena.</t>
  </si>
  <si>
    <t>MARZO</t>
  </si>
  <si>
    <t xml:space="preserve">LOMA DEL DIAMANTE </t>
  </si>
  <si>
    <t>Talud de tierra en la loma del Diamante  en la  calle 11 de noviembre deja un(1) muerto y dos (2) familias afectadas.</t>
  </si>
  <si>
    <t>BRISAS  DE CARTAGENA /NUEVA GRANADA</t>
  </si>
  <si>
    <t>AFECTACION DE 147 FAMILIAS EN  LA MANZANA 17 Y 18 DEL URBANIZACION NUEVAGRANADA</t>
  </si>
  <si>
    <t>VILLA DE ARANJUEZ</t>
  </si>
  <si>
    <t>Vientos por lluvias deja a 20 Viviendas afectadas e inundacion.</t>
  </si>
  <si>
    <t>Afectacion de todo el borde costero de la isla de Tierra Bomba con el Hundimiento de 5 calles y desplome de mas 30 viviendas esto generon la formulacion de un macroproyecto para la prevención del fenómeno de erosión en marzo de 2015, con un plazo de 18 meses, y un costo de 25.281 millones de pesos.</t>
  </si>
  <si>
    <t>EMERGENCIA ATENDIDA OAGRD</t>
  </si>
  <si>
    <t>VENDABAL/VIENTOS</t>
  </si>
  <si>
    <t>48 las casas que resultaron afectadas en el corregimiento luego de las intensas lluvias que cayeron sobre la ciudad</t>
  </si>
  <si>
    <t>AGOSTO</t>
  </si>
  <si>
    <t>BICENTENARIO</t>
  </si>
  <si>
    <t xml:space="preserve"> organismos de socorro reportan 270 casas destechadas en Ciudad Bicentenario, 39 en Flor del Campo y 60 Colombiaton eportan dos viviendas de esta zona de la ciudad afectadas en su estructura, hecho que dejó 2 menores lesionados los cuales fueron trasladados a centros asistenciales. Adicionalmente 2 postes de redes de energía ladeados, 19 árboles afectados y 7 árboles caídos.</t>
  </si>
  <si>
    <t xml:space="preserve">El huracan mathew afecto el borde costero. En el club naval </t>
  </si>
  <si>
    <t>Huracan Mathew dejo 4319 familias afectadas causando inundacion y remocion en masa. Afectando a mas de 60 barrios,  la vulnerabilidad se reflejó en el colapso el sistema de drenaje pluvial que afectó a mucha gente.</t>
  </si>
  <si>
    <t>ABRL</t>
  </si>
  <si>
    <t>BLAS DE LEZO</t>
  </si>
  <si>
    <t>Caida de un edificio en construccion en el barrio Blasdelezo. Con 22 muertos</t>
  </si>
  <si>
    <t>Bodega en el Barrio el Bosque -Distribuidora tropical del caribe con una duracion de dos dias.</t>
  </si>
  <si>
    <t>Explosion en Barcazas en mantenimiento en Astivik y Cotecmar, dejo 4 muertos y 22 heridos.</t>
  </si>
  <si>
    <t xml:space="preserve">Afectación en el salto del cabrón. No se presentaron heridos. se presentaron afectaciones en la terraza y talud del convento. Se decalra calamidad publica </t>
  </si>
  <si>
    <t>DICEMBRE</t>
  </si>
  <si>
    <t>COLAPSO</t>
  </si>
  <si>
    <t>ESTUDIO DE UNIVERSIDAD NACIONAL ARROJA RIESGO INMINENTE DE COLAPSO A 16 EDIFICIOS, SE SOLICITA LA EVACUACION  Y SE DECLARA CALAMIDAD PUBLICA</t>
  </si>
  <si>
    <t>2018-2019</t>
  </si>
  <si>
    <t xml:space="preserve">En el 2019 la ciudad de Cartagena fue afecta por la sequía por el cual el consejo extraordinario del Gestión del Riesgo del 27 de diciembre del 2018, donde se expusieron antecedentes problemáticos de navegabilidad por sedimentación, así como posibles problemas de desabastecimiento de agua en el distrito de Cartagena, se decretó presentó calamidad pública con número 1478 del 31 de diciembre 2018, cual fue prorrogada para agilizar los trabajos de dragados,   La Fuerza Naval del Caribe, apoyo en el proceso de mitigación a todas las comunidades  por la temporada seca en aumento de probabilidad del Fenómeno del Niño, en el 2018 se apoyaron con un total 69.500 Litros de agua potable a comunidades como: Caño Loro; Santa Cruz del islote; Bocachica, el Recreo, Leticia y el islote, </t>
  </si>
  <si>
    <t>ISLA DE BARU</t>
  </si>
  <si>
    <t>Se declara calamidad publica por Decreto 0232 del 26 de febrero el 2018 con prorroga 0970 del 24 de agoto del 2018 y cierre 0272 del 2019 la zona fue afectada por el fuerte oleaje destruyó la vía que conecta a las poblaciones insulares y amenazaba con unir la Bahía de Barbacoas con el mar caribe, incrementadose el riesgos erosion costera y riesgo ambiental, el cual afectó todo el litoral costero de playetas asi como en la zona coralina en la isla de Baru.</t>
  </si>
  <si>
    <t>2018-2022</t>
  </si>
  <si>
    <t>LAGUITO</t>
  </si>
  <si>
    <t>Se declara calamidad publica mediante Decreto 0481 del 2018 por riesgo de erosion costera en el litoral costero del laguito hasta Crespo</t>
  </si>
  <si>
    <t>COLAPSO  - CAIDA DE CABLE DE ALTA TENSION</t>
  </si>
  <si>
    <t>Caida de una red electrica deja un muerto.</t>
  </si>
  <si>
    <t>BAHIA DE CARTAGENA</t>
  </si>
  <si>
    <t>Derrame de 86 bultos de pieles caidas en la bahia de Cartagena (Desechos descompuestos).</t>
  </si>
  <si>
    <t>ALBORNOZ</t>
  </si>
  <si>
    <t>Luego de la ruptura de un tubo madre del acueducto que amenaza con derrumbar parte del cerro de Albornoz, 50 familias que se encontraban en alto riesgo decidieron desalojar de forma voluntaria, luego de una negociación de más de 48 horas con la alcaldía de Cartagena.</t>
  </si>
  <si>
    <t>Mortandad de peces por baja oxigenacion causando daños ambientales en el cuerpo Lagunar el Laguito</t>
  </si>
  <si>
    <t>JULIO</t>
  </si>
  <si>
    <t>BAZURTO</t>
  </si>
  <si>
    <t>Incendio en la bodega Gomez -Mercado Bazurto, (un corto circuito o el estallido de algunos elementos como fósforos que se almacenan al interior del área, habrían sido los que causaron la emergencia con millonarias pérdidas.)  El incendio generó suspensión en la movilidad del sector, toda vez que los pesados automotores que suministran el agua se encontraban en ejercicio de sus labores.</t>
  </si>
  <si>
    <t>ISLA TIERRA BOMBA</t>
  </si>
  <si>
    <t>Caida de cable de alta tension deja un total de 2 muertos en el centro poblado de Tierra Bomba</t>
  </si>
  <si>
    <t>INCENDIO/TERRORISMO</t>
  </si>
  <si>
    <t>Se presentó segundo Incendio en Bodega Gomez cerca del mercado bazurto</t>
  </si>
  <si>
    <t>ABRIL</t>
  </si>
  <si>
    <t>Mortandad de peces por baja oxigenacion causando daño ambiental en el cuerpo lagunar el Laguito</t>
  </si>
  <si>
    <t>OCTUBRE</t>
  </si>
  <si>
    <t>ISLA BARU/ ISLA TRANQUILA</t>
  </si>
  <si>
    <t>Los kioscos consumidos por el fuego están ubicados en  sector conocido como Playa Tranquila, donde el 8 de octubre de 2020 fueron destruidas 12 cabañas por un incendio se presume que fue causado por manos criminales. .</t>
  </si>
  <si>
    <t>Mortandad de peces por baja oxigenacion causando daño  en el cuerpo Lagunar el Laguito</t>
  </si>
  <si>
    <t>TIERRA BAJA</t>
  </si>
  <si>
    <t>FENOMENOS  ORIGEN ANTROPICO - ANTROPICOS / ASOCIADO A SOCIO -NATURAL</t>
  </si>
  <si>
    <t>INCENDO COBERTURA VEGETAL</t>
  </si>
  <si>
    <t>Incendio Forestal</t>
  </si>
  <si>
    <t>Huracan IOTA-ETA (categoria 5) deja a 31 555 personas afectadas y dos muertos por ida por el canal de San pedro, causando inundacion y remocion en masa.</t>
  </si>
  <si>
    <t>ISLA DRAGA</t>
  </si>
  <si>
    <t>Por afectacion del borde costero por el riesgo de erosion costera en la isla draga que amenazaba con la seguridad de la torre de control de las embarcaciones y el baluarte de San Jose, se declara calamidad publica mediante Decreto 1212 del 2020 Y cierre por Decreto 396 del 2021.</t>
  </si>
  <si>
    <t>FENÓMENOS BIOLOGICOS – ORIGEN SOCIO - NATURAL</t>
  </si>
  <si>
    <t>VIRUS COVID 19</t>
  </si>
  <si>
    <t>Covid-19, a corte del dia 2 de agosto del 2021 van 2038 muertos y 119100 afectados.</t>
  </si>
  <si>
    <t>EMERGENCIA ATENDIDA DADIS</t>
  </si>
  <si>
    <t>16 de abril 2021 Derrame de combustible en zona industrial / tubería de Cenit Transporte y Logística de Hidrocarburos, filial de Grupo Ecopetrol, que conduce, al parecer, ACPM, se rompió a un costado de la variante Mamonal - Gambote, en cercanías al peaje La Heroica./</t>
  </si>
  <si>
    <t>CASTILLOGRANDE</t>
  </si>
  <si>
    <t>dos trabajadores murieron mientras le hacían mantenimiento a un ascensor ubicado en el edificio Piñango del sector turístico de Castillogrande.</t>
  </si>
  <si>
    <t>OLAYA/ CAMPESTRE</t>
  </si>
  <si>
    <t>El joven fue arrastrado por las torrenciales aguas del caño caimán, el cual se desbordó luego del aguacero que cayó en la ciudad en la tarde viernes, 16 de abril 2021, el joven cayó a las aguas del caño caimán, las cuales lo arrastraron hasta la ciénaga de la Virgen donde fue hallado.</t>
  </si>
  <si>
    <t>INSECTOS/ DENGUE</t>
  </si>
  <si>
    <t>Del total de casos reportados, según el Dadis, 2.906 fueron clasificados como dengue sin signos de alarma; 2.857 como dengue con signos de alarma y 128 casos como dengue grave.</t>
  </si>
  <si>
    <t>BARU/PLAYAS BLANCAS</t>
  </si>
  <si>
    <t>INCENDIO DE 6 KIOSCOS E MADERA  BALNEARIO DE PLAYAS BLANCA EN ZONA INSULAR DE BARU</t>
  </si>
  <si>
    <t xml:space="preserve">se presentaron lluvias extremas el dia 28 agosto con 117 mm ,  el 9 septiembre con 67 mm y otro hasta 37 mm </t>
  </si>
  <si>
    <t>POZON</t>
  </si>
  <si>
    <t>MORTANDAD DE PECES CAÑO EL LIMON</t>
  </si>
  <si>
    <t>CERROS DE ALBORNOZ</t>
  </si>
  <si>
    <t xml:space="preserve"> los lotes localizados en la zona Cerros de Albornoz, , por riesgo de colapso, remoción de masas y deslizamiento de la zona en mención.</t>
  </si>
  <si>
    <t>MAYO</t>
  </si>
  <si>
    <t>ALMENDROS</t>
  </si>
  <si>
    <t>ACCIDENTE LABORAL EDIFICIO LAZULI EN CONSTRUCCION - PROBLEMAS CON EL PLAN DE RIESGO DE DECRERO  2157 DEL 2017</t>
  </si>
  <si>
    <t>LA  PAZ</t>
  </si>
  <si>
    <t>atención a emergencia realizada el día Miércoles 15 de junio de 2022, a la vivienda de la Sra. ESMERALDA BELEN BOLIVAR ZERATO, en el barrio LA PAZ Calle 68A, ubicado en la Unidad Comunera de Gobierno N° 2 de la Localidad 1 Histórica y del Caribe Norte,  por Vivienda en riesgo de Remoción en masa, INFORME 435</t>
  </si>
  <si>
    <t>NUEVA JERUSALEN</t>
  </si>
  <si>
    <t>atención a emergencia de ERI # 7, realizada el día Domingo 3 de julio de 2022, a las viviendas ubicadas en las calles LAS MARGARITAS y EL RASPI, en el barrio NUEVA JERUZALEN ZONA INDUSTRIAL, ubicado en la Unidad Comunera de Gobierno N° 11 de la Localidad 3 INFORME 442</t>
  </si>
  <si>
    <t>LO AMADOR</t>
  </si>
  <si>
    <t xml:space="preserve"> EMERGENCIA PRESENTADA EL DÍA 10 DE JULIO DE 2022 POR DESPLOME DE MURO DE CERRAMIENTO DEL COLEGIO LA SALLE EN LINDEROS CON EL BARRIO LO AMADOR POR FUERTES LLUVIAS PRESENTADAS, EN APOYO A ERI #1</t>
  </si>
  <si>
    <t>SAN JOSE DE LOS CAMPANOS</t>
  </si>
  <si>
    <t>ATENCIÓN A EMERGENCIA POR INCENDIO DE 6 VEHICULOS PRESENTADO EN EL PARQUEADERO DE VEHICULOS DE LA EMPRESA VEHITRANS EL 10 DE JULIO DE 2022 ATENDIDO POR ERI #8 INFORME 458</t>
  </si>
  <si>
    <t>PALESTINA</t>
  </si>
  <si>
    <t>l día 28 de julio de 2022, en atención al llamado grupo eri #3, la zona donde se produce un deslizamiento del terreno que cubre el área de los patios en dos viviendas. Se revisa la situación y se darán las recomendaciones del caso a los propietarios de los dos inmuebles colindantes y que vean la posibilidad de construir un muro de contención, INFOFRME 518  ubicada en el Barrio Palestina, Unidad Comunera de Gobierno No. 2, perteneciente a la Localidad 1</t>
  </si>
  <si>
    <t>AGSOTO</t>
  </si>
  <si>
    <t>L 01 DE AGOSTO A LA VIVIENDA DE LA SEÑORA ETILVIA CAICEDO PÉREZ UBICADA EN LA VEREDA DE MEMBRILLAL SECTOR LA CEIBA MZ 10 LT 8, EN LA UNIDAD COMUNERA DE GOBIERNO RURAL DE LA LOCALIDAD 3, INDUSTRIAL Y DE LA BAHÍA DEL DISTRITO DE CARTAGENA, SOLICITADO MEDIANTE SOLICITUD POR RIESGO INMINENTE DE DESPLOME EN EL QUE SE ENCUENTRA SU VIVIENDA INFORME 523</t>
  </si>
  <si>
    <t>AGOSTP</t>
  </si>
  <si>
    <t>ZARRAGOCILLA/9 DE ABRIL</t>
  </si>
  <si>
    <t xml:space="preserve">02 de agosto de 2022, a la vivienda evacauda de la Sra. Rosalbina Pérez González en el barrio Zaragocilla sector 9 de Abril, ubicada en la unidad comunera de gobierno N°8 de la Localidad 1 </t>
  </si>
  <si>
    <t>SE PRESENTA LLUVIAS EXTREMAS Y OCASIONAN INUNDACIONES EN DIFERENTES BARRIOS DE LA CIUDAD SE EVIDENCIAN MAS DE 10 INFORMES</t>
  </si>
  <si>
    <t>SERENA DEL MAR</t>
  </si>
  <si>
    <t>ACCIDENTE LABORAL OCURRIDO EL 5 DE SEPTIEMBRE DE 2022 EN EL EDIFICIO ALTOZANO ETAPA 1 PROYECTO SERENA DEL MAR EN EL CORREGIMIENTO DE LA BOQUILLA ZONA RURAL DE LA LOCALIDAD 2 DE LA VIRGEN Y TURÍSTICA DE LA CIUDAD DE CARTAGENA - SEGUIMIENTO DECRTO 2157  DEL 2017</t>
  </si>
  <si>
    <t>PUNTA AREAN</t>
  </si>
  <si>
    <t xml:space="preserve"> zona insular de la Localidad 1 Histórica y del Caribe Norte del Distrito de Cartagena por evento de fuertes lluvias con vientos ocurrido el día sábado 10 de septiembre de 2022 en horas de la tarde ocasionando voladura de cubiertas</t>
  </si>
  <si>
    <t>CERROZ DE ALBORNOZ /ROCA DE CRISTO</t>
  </si>
  <si>
    <t xml:space="preserve">RECORRIDO DE INSPECCION BARRIO LA ROCA DE CRISTO UBICADO EN EL CERRO DE ALBORNOZ </t>
  </si>
  <si>
    <t>SE PRESENTA FUERTES LLUVIAS AFECTANDO VARIOS BARRIOS DE LA CIUDAD</t>
  </si>
  <si>
    <t>colombiaton/villa de arranjuez</t>
  </si>
  <si>
    <t>VOLADURAS DE TECHOS EN VILLA ARAJUEZ Y COLOMBIATON</t>
  </si>
  <si>
    <t>CERROS DE L POPA</t>
  </si>
  <si>
    <t xml:space="preserve"> 08 de noviembre a viviendas afectadas por deslizamiento de talud, ubicado en asentameintos en LO AMADOR, NARIÑO, LOMAS DEL CONGO, LOMAS DEL ROSARIO, inmediaciones de varias viviendas afectadas por lluvias acaecidas los días 05, 06 Y 07 de noviembre de la presente anualidad ubicado en la Localidad N°3 Industrial y de la Bahía, del Distrito de Cartagena,</t>
  </si>
  <si>
    <t>20 DE JULIO SECTOR BELLAVISTA</t>
  </si>
  <si>
    <t>INCENDIO EN  bodega donde funciona la empresa COMESTICO EURO STYLE SAS ubicada en el Barrio Bellavista con nomenclatura K 56A 6 17, e perteneciente a la Localidad 3 Industrial y de la Bahía en atención a emergencia por ERI #3 por incendio ocurrido en horas de la madrugada con pérdidas totales Y AFECTO 100 TRABAJDORES</t>
  </si>
  <si>
    <t>OLAYA  SECTOR RICAURTE</t>
  </si>
  <si>
    <t xml:space="preserve">INCENDIO DE 6 VIVIENDAS EN RICAURTE </t>
  </si>
  <si>
    <t>LOMA DEL MARION</t>
  </si>
  <si>
    <t>AFECTACION DE VIVIENDAS EN LOMAS DE MARION POR PROBLEMAS DE DELIZAMIENTO DEBIDO A LOS PROCESOS ATROPICOS EN ASENTAMEINTO IRREGULAR CON 10 VIVIENDAS Y SE LES OFRECIERON 3 SUBSIDIOS</t>
  </si>
  <si>
    <t>CAIDA DE ASCESOR EN EMPRESA DEL BOSQUED, la estructura se desprendió y cayó sobre el trabajador en el área de la bodega. La víctima fue identificada como Julio Armando Buelvas Salinas.</t>
  </si>
  <si>
    <t>BOQUILLA</t>
  </si>
  <si>
    <t>FENÓMENOS ORIGEN NATURAL - TIPO HIDROMETEOROLÓGICOS / DECARGA ELECTRICA</t>
  </si>
  <si>
    <t>DESCARGA ELECTRICA</t>
  </si>
  <si>
    <t>MUERTE POR RAYO DE FROILANIS MAIRETH RIVAS ROMAN  EN PLAYA AZUL LA BOQUILLA</t>
  </si>
  <si>
    <t>69 VIVIENDAS AFECTADAS</t>
  </si>
  <si>
    <t>RESUMEN PRELIMINAR DE REPORTE DE EMERGENCIAS ATENDIDAS  POR FENOMENO DE BAJA PRESION ENTRE 27 Y 29 DE OCTUBRE 2023 OAGRD - CARTAGENA CALMIDAD PUBLICA</t>
  </si>
  <si>
    <t>TEMPORADA SECA ASOCIADA AL FENOMENO DE LA NIÑO, (AFECTACIONES EN LITOARAL COSTERO :MANZANILLO, CLUB NAVAL, CASTILLO, PUNTA ICACO, AVENIDA SANTADER), DESABASTECIMIENTO DE AGUA ( ZONA NORTE , LETICIA Y RECREOA)</t>
  </si>
  <si>
    <t>PASACABALLOS /MEMBRILLAL</t>
  </si>
  <si>
    <t>AFECTACION EN VIVIENDAS POR NUEVOS EMANADEROS DE LODOS INCREMENTO EN 6 VIVIENDAS EN TOTAL VAN 75 VIVIENDAS</t>
  </si>
  <si>
    <t>VILLA ESTRELLA</t>
  </si>
  <si>
    <t>COLAPSO DE ESTRCUTURA EN EDIFICIO IGUAZU</t>
  </si>
  <si>
    <t>CORTO CIRCUITO 14 VIVIENDAS PERDIDA TOTAL - REASENTAMIENTO</t>
  </si>
  <si>
    <t xml:space="preserve">EMERGENCIA DE INCENDIO EN BODEGAS DE LA EMPRESA CONTECAR </t>
  </si>
  <si>
    <t>NELCON MANDELA CAMPO BELLO</t>
  </si>
  <si>
    <t>CORTO CIRCUITO 5 VIVIENDAS PERDIDA TOTAL - ASENTAMIENTOS</t>
  </si>
  <si>
    <t>COLAPSO DE ESTRCUTURA METALICA  EN LA EMPRESA COMECA)( MUERTE EUCLIDES MACHACON GRANADOS)</t>
  </si>
  <si>
    <t>CASA POMBO, EMERGENCIA PRESENTADA CON TRABAJADOR DE COSNTRUCCION</t>
  </si>
  <si>
    <t>MUERTE POR RAYO LIBARDO GOMEZ, VIAJABA EN LANCHA DESDE LA ISLA DE TIERRA BOMBA A ZONA URBANA</t>
  </si>
  <si>
    <t>2 al 3</t>
  </si>
  <si>
    <t>PERTUBACION TROPICAL AL 97</t>
  </si>
  <si>
    <t>INCENDIO ESTRUCTURAL EN VIVIENDA MAMPOSTERIA (MUERTE DADILBERTO BLANCO</t>
  </si>
  <si>
    <t>CHINO</t>
  </si>
  <si>
    <t>INCENDIO ESTRUCTURAL EN VIVIENDA EN MADERA (MUERTE RAMON</t>
  </si>
  <si>
    <t>COUNTRY</t>
  </si>
  <si>
    <t>COLAPSO DE ESTRCUTURA GRUA - CONTRUCCIONES EDIFICIO LAZULY</t>
  </si>
  <si>
    <t>BOQUILLA/TIERRA BAJA</t>
  </si>
  <si>
    <t>INUNDACION  - TEMPORADA SECA</t>
  </si>
  <si>
    <t xml:space="preserve">SE PRESENTA FUERTES LLUVIAS AFECTANDO VARIOS BARRIOS DE LA CIUDAD EN TEMPORADA SECA MAS 3 DIAS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</si>
</sst>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dd/mm/yyyy"/>
    <numFmt numFmtId="165" formatCode="#,##0;[Red]#,##0"/>
    <numFmt numFmtId="166" formatCode="&quot;$&quot;#,##0.00"/>
    <numFmt numFmtId="167" formatCode="_-* #,##0_-;\-* #,##0_-;_-* &quot;-&quot;??_-;_-@_-"/>
    <numFmt numFmtId="168" formatCode="0.0%"/>
  </numFmts>
  <fonts count="54" x14ac:knownFonts="1">
    <font>
      <sz val="12"/>
      <color theme="1"/>
      <name val="Calibri"/>
      <family val="2"/>
      <scheme val="minor"/>
    </font>
    <font>
      <sz val="11"/>
      <color theme="1"/>
      <name val="Calibri"/>
      <family val="2"/>
      <scheme val="minor"/>
    </font>
    <font>
      <sz val="12"/>
      <color theme="1"/>
      <name val="Calibri"/>
      <family val="2"/>
      <scheme val="minor"/>
    </font>
    <font>
      <sz val="12"/>
      <color rgb="FFFF0000"/>
      <name val="Calibri"/>
      <family val="2"/>
      <scheme val="minor"/>
    </font>
    <font>
      <b/>
      <sz val="12"/>
      <color theme="1"/>
      <name val="Arial"/>
      <family val="2"/>
    </font>
    <font>
      <sz val="8"/>
      <color theme="1"/>
      <name val="Arial"/>
      <family val="2"/>
    </font>
    <font>
      <sz val="12"/>
      <name val="Arial"/>
      <family val="2"/>
    </font>
    <font>
      <sz val="12"/>
      <color theme="1"/>
      <name val="Arial"/>
      <family val="2"/>
    </font>
    <font>
      <b/>
      <sz val="12"/>
      <name val="Arial"/>
      <family val="2"/>
    </font>
    <font>
      <sz val="10"/>
      <color theme="1"/>
      <name val="Arial"/>
      <family val="2"/>
    </font>
    <font>
      <sz val="10"/>
      <color rgb="FFFF0000"/>
      <name val="Arial"/>
      <family val="2"/>
    </font>
    <font>
      <sz val="10"/>
      <name val="Arial"/>
      <family val="2"/>
    </font>
    <font>
      <sz val="9"/>
      <name val="Arial"/>
      <family val="2"/>
    </font>
    <font>
      <sz val="10"/>
      <color rgb="FFFF5D5D"/>
      <name val="Arial"/>
      <family val="2"/>
    </font>
    <font>
      <sz val="11"/>
      <color rgb="FFFF0000"/>
      <name val="Calibri"/>
      <family val="2"/>
    </font>
    <font>
      <sz val="8"/>
      <name val="Calibri"/>
      <family val="2"/>
      <scheme val="minor"/>
    </font>
    <font>
      <b/>
      <sz val="10"/>
      <color rgb="FF000000"/>
      <name val="Arial"/>
      <family val="2"/>
    </font>
    <font>
      <b/>
      <sz val="20"/>
      <color theme="1"/>
      <name val="Arial"/>
      <family val="2"/>
    </font>
    <font>
      <b/>
      <sz val="10"/>
      <name val="Arial"/>
      <family val="2"/>
    </font>
    <font>
      <b/>
      <sz val="10"/>
      <color rgb="FFFF0000"/>
      <name val="Arial"/>
      <family val="2"/>
    </font>
    <font>
      <sz val="12"/>
      <color rgb="FFFF0000"/>
      <name val="Arial"/>
      <family val="2"/>
    </font>
    <font>
      <sz val="10"/>
      <color rgb="FFFF0000"/>
      <name val="Calibri"/>
      <family val="2"/>
      <scheme val="minor"/>
    </font>
    <font>
      <sz val="10"/>
      <color rgb="FFFF0000"/>
      <name val="Calibri"/>
      <family val="2"/>
    </font>
    <font>
      <sz val="8"/>
      <name val="Arial"/>
      <family val="2"/>
    </font>
    <font>
      <sz val="9"/>
      <color rgb="FFFF0000"/>
      <name val="Arial"/>
      <family val="2"/>
    </font>
    <font>
      <sz val="9"/>
      <color theme="1"/>
      <name val="Arial"/>
      <family val="2"/>
    </font>
    <font>
      <b/>
      <sz val="12"/>
      <color theme="1"/>
      <name val="Calibri"/>
      <family val="2"/>
      <scheme val="minor"/>
    </font>
    <font>
      <u/>
      <sz val="12"/>
      <color theme="10"/>
      <name val="Calibri"/>
      <family val="2"/>
      <scheme val="minor"/>
    </font>
    <font>
      <b/>
      <sz val="10"/>
      <color theme="1"/>
      <name val="Arial"/>
      <family val="2"/>
    </font>
    <font>
      <sz val="10"/>
      <color theme="0"/>
      <name val="Arial"/>
      <family val="2"/>
    </font>
    <font>
      <b/>
      <sz val="11"/>
      <color theme="1"/>
      <name val="Calibri"/>
      <family val="2"/>
      <scheme val="minor"/>
    </font>
    <font>
      <sz val="12"/>
      <color theme="1"/>
      <name val="Calibri"/>
      <family val="2"/>
    </font>
    <font>
      <sz val="11"/>
      <color theme="1"/>
      <name val="Arial"/>
    </font>
    <font>
      <b/>
      <sz val="18"/>
      <color theme="1"/>
      <name val="Calibri"/>
      <family val="2"/>
    </font>
    <font>
      <b/>
      <sz val="11"/>
      <name val="Arial"/>
      <family val="2"/>
    </font>
    <font>
      <b/>
      <sz val="11"/>
      <color theme="1"/>
      <name val="Calibri"/>
      <family val="2"/>
    </font>
    <font>
      <sz val="11"/>
      <color theme="1"/>
      <name val="Calibri"/>
    </font>
    <font>
      <sz val="11"/>
      <color rgb="FF000000"/>
      <name val="Calibri"/>
      <family val="2"/>
    </font>
    <font>
      <sz val="11"/>
      <color theme="1"/>
      <name val="Calibri"/>
      <family val="2"/>
    </font>
    <font>
      <b/>
      <sz val="20"/>
      <color theme="1"/>
      <name val="Calibri"/>
      <family val="2"/>
    </font>
    <font>
      <sz val="11"/>
      <color rgb="FF000000"/>
      <name val="Calibri"/>
    </font>
    <font>
      <b/>
      <sz val="20"/>
      <color rgb="FF000000"/>
      <name val="Calibri"/>
      <family val="2"/>
    </font>
    <font>
      <sz val="11"/>
      <color theme="1"/>
      <name val="Arial"/>
      <family val="2"/>
    </font>
    <font>
      <sz val="11"/>
      <name val="Calibri"/>
      <family val="2"/>
    </font>
    <font>
      <sz val="14"/>
      <color rgb="FF000000"/>
      <name val="Calibri Light"/>
      <family val="2"/>
      <scheme val="major"/>
    </font>
    <font>
      <sz val="11"/>
      <color rgb="FF232323"/>
      <name val="Arial"/>
      <family val="2"/>
    </font>
    <font>
      <b/>
      <sz val="20"/>
      <color rgb="FFFF0000"/>
      <name val="Calibri"/>
      <family val="2"/>
    </font>
    <font>
      <sz val="11"/>
      <color rgb="FFFF0000"/>
      <name val="Calibri"/>
    </font>
    <font>
      <b/>
      <sz val="20"/>
      <name val="Calibri"/>
      <family val="2"/>
    </font>
    <font>
      <sz val="12"/>
      <color rgb="FF000000"/>
      <name val="Calibri Light"/>
      <family val="2"/>
      <scheme val="major"/>
    </font>
    <font>
      <sz val="11"/>
      <name val="Arial"/>
      <family val="2"/>
    </font>
    <font>
      <b/>
      <sz val="26"/>
      <color theme="1"/>
      <name val="Arial"/>
      <family val="2"/>
    </font>
    <font>
      <sz val="26"/>
      <color theme="1"/>
      <name val="Arial"/>
      <family val="2"/>
    </font>
    <font>
      <sz val="16"/>
      <color theme="1"/>
      <name val="Arial"/>
      <family val="2"/>
    </font>
  </fonts>
  <fills count="21">
    <fill>
      <patternFill patternType="none"/>
    </fill>
    <fill>
      <patternFill patternType="gray125"/>
    </fill>
    <fill>
      <patternFill patternType="solid">
        <fgColor rgb="FF00B0F0"/>
        <bgColor indexed="64"/>
      </patternFill>
    </fill>
    <fill>
      <patternFill patternType="gray0625">
        <bgColor rgb="FFFFFF00"/>
      </patternFill>
    </fill>
    <fill>
      <patternFill patternType="gray0625">
        <bgColor indexed="15"/>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7" tint="0.39997558519241921"/>
        <bgColor indexed="64"/>
      </patternFill>
    </fill>
    <fill>
      <patternFill patternType="solid">
        <fgColor theme="8" tint="-0.499984740745262"/>
        <bgColor indexed="64"/>
      </patternFill>
    </fill>
    <fill>
      <patternFill patternType="solid">
        <fgColor rgb="FF996600"/>
        <bgColor indexed="64"/>
      </patternFill>
    </fill>
    <fill>
      <patternFill patternType="solid">
        <fgColor theme="6" tint="-0.499984740745262"/>
        <bgColor indexed="64"/>
      </patternFill>
    </fill>
    <fill>
      <patternFill patternType="solid">
        <fgColor rgb="FFA50021"/>
        <bgColor indexed="64"/>
      </patternFill>
    </fill>
    <fill>
      <patternFill patternType="solid">
        <fgColor rgb="FF9CC2E5"/>
        <bgColor rgb="FF9CC2E5"/>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theme="4" tint="0.39997558519241921"/>
      </bottom>
      <diagonal/>
    </border>
    <border>
      <left/>
      <right/>
      <top style="thin">
        <color theme="4" tint="0.39997558519241921"/>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8">
    <xf numFmtId="0" fontId="0" fillId="0" borderId="0"/>
    <xf numFmtId="43"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27" fillId="0" borderId="0" applyNumberFormat="0" applyFill="0" applyBorder="0" applyAlignment="0" applyProtection="0"/>
    <xf numFmtId="0" fontId="32" fillId="0" borderId="0"/>
    <xf numFmtId="43" fontId="32" fillId="0" borderId="0" applyFont="0" applyFill="0" applyBorder="0" applyAlignment="0" applyProtection="0"/>
  </cellStyleXfs>
  <cellXfs count="260">
    <xf numFmtId="0" fontId="0" fillId="0" borderId="0" xfId="0"/>
    <xf numFmtId="0" fontId="4" fillId="2" borderId="0" xfId="0" applyFont="1" applyFill="1" applyAlignment="1">
      <alignment vertical="center"/>
    </xf>
    <xf numFmtId="0" fontId="5" fillId="0" borderId="0" xfId="0" applyFont="1"/>
    <xf numFmtId="164" fontId="4" fillId="3" borderId="0" xfId="0" applyNumberFormat="1" applyFont="1" applyFill="1" applyAlignment="1">
      <alignment vertical="center"/>
    </xf>
    <xf numFmtId="164" fontId="7" fillId="3" borderId="0" xfId="0" applyNumberFormat="1" applyFont="1" applyFill="1" applyAlignment="1">
      <alignment horizontal="center" vertical="center"/>
    </xf>
    <xf numFmtId="0" fontId="8" fillId="5" borderId="0" xfId="0" applyFont="1" applyFill="1" applyAlignment="1">
      <alignment vertical="center"/>
    </xf>
    <xf numFmtId="165" fontId="6" fillId="4" borderId="0" xfId="0" applyNumberFormat="1" applyFont="1" applyFill="1" applyAlignment="1">
      <alignment vertical="center"/>
    </xf>
    <xf numFmtId="0" fontId="0" fillId="0" borderId="1" xfId="0" applyBorder="1" applyAlignment="1" applyProtection="1">
      <alignment horizontal="justify" vertical="center"/>
      <protection locked="0"/>
    </xf>
    <xf numFmtId="0" fontId="11" fillId="0" borderId="1" xfId="0" applyFont="1" applyBorder="1" applyAlignment="1">
      <alignment horizontal="center" vertical="center" wrapText="1"/>
    </xf>
    <xf numFmtId="3" fontId="11" fillId="0" borderId="1" xfId="0" applyNumberFormat="1" applyFont="1" applyBorder="1" applyAlignment="1" applyProtection="1">
      <alignment horizontal="right" vertical="center"/>
      <protection locked="0"/>
    </xf>
    <xf numFmtId="3" fontId="11" fillId="7" borderId="1" xfId="3" applyNumberFormat="1" applyFill="1" applyBorder="1" applyAlignment="1">
      <alignment horizontal="right" vertical="top"/>
    </xf>
    <xf numFmtId="0" fontId="11" fillId="7" borderId="1" xfId="3" applyFill="1" applyBorder="1" applyAlignment="1">
      <alignment horizontal="right" vertical="top"/>
    </xf>
    <xf numFmtId="3" fontId="11" fillId="0" borderId="1" xfId="0" applyNumberFormat="1" applyFont="1" applyBorder="1" applyAlignment="1" applyProtection="1">
      <alignment horizontal="right" vertical="top"/>
      <protection locked="0"/>
    </xf>
    <xf numFmtId="3" fontId="12" fillId="7" borderId="1" xfId="0" applyNumberFormat="1" applyFont="1" applyFill="1" applyBorder="1" applyAlignment="1">
      <alignment horizontal="right" vertical="top"/>
    </xf>
    <xf numFmtId="0" fontId="12" fillId="7" borderId="1" xfId="0" applyFont="1" applyFill="1" applyBorder="1" applyAlignment="1">
      <alignment horizontal="right" vertical="top"/>
    </xf>
    <xf numFmtId="3" fontId="12" fillId="0" borderId="1" xfId="0" applyNumberFormat="1" applyFont="1" applyBorder="1" applyAlignment="1" applyProtection="1">
      <alignment horizontal="right" vertical="top"/>
      <protection locked="0"/>
    </xf>
    <xf numFmtId="3" fontId="11" fillId="7" borderId="1" xfId="0" applyNumberFormat="1" applyFont="1" applyFill="1" applyBorder="1" applyAlignment="1">
      <alignment horizontal="right" vertical="top"/>
    </xf>
    <xf numFmtId="0" fontId="11" fillId="7" borderId="1" xfId="0" applyFont="1" applyFill="1" applyBorder="1" applyAlignment="1">
      <alignment horizontal="right" vertical="top"/>
    </xf>
    <xf numFmtId="3" fontId="10" fillId="0" borderId="1" xfId="0" applyNumberFormat="1" applyFont="1" applyBorder="1" applyAlignment="1" applyProtection="1">
      <alignment horizontal="right" vertical="top" wrapText="1"/>
      <protection locked="0"/>
    </xf>
    <xf numFmtId="3" fontId="13" fillId="7" borderId="1" xfId="0" applyNumberFormat="1" applyFont="1" applyFill="1" applyBorder="1" applyAlignment="1">
      <alignment horizontal="right" vertical="top"/>
    </xf>
    <xf numFmtId="0" fontId="13" fillId="7" borderId="1" xfId="0" applyFont="1" applyFill="1" applyBorder="1" applyAlignment="1">
      <alignment horizontal="right" vertical="top"/>
    </xf>
    <xf numFmtId="3" fontId="13" fillId="0" borderId="1" xfId="0" applyNumberFormat="1" applyFont="1" applyBorder="1" applyAlignment="1" applyProtection="1">
      <alignment horizontal="right" vertical="top" wrapText="1"/>
      <protection locked="0"/>
    </xf>
    <xf numFmtId="3" fontId="11" fillId="0" borderId="1" xfId="0" applyNumberFormat="1" applyFont="1" applyBorder="1" applyAlignment="1" applyProtection="1">
      <alignment horizontal="right" vertical="top" wrapText="1"/>
      <protection locked="0"/>
    </xf>
    <xf numFmtId="0" fontId="14" fillId="0" borderId="1" xfId="0" applyFont="1" applyBorder="1" applyAlignment="1">
      <alignment horizontal="center" vertical="center" wrapText="1"/>
    </xf>
    <xf numFmtId="0" fontId="10" fillId="0" borderId="1" xfId="0" applyFont="1" applyBorder="1" applyAlignment="1">
      <alignment vertical="center"/>
    </xf>
    <xf numFmtId="0" fontId="10" fillId="0" borderId="1" xfId="0" applyFont="1" applyBorder="1" applyAlignment="1">
      <alignment horizontal="center" vertical="center" wrapText="1"/>
    </xf>
    <xf numFmtId="0" fontId="4" fillId="2" borderId="0" xfId="0" applyFont="1" applyFill="1" applyAlignment="1">
      <alignment horizontal="center" vertical="center"/>
    </xf>
    <xf numFmtId="0" fontId="0" fillId="0" borderId="0" xfId="0" applyAlignment="1">
      <alignment horizontal="center"/>
    </xf>
    <xf numFmtId="3" fontId="11" fillId="7" borderId="1" xfId="0" applyNumberFormat="1" applyFont="1" applyFill="1" applyBorder="1" applyAlignment="1">
      <alignment vertical="center"/>
    </xf>
    <xf numFmtId="3" fontId="11" fillId="7" borderId="1" xfId="3" applyNumberFormat="1" applyFill="1" applyBorder="1" applyAlignment="1">
      <alignment vertical="center"/>
    </xf>
    <xf numFmtId="3" fontId="12" fillId="7" borderId="1" xfId="0" applyNumberFormat="1" applyFont="1" applyFill="1" applyBorder="1" applyAlignment="1">
      <alignment vertical="center"/>
    </xf>
    <xf numFmtId="3" fontId="13" fillId="7" borderId="1" xfId="0" applyNumberFormat="1" applyFont="1" applyFill="1" applyBorder="1" applyAlignment="1">
      <alignment vertical="center"/>
    </xf>
    <xf numFmtId="0" fontId="0" fillId="0" borderId="0" xfId="0" applyAlignment="1">
      <alignment vertical="center"/>
    </xf>
    <xf numFmtId="167" fontId="19" fillId="0" borderId="1" xfId="1" applyNumberFormat="1" applyFont="1" applyFill="1" applyBorder="1" applyAlignment="1">
      <alignment vertical="center" wrapText="1"/>
    </xf>
    <xf numFmtId="167" fontId="10" fillId="0" borderId="1" xfId="1" applyNumberFormat="1" applyFont="1" applyFill="1" applyBorder="1" applyAlignment="1">
      <alignment horizontal="center" vertical="center" wrapText="1"/>
    </xf>
    <xf numFmtId="0" fontId="10" fillId="0" borderId="1" xfId="0" applyFont="1" applyBorder="1" applyAlignment="1">
      <alignment horizontal="center" wrapText="1"/>
    </xf>
    <xf numFmtId="0" fontId="18" fillId="0" borderId="1" xfId="0" applyFont="1" applyBorder="1" applyAlignment="1">
      <alignment vertical="center"/>
    </xf>
    <xf numFmtId="165" fontId="6" fillId="0" borderId="1" xfId="0" applyNumberFormat="1" applyFont="1" applyBorder="1" applyAlignment="1">
      <alignment vertical="center"/>
    </xf>
    <xf numFmtId="14"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164" fontId="10" fillId="0" borderId="1" xfId="0" applyNumberFormat="1" applyFont="1" applyBorder="1" applyAlignment="1">
      <alignment horizontal="center" vertical="center"/>
    </xf>
    <xf numFmtId="0" fontId="19" fillId="0" borderId="1" xfId="0" applyFont="1" applyBorder="1" applyAlignment="1">
      <alignment horizontal="center" vertical="center"/>
    </xf>
    <xf numFmtId="165" fontId="10" fillId="0" borderId="1" xfId="0" applyNumberFormat="1" applyFont="1" applyBorder="1" applyAlignment="1">
      <alignment horizontal="center" vertical="center"/>
    </xf>
    <xf numFmtId="165" fontId="20" fillId="0" borderId="1" xfId="0" applyNumberFormat="1" applyFont="1" applyBorder="1" applyAlignment="1">
      <alignment horizontal="center" vertical="center"/>
    </xf>
    <xf numFmtId="0" fontId="18" fillId="0" borderId="1" xfId="0" applyFont="1" applyBorder="1" applyAlignment="1">
      <alignment horizontal="center" vertical="center"/>
    </xf>
    <xf numFmtId="0" fontId="0" fillId="0" borderId="1" xfId="0" applyBorder="1"/>
    <xf numFmtId="0" fontId="9" fillId="0" borderId="1" xfId="0" applyFont="1" applyBorder="1" applyAlignment="1">
      <alignment vertical="center"/>
    </xf>
    <xf numFmtId="3" fontId="10" fillId="0" borderId="1" xfId="0" applyNumberFormat="1" applyFont="1" applyBorder="1" applyAlignment="1">
      <alignment vertical="center"/>
    </xf>
    <xf numFmtId="0" fontId="17" fillId="0" borderId="1" xfId="0" applyFont="1" applyBorder="1" applyAlignment="1">
      <alignment horizontal="center" vertical="center" wrapText="1"/>
    </xf>
    <xf numFmtId="0" fontId="9" fillId="0" borderId="1" xfId="0" applyFont="1" applyBorder="1" applyAlignment="1">
      <alignment vertical="center" wrapText="1"/>
    </xf>
    <xf numFmtId="0" fontId="19" fillId="0" borderId="1" xfId="0" applyFont="1" applyBorder="1" applyAlignment="1">
      <alignment horizontal="center" vertical="center" wrapText="1"/>
    </xf>
    <xf numFmtId="167" fontId="19" fillId="0" borderId="1" xfId="0" applyNumberFormat="1" applyFont="1" applyBorder="1" applyAlignment="1">
      <alignment horizontal="center" vertical="center" wrapText="1"/>
    </xf>
    <xf numFmtId="164" fontId="4" fillId="3" borderId="0" xfId="0" applyNumberFormat="1" applyFont="1" applyFill="1" applyAlignment="1">
      <alignment horizontal="center" vertical="center"/>
    </xf>
    <xf numFmtId="0" fontId="9" fillId="0" borderId="1" xfId="0" applyFont="1" applyBorder="1" applyAlignment="1">
      <alignment horizontal="center" vertical="center"/>
    </xf>
    <xf numFmtId="167" fontId="22" fillId="0" borderId="1" xfId="1" applyNumberFormat="1" applyFont="1" applyFill="1" applyBorder="1" applyAlignment="1">
      <alignment horizontal="center" vertical="center" wrapText="1"/>
    </xf>
    <xf numFmtId="167" fontId="9" fillId="0" borderId="1" xfId="1" applyNumberFormat="1" applyFont="1" applyFill="1" applyBorder="1" applyAlignment="1">
      <alignment horizontal="center" vertical="center" wrapText="1"/>
    </xf>
    <xf numFmtId="3" fontId="9" fillId="0" borderId="1" xfId="0" applyNumberFormat="1" applyFont="1" applyBorder="1" applyAlignment="1">
      <alignment vertical="center"/>
    </xf>
    <xf numFmtId="3" fontId="9" fillId="0" borderId="1" xfId="0" applyNumberFormat="1" applyFont="1" applyBorder="1" applyAlignment="1" applyProtection="1">
      <alignment vertical="center"/>
      <protection locked="0"/>
    </xf>
    <xf numFmtId="0" fontId="5" fillId="7" borderId="1" xfId="3" applyFont="1" applyFill="1" applyBorder="1" applyAlignment="1">
      <alignment horizontal="left" vertical="top"/>
    </xf>
    <xf numFmtId="0" fontId="25" fillId="0" borderId="1" xfId="0" applyFont="1" applyBorder="1" applyAlignment="1" applyProtection="1">
      <alignment horizontal="left" vertical="justify"/>
      <protection locked="0"/>
    </xf>
    <xf numFmtId="1" fontId="11" fillId="7" borderId="1" xfId="0" applyNumberFormat="1" applyFont="1" applyFill="1" applyBorder="1" applyAlignment="1">
      <alignment horizontal="right" vertical="top"/>
    </xf>
    <xf numFmtId="1" fontId="24" fillId="0" borderId="1" xfId="0" applyNumberFormat="1" applyFont="1" applyBorder="1" applyAlignment="1" applyProtection="1">
      <alignment horizontal="left" vertical="top"/>
      <protection locked="0"/>
    </xf>
    <xf numFmtId="1" fontId="11" fillId="0" borderId="1" xfId="0" applyNumberFormat="1" applyFont="1" applyBorder="1" applyAlignment="1" applyProtection="1">
      <alignment horizontal="justify" vertical="justify"/>
      <protection locked="0"/>
    </xf>
    <xf numFmtId="3" fontId="23" fillId="0" borderId="1" xfId="0" applyNumberFormat="1" applyFont="1" applyBorder="1" applyAlignment="1" applyProtection="1">
      <alignment horizontal="justify" vertical="top"/>
      <protection locked="0"/>
    </xf>
    <xf numFmtId="0" fontId="5" fillId="0" borderId="1" xfId="0" applyFont="1" applyBorder="1" applyAlignment="1" applyProtection="1">
      <alignment horizontal="left" vertical="top"/>
      <protection locked="0"/>
    </xf>
    <xf numFmtId="14" fontId="9" fillId="0" borderId="1" xfId="0" applyNumberFormat="1" applyFont="1" applyBorder="1" applyAlignment="1">
      <alignment vertical="center"/>
    </xf>
    <xf numFmtId="14" fontId="9" fillId="0" borderId="1" xfId="0" applyNumberFormat="1" applyFont="1" applyBorder="1" applyAlignment="1">
      <alignment horizontal="center" vertical="center"/>
    </xf>
    <xf numFmtId="0" fontId="9" fillId="0" borderId="1" xfId="2" applyFont="1" applyBorder="1" applyAlignment="1">
      <alignment horizontal="center" vertical="center"/>
    </xf>
    <xf numFmtId="3" fontId="9" fillId="0" borderId="1" xfId="3" applyNumberFormat="1" applyFont="1" applyBorder="1" applyAlignment="1">
      <alignment vertical="center"/>
    </xf>
    <xf numFmtId="0" fontId="9" fillId="0" borderId="1" xfId="3" applyFont="1" applyBorder="1" applyAlignment="1">
      <alignment vertical="center"/>
    </xf>
    <xf numFmtId="3" fontId="9" fillId="0" borderId="1" xfId="2" applyNumberFormat="1" applyFont="1" applyBorder="1" applyAlignment="1">
      <alignment vertical="center"/>
    </xf>
    <xf numFmtId="0" fontId="9" fillId="0" borderId="1" xfId="2" applyFont="1" applyBorder="1" applyAlignment="1">
      <alignment vertical="center"/>
    </xf>
    <xf numFmtId="0" fontId="8" fillId="5" borderId="0" xfId="0" applyFont="1" applyFill="1" applyAlignment="1">
      <alignment horizontal="center" vertical="center"/>
    </xf>
    <xf numFmtId="0" fontId="11" fillId="0" borderId="1" xfId="0" applyFont="1" applyBorder="1" applyAlignment="1">
      <alignment horizontal="center" vertical="center"/>
    </xf>
    <xf numFmtId="0" fontId="0" fillId="0" borderId="0" xfId="0" pivotButton="1"/>
    <xf numFmtId="0" fontId="0" fillId="0" borderId="0" xfId="0" applyAlignment="1">
      <alignment horizontal="left"/>
    </xf>
    <xf numFmtId="3" fontId="10" fillId="7" borderId="1" xfId="0" applyNumberFormat="1" applyFont="1" applyFill="1" applyBorder="1" applyAlignment="1">
      <alignment horizontal="right" vertical="top"/>
    </xf>
    <xf numFmtId="14" fontId="14" fillId="0" borderId="1" xfId="0" applyNumberFormat="1" applyFont="1" applyBorder="1" applyAlignment="1">
      <alignment horizontal="center" vertical="center" wrapText="1"/>
    </xf>
    <xf numFmtId="164" fontId="9" fillId="6" borderId="1" xfId="0" applyNumberFormat="1" applyFont="1" applyFill="1" applyBorder="1" applyAlignment="1">
      <alignment horizontal="center" vertical="center"/>
    </xf>
    <xf numFmtId="164" fontId="9" fillId="7" borderId="1" xfId="0" applyNumberFormat="1" applyFont="1" applyFill="1" applyBorder="1" applyAlignment="1">
      <alignment horizontal="center" vertical="center"/>
    </xf>
    <xf numFmtId="14" fontId="25" fillId="7" borderId="1" xfId="0" applyNumberFormat="1" applyFont="1" applyFill="1" applyBorder="1" applyAlignment="1">
      <alignment horizontal="center" vertical="center"/>
    </xf>
    <xf numFmtId="14" fontId="5" fillId="7" borderId="1" xfId="0" applyNumberFormat="1" applyFont="1" applyFill="1" applyBorder="1" applyAlignment="1">
      <alignment horizontal="center" vertical="center"/>
    </xf>
    <xf numFmtId="14" fontId="25" fillId="0" borderId="1" xfId="0" applyNumberFormat="1" applyFont="1" applyBorder="1" applyAlignment="1" applyProtection="1">
      <alignment horizontal="center" vertical="center"/>
      <protection locked="0"/>
    </xf>
    <xf numFmtId="0" fontId="0" fillId="0" borderId="0" xfId="0" applyAlignment="1">
      <alignment horizontal="center" vertical="center"/>
    </xf>
    <xf numFmtId="0" fontId="9" fillId="0" borderId="1" xfId="0" applyFont="1" applyBorder="1" applyAlignment="1">
      <alignment horizontal="center" vertical="center" wrapText="1"/>
    </xf>
    <xf numFmtId="3" fontId="11" fillId="0" borderId="1" xfId="0" applyNumberFormat="1" applyFont="1" applyBorder="1" applyAlignment="1">
      <alignment horizontal="right" vertical="top"/>
    </xf>
    <xf numFmtId="0" fontId="11" fillId="0" borderId="1" xfId="0" applyFont="1" applyBorder="1" applyAlignment="1">
      <alignment horizontal="right" vertical="top"/>
    </xf>
    <xf numFmtId="14" fontId="14" fillId="0" borderId="2" xfId="0" applyNumberFormat="1" applyFont="1" applyBorder="1" applyAlignment="1">
      <alignment horizontal="center" vertical="center" wrapText="1"/>
    </xf>
    <xf numFmtId="0" fontId="21" fillId="0" borderId="1" xfId="0" applyFont="1" applyBorder="1" applyAlignment="1">
      <alignment wrapText="1"/>
    </xf>
    <xf numFmtId="14" fontId="10" fillId="0" borderId="1" xfId="0" applyNumberFormat="1" applyFont="1" applyBorder="1" applyAlignment="1">
      <alignment horizontal="center" vertical="center" wrapText="1"/>
    </xf>
    <xf numFmtId="0" fontId="26" fillId="9" borderId="3" xfId="0" applyFont="1" applyFill="1" applyBorder="1"/>
    <xf numFmtId="49" fontId="4" fillId="2" borderId="0" xfId="0" applyNumberFormat="1" applyFont="1" applyFill="1" applyAlignment="1">
      <alignment horizontal="center" vertical="center"/>
    </xf>
    <xf numFmtId="49" fontId="4" fillId="3" borderId="0" xfId="0" applyNumberFormat="1" applyFont="1" applyFill="1" applyAlignment="1">
      <alignment horizontal="center" vertical="center"/>
    </xf>
    <xf numFmtId="49" fontId="7" fillId="3" borderId="0" xfId="0" applyNumberFormat="1" applyFont="1" applyFill="1" applyAlignment="1">
      <alignment horizontal="center" vertical="center"/>
    </xf>
    <xf numFmtId="49" fontId="9" fillId="6" borderId="1" xfId="0" applyNumberFormat="1" applyFont="1" applyFill="1" applyBorder="1" applyAlignment="1">
      <alignment horizontal="center" vertical="center"/>
    </xf>
    <xf numFmtId="49" fontId="14" fillId="0" borderId="0" xfId="0" applyNumberFormat="1" applyFont="1" applyAlignment="1">
      <alignment horizontal="center" vertical="center" wrapText="1"/>
    </xf>
    <xf numFmtId="49" fontId="0" fillId="0" borderId="0" xfId="0" applyNumberFormat="1" applyAlignment="1">
      <alignment horizontal="center"/>
    </xf>
    <xf numFmtId="167" fontId="0" fillId="0" borderId="0" xfId="1" applyNumberFormat="1" applyFont="1"/>
    <xf numFmtId="0" fontId="26" fillId="0" borderId="1" xfId="0" applyFont="1" applyBorder="1" applyAlignment="1">
      <alignment horizontal="left"/>
    </xf>
    <xf numFmtId="167" fontId="0" fillId="0" borderId="1" xfId="1" applyNumberFormat="1" applyFont="1" applyBorder="1"/>
    <xf numFmtId="9" fontId="0" fillId="0" borderId="1" xfId="4" applyFont="1" applyBorder="1"/>
    <xf numFmtId="0" fontId="27" fillId="0" borderId="1" xfId="5" applyBorder="1" applyAlignment="1">
      <alignment horizontal="left"/>
    </xf>
    <xf numFmtId="0" fontId="0" fillId="0" borderId="1" xfId="0" applyBorder="1" applyAlignment="1">
      <alignment horizontal="left"/>
    </xf>
    <xf numFmtId="0" fontId="26" fillId="0" borderId="1" xfId="0" applyFont="1" applyBorder="1" applyAlignment="1">
      <alignment horizontal="center" vertical="center"/>
    </xf>
    <xf numFmtId="0" fontId="0" fillId="0" borderId="1" xfId="0" applyBorder="1" applyAlignment="1">
      <alignment horizontal="center" vertical="center"/>
    </xf>
    <xf numFmtId="167" fontId="16" fillId="0" borderId="1" xfId="1" applyNumberFormat="1" applyFont="1" applyFill="1" applyBorder="1" applyAlignment="1">
      <alignment horizontal="center" vertical="center" wrapText="1"/>
    </xf>
    <xf numFmtId="0" fontId="0" fillId="0" borderId="1" xfId="0" applyBorder="1" applyAlignment="1">
      <alignment horizontal="center"/>
    </xf>
    <xf numFmtId="165" fontId="6" fillId="0" borderId="1" xfId="0" applyNumberFormat="1" applyFont="1" applyBorder="1" applyAlignment="1">
      <alignment horizontal="center" vertical="center"/>
    </xf>
    <xf numFmtId="167" fontId="19" fillId="0" borderId="1" xfId="1" applyNumberFormat="1" applyFont="1" applyFill="1" applyBorder="1" applyAlignment="1">
      <alignment horizontal="center" vertical="center" wrapText="1"/>
    </xf>
    <xf numFmtId="3" fontId="10" fillId="0" borderId="1" xfId="0" applyNumberFormat="1" applyFont="1" applyBorder="1" applyAlignment="1">
      <alignment horizontal="center" vertical="center"/>
    </xf>
    <xf numFmtId="0" fontId="3" fillId="0" borderId="1" xfId="0" applyFont="1" applyBorder="1" applyAlignment="1">
      <alignment horizontal="center"/>
    </xf>
    <xf numFmtId="3" fontId="9" fillId="0" borderId="1" xfId="0" applyNumberFormat="1" applyFont="1" applyBorder="1" applyAlignment="1">
      <alignment horizontal="center" vertical="center"/>
    </xf>
    <xf numFmtId="3" fontId="9" fillId="0" borderId="1" xfId="3" applyNumberFormat="1" applyFont="1" applyBorder="1" applyAlignment="1">
      <alignment horizontal="center" vertical="center"/>
    </xf>
    <xf numFmtId="0" fontId="9" fillId="0" borderId="1" xfId="3" applyFont="1" applyBorder="1" applyAlignment="1">
      <alignment horizontal="center" vertical="center"/>
    </xf>
    <xf numFmtId="3" fontId="9" fillId="0" borderId="1" xfId="0" applyNumberFormat="1" applyFont="1" applyBorder="1" applyAlignment="1" applyProtection="1">
      <alignment horizontal="center" vertical="center"/>
      <protection locked="0"/>
    </xf>
    <xf numFmtId="3" fontId="9" fillId="0" borderId="1" xfId="2" applyNumberFormat="1" applyFont="1" applyBorder="1" applyAlignment="1">
      <alignment horizontal="center" vertical="center"/>
    </xf>
    <xf numFmtId="0" fontId="0" fillId="0" borderId="1" xfId="0"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2" fillId="7" borderId="1" xfId="0" applyFont="1" applyFill="1" applyBorder="1" applyAlignment="1">
      <alignment horizontal="center" vertical="center"/>
    </xf>
    <xf numFmtId="3" fontId="11" fillId="7" borderId="1" xfId="3" applyNumberFormat="1" applyFill="1" applyBorder="1" applyAlignment="1">
      <alignment horizontal="center" vertical="center"/>
    </xf>
    <xf numFmtId="3" fontId="11" fillId="7" borderId="1" xfId="3" applyNumberFormat="1" applyFill="1" applyBorder="1" applyAlignment="1">
      <alignment horizontal="center" vertical="top"/>
    </xf>
    <xf numFmtId="0" fontId="11" fillId="7" borderId="1" xfId="3" applyFill="1" applyBorder="1" applyAlignment="1">
      <alignment horizontal="center" vertical="top"/>
    </xf>
    <xf numFmtId="3" fontId="12" fillId="7"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top"/>
    </xf>
    <xf numFmtId="0" fontId="12" fillId="7" borderId="1" xfId="0" applyFont="1" applyFill="1" applyBorder="1" applyAlignment="1">
      <alignment horizontal="center" vertical="top"/>
    </xf>
    <xf numFmtId="3" fontId="11" fillId="7" borderId="1" xfId="0" applyNumberFormat="1" applyFont="1" applyFill="1" applyBorder="1" applyAlignment="1">
      <alignment horizontal="center" vertical="top"/>
    </xf>
    <xf numFmtId="0" fontId="11" fillId="7" borderId="1" xfId="0" applyFont="1" applyFill="1" applyBorder="1" applyAlignment="1">
      <alignment horizontal="center" vertical="top"/>
    </xf>
    <xf numFmtId="3" fontId="10" fillId="8" borderId="1" xfId="0" applyNumberFormat="1" applyFont="1" applyFill="1" applyBorder="1" applyAlignment="1">
      <alignment horizontal="center" vertical="center"/>
    </xf>
    <xf numFmtId="3" fontId="10" fillId="8" borderId="1" xfId="0" applyNumberFormat="1" applyFont="1" applyFill="1" applyBorder="1" applyAlignment="1">
      <alignment horizontal="center" vertical="top"/>
    </xf>
    <xf numFmtId="3" fontId="13" fillId="7" borderId="1" xfId="0" applyNumberFormat="1" applyFont="1" applyFill="1" applyBorder="1" applyAlignment="1">
      <alignment horizontal="center" vertical="center"/>
    </xf>
    <xf numFmtId="3" fontId="13" fillId="7" borderId="1" xfId="0" applyNumberFormat="1" applyFont="1" applyFill="1" applyBorder="1" applyAlignment="1">
      <alignment horizontal="center" vertical="top"/>
    </xf>
    <xf numFmtId="0" fontId="13" fillId="7" borderId="1" xfId="0" applyFont="1" applyFill="1" applyBorder="1" applyAlignment="1">
      <alignment horizontal="center" vertical="top"/>
    </xf>
    <xf numFmtId="3" fontId="11" fillId="0" borderId="1" xfId="0" applyNumberFormat="1" applyFont="1" applyBorder="1" applyAlignment="1">
      <alignment horizontal="center" vertical="top"/>
    </xf>
    <xf numFmtId="0" fontId="11" fillId="0" borderId="1" xfId="0" applyFont="1" applyBorder="1" applyAlignment="1">
      <alignment horizontal="center" vertical="top"/>
    </xf>
    <xf numFmtId="0" fontId="5" fillId="7" borderId="1" xfId="3" applyFont="1" applyFill="1" applyBorder="1" applyAlignment="1">
      <alignment horizontal="center" vertical="top"/>
    </xf>
    <xf numFmtId="1" fontId="11" fillId="7" borderId="1" xfId="0" applyNumberFormat="1" applyFont="1" applyFill="1" applyBorder="1" applyAlignment="1">
      <alignment horizontal="center" vertical="top"/>
    </xf>
    <xf numFmtId="0" fontId="25" fillId="0" borderId="1" xfId="0" applyFont="1" applyBorder="1" applyAlignment="1" applyProtection="1">
      <alignment horizontal="center" vertical="justify"/>
      <protection locked="0"/>
    </xf>
    <xf numFmtId="1" fontId="24" fillId="0" borderId="1" xfId="0" applyNumberFormat="1" applyFont="1" applyBorder="1" applyAlignment="1" applyProtection="1">
      <alignment horizontal="center" vertical="top"/>
      <protection locked="0"/>
    </xf>
    <xf numFmtId="0" fontId="5" fillId="7" borderId="1" xfId="2" applyFont="1" applyFill="1" applyBorder="1" applyAlignment="1">
      <alignment horizontal="center" vertical="top"/>
    </xf>
    <xf numFmtId="1" fontId="11" fillId="0" borderId="1" xfId="0" applyNumberFormat="1" applyFont="1" applyBorder="1" applyAlignment="1" applyProtection="1">
      <alignment horizontal="center" vertical="justify"/>
      <protection locked="0"/>
    </xf>
    <xf numFmtId="3" fontId="10" fillId="7" borderId="1" xfId="0" applyNumberFormat="1" applyFont="1" applyFill="1" applyBorder="1" applyAlignment="1">
      <alignment horizontal="center" vertical="top"/>
    </xf>
    <xf numFmtId="0" fontId="21" fillId="0" borderId="1" xfId="0" applyFont="1" applyBorder="1" applyAlignment="1">
      <alignment horizontal="center" wrapText="1"/>
    </xf>
    <xf numFmtId="0" fontId="26" fillId="0" borderId="1" xfId="0" applyFont="1" applyBorder="1"/>
    <xf numFmtId="0" fontId="26" fillId="9" borderId="6" xfId="0" applyFont="1" applyFill="1" applyBorder="1" applyAlignment="1">
      <alignment vertical="center"/>
    </xf>
    <xf numFmtId="0" fontId="26" fillId="9" borderId="7" xfId="0" applyFont="1" applyFill="1" applyBorder="1" applyAlignment="1">
      <alignment vertical="center"/>
    </xf>
    <xf numFmtId="0" fontId="9" fillId="0" borderId="0" xfId="0" applyFont="1" applyAlignment="1">
      <alignment vertical="center"/>
    </xf>
    <xf numFmtId="0" fontId="9" fillId="0" borderId="0" xfId="0" applyFont="1"/>
    <xf numFmtId="0" fontId="28" fillId="11" borderId="1" xfId="0" applyFont="1" applyFill="1" applyBorder="1" applyAlignment="1">
      <alignment horizontal="center" vertical="center"/>
    </xf>
    <xf numFmtId="0" fontId="28" fillId="11" borderId="1" xfId="0" applyFont="1" applyFill="1" applyBorder="1" applyAlignment="1">
      <alignment horizontal="center" vertical="center" wrapText="1"/>
    </xf>
    <xf numFmtId="0" fontId="9" fillId="10" borderId="1" xfId="0" applyFont="1" applyFill="1" applyBorder="1"/>
    <xf numFmtId="0" fontId="9" fillId="10" borderId="1" xfId="0" applyFont="1" applyFill="1" applyBorder="1" applyAlignment="1">
      <alignment horizontal="center"/>
    </xf>
    <xf numFmtId="168" fontId="9" fillId="10" borderId="1" xfId="4" applyNumberFormat="1" applyFont="1" applyFill="1" applyBorder="1" applyAlignment="1">
      <alignment horizontal="center"/>
    </xf>
    <xf numFmtId="0" fontId="28" fillId="12" borderId="1" xfId="0" applyFont="1" applyFill="1" applyBorder="1"/>
    <xf numFmtId="0" fontId="28" fillId="12" borderId="1" xfId="0" applyFont="1" applyFill="1" applyBorder="1" applyAlignment="1">
      <alignment horizontal="center"/>
    </xf>
    <xf numFmtId="168" fontId="9" fillId="12" borderId="1" xfId="4" applyNumberFormat="1" applyFont="1" applyFill="1" applyBorder="1" applyAlignment="1">
      <alignment horizontal="center"/>
    </xf>
    <xf numFmtId="0" fontId="9" fillId="12" borderId="1" xfId="0" applyFont="1" applyFill="1" applyBorder="1"/>
    <xf numFmtId="0" fontId="9" fillId="12" borderId="1" xfId="0" applyFont="1" applyFill="1" applyBorder="1" applyAlignment="1">
      <alignment horizontal="center"/>
    </xf>
    <xf numFmtId="0" fontId="9" fillId="13" borderId="0" xfId="0" applyFont="1" applyFill="1" applyAlignment="1">
      <alignment horizontal="center"/>
    </xf>
    <xf numFmtId="0" fontId="9" fillId="13" borderId="10" xfId="0" applyFont="1" applyFill="1" applyBorder="1" applyAlignment="1">
      <alignment horizontal="center"/>
    </xf>
    <xf numFmtId="0" fontId="9" fillId="14" borderId="0" xfId="0" applyFont="1" applyFill="1" applyAlignment="1">
      <alignment horizontal="center"/>
    </xf>
    <xf numFmtId="0" fontId="9" fillId="14" borderId="10" xfId="0" applyFont="1" applyFill="1" applyBorder="1" applyAlignment="1">
      <alignment horizontal="center"/>
    </xf>
    <xf numFmtId="0" fontId="9" fillId="15" borderId="0" xfId="0" applyFont="1" applyFill="1" applyAlignment="1">
      <alignment horizontal="center"/>
    </xf>
    <xf numFmtId="0" fontId="9" fillId="0" borderId="10" xfId="0" applyFont="1" applyBorder="1"/>
    <xf numFmtId="0" fontId="9" fillId="16" borderId="0" xfId="0" applyFont="1" applyFill="1" applyAlignment="1">
      <alignment horizontal="center"/>
    </xf>
    <xf numFmtId="0" fontId="9" fillId="16" borderId="10" xfId="0" applyFont="1" applyFill="1" applyBorder="1" applyAlignment="1">
      <alignment horizontal="center"/>
    </xf>
    <xf numFmtId="0" fontId="9" fillId="17" borderId="0" xfId="0" applyFont="1" applyFill="1" applyAlignment="1">
      <alignment horizontal="center"/>
    </xf>
    <xf numFmtId="0" fontId="9" fillId="0" borderId="0" xfId="0" applyFont="1" applyAlignment="1">
      <alignment horizontal="center"/>
    </xf>
    <xf numFmtId="0" fontId="9" fillId="18" borderId="11" xfId="0" applyFont="1" applyFill="1" applyBorder="1" applyAlignment="1">
      <alignment horizontal="center"/>
    </xf>
    <xf numFmtId="0" fontId="9" fillId="0" borderId="11" xfId="0" applyFont="1" applyBorder="1"/>
    <xf numFmtId="0" fontId="9" fillId="0" borderId="12" xfId="0" applyFont="1" applyBorder="1"/>
    <xf numFmtId="0" fontId="29" fillId="0" borderId="0" xfId="0" applyFont="1" applyAlignment="1">
      <alignment horizontal="center"/>
    </xf>
    <xf numFmtId="0" fontId="26" fillId="9" borderId="5" xfId="0" applyFont="1" applyFill="1" applyBorder="1" applyAlignment="1">
      <alignment horizontal="center" wrapText="1"/>
    </xf>
    <xf numFmtId="0" fontId="26" fillId="9" borderId="4" xfId="0" applyFont="1" applyFill="1" applyBorder="1"/>
    <xf numFmtId="167" fontId="2" fillId="0" borderId="1" xfId="1" applyNumberFormat="1" applyFont="1" applyFill="1" applyBorder="1" applyAlignment="1">
      <alignment horizontal="center" vertical="center"/>
    </xf>
    <xf numFmtId="9" fontId="2" fillId="0" borderId="1" xfId="4" applyFont="1" applyFill="1" applyBorder="1" applyAlignment="1">
      <alignment horizontal="center" vertical="center"/>
    </xf>
    <xf numFmtId="0" fontId="27" fillId="0" borderId="1" xfId="5" applyFill="1" applyBorder="1" applyAlignment="1">
      <alignment horizontal="center" vertical="center"/>
    </xf>
    <xf numFmtId="0" fontId="0" fillId="0" borderId="1" xfId="0" applyBorder="1" applyAlignment="1">
      <alignment wrapText="1"/>
    </xf>
    <xf numFmtId="0" fontId="1" fillId="11" borderId="1" xfId="0" applyFont="1" applyFill="1" applyBorder="1" applyAlignment="1">
      <alignment horizontal="center" vertical="center"/>
    </xf>
    <xf numFmtId="0" fontId="1" fillId="0" borderId="0" xfId="0" applyFont="1" applyAlignment="1">
      <alignment horizontal="center" vertical="center"/>
    </xf>
    <xf numFmtId="0" fontId="1" fillId="11"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30" fillId="11" borderId="1" xfId="0" applyFont="1" applyFill="1" applyBorder="1" applyAlignment="1">
      <alignment horizontal="center" vertical="center"/>
    </xf>
    <xf numFmtId="0" fontId="30" fillId="0" borderId="1" xfId="0" applyFont="1" applyBorder="1" applyAlignment="1">
      <alignment horizontal="center" vertical="center" wrapText="1"/>
    </xf>
    <xf numFmtId="165" fontId="6" fillId="4" borderId="0" xfId="0" applyNumberFormat="1" applyFont="1" applyFill="1" applyAlignment="1">
      <alignment horizontal="center" vertical="center"/>
    </xf>
    <xf numFmtId="165" fontId="8" fillId="10" borderId="1" xfId="0" applyNumberFormat="1" applyFont="1" applyFill="1" applyBorder="1" applyAlignment="1">
      <alignment horizontal="center" vertical="center"/>
    </xf>
    <xf numFmtId="0" fontId="9" fillId="10" borderId="8" xfId="0" applyFont="1" applyFill="1" applyBorder="1" applyAlignment="1">
      <alignment horizontal="center"/>
    </xf>
    <xf numFmtId="0" fontId="9" fillId="10" borderId="5" xfId="0" applyFont="1" applyFill="1" applyBorder="1" applyAlignment="1">
      <alignment horizontal="center"/>
    </xf>
    <xf numFmtId="0" fontId="9" fillId="10" borderId="6" xfId="0" applyFont="1" applyFill="1" applyBorder="1" applyAlignment="1">
      <alignment horizontal="center" vertical="center" textRotation="90"/>
    </xf>
    <xf numFmtId="0" fontId="9" fillId="10" borderId="2" xfId="0" applyFont="1" applyFill="1" applyBorder="1" applyAlignment="1">
      <alignment horizontal="center" vertical="center" textRotation="90"/>
    </xf>
    <xf numFmtId="0" fontId="9" fillId="10" borderId="7" xfId="0" applyFont="1" applyFill="1" applyBorder="1" applyAlignment="1">
      <alignment horizontal="center" vertical="center" textRotation="90"/>
    </xf>
    <xf numFmtId="0" fontId="9" fillId="12" borderId="1" xfId="0" applyFont="1" applyFill="1" applyBorder="1" applyAlignment="1">
      <alignment horizontal="center" vertical="center" textRotation="90"/>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5" xfId="0" applyFont="1" applyBorder="1" applyAlignment="1">
      <alignment horizontal="center" vertical="center"/>
    </xf>
    <xf numFmtId="0" fontId="9" fillId="0" borderId="1" xfId="0" applyFont="1" applyBorder="1" applyAlignment="1">
      <alignment horizontal="center" vertical="center" wrapText="1"/>
    </xf>
    <xf numFmtId="0" fontId="9" fillId="12" borderId="8" xfId="0" applyFont="1" applyFill="1" applyBorder="1" applyAlignment="1">
      <alignment horizontal="center"/>
    </xf>
    <xf numFmtId="0" fontId="9" fillId="12" borderId="5" xfId="0" applyFont="1" applyFill="1" applyBorder="1" applyAlignment="1">
      <alignment horizontal="center"/>
    </xf>
    <xf numFmtId="0" fontId="33" fillId="19" borderId="0" xfId="6" applyFont="1" applyFill="1" applyAlignment="1">
      <alignment horizontal="center"/>
    </xf>
    <xf numFmtId="0" fontId="34" fillId="0" borderId="0" xfId="6" applyFont="1"/>
    <xf numFmtId="0" fontId="32" fillId="0" borderId="0" xfId="6"/>
    <xf numFmtId="0" fontId="35" fillId="20" borderId="1" xfId="6" applyFont="1" applyFill="1" applyBorder="1" applyAlignment="1">
      <alignment horizontal="center" vertical="center"/>
    </xf>
    <xf numFmtId="0" fontId="35" fillId="20" borderId="1" xfId="6" applyFont="1" applyFill="1" applyBorder="1" applyAlignment="1">
      <alignment horizontal="center" vertical="center" wrapText="1"/>
    </xf>
    <xf numFmtId="0" fontId="36" fillId="0" borderId="1" xfId="6" applyFont="1" applyBorder="1" applyAlignment="1">
      <alignment horizontal="center" vertical="center"/>
    </xf>
    <xf numFmtId="0" fontId="36" fillId="0" borderId="1" xfId="6" applyFont="1" applyBorder="1" applyAlignment="1">
      <alignment vertical="center"/>
    </xf>
    <xf numFmtId="0" fontId="37" fillId="0" borderId="1" xfId="6" applyFont="1" applyBorder="1" applyAlignment="1">
      <alignment vertical="center" wrapText="1"/>
    </xf>
    <xf numFmtId="0" fontId="38" fillId="0" borderId="1" xfId="6" applyFont="1" applyBorder="1" applyAlignment="1">
      <alignment horizontal="center" vertical="center" wrapText="1"/>
    </xf>
    <xf numFmtId="0" fontId="38" fillId="0" borderId="1" xfId="6" applyFont="1" applyBorder="1" applyAlignment="1">
      <alignment vertical="center" wrapText="1"/>
    </xf>
    <xf numFmtId="167" fontId="39" fillId="0" borderId="1" xfId="7" applyNumberFormat="1" applyFont="1" applyFill="1" applyBorder="1" applyAlignment="1">
      <alignment horizontal="center" vertical="center"/>
    </xf>
    <xf numFmtId="0" fontId="40" fillId="0" borderId="1" xfId="6" applyFont="1" applyBorder="1" applyAlignment="1">
      <alignment vertical="center" wrapText="1"/>
    </xf>
    <xf numFmtId="167" fontId="41" fillId="0" borderId="1" xfId="7" applyNumberFormat="1" applyFont="1" applyFill="1" applyBorder="1" applyAlignment="1">
      <alignment horizontal="center" vertical="center" wrapText="1"/>
    </xf>
    <xf numFmtId="0" fontId="36" fillId="0" borderId="1" xfId="6" applyFont="1" applyBorder="1" applyAlignment="1">
      <alignment vertical="center" wrapText="1"/>
    </xf>
    <xf numFmtId="0" fontId="38" fillId="0" borderId="1" xfId="6" applyFont="1" applyBorder="1" applyAlignment="1">
      <alignment vertical="center"/>
    </xf>
    <xf numFmtId="167" fontId="39" fillId="0" borderId="1" xfId="7" applyNumberFormat="1" applyFont="1" applyFill="1" applyBorder="1" applyAlignment="1">
      <alignment horizontal="center" vertical="center" wrapText="1"/>
    </xf>
    <xf numFmtId="0" fontId="38" fillId="0" borderId="1" xfId="6" applyFont="1" applyBorder="1" applyAlignment="1">
      <alignment horizontal="center" vertical="center"/>
    </xf>
    <xf numFmtId="0" fontId="42" fillId="0" borderId="0" xfId="6" applyFont="1" applyAlignment="1">
      <alignment vertical="center" wrapText="1"/>
    </xf>
    <xf numFmtId="0" fontId="36" fillId="0" borderId="1" xfId="6" applyFont="1" applyBorder="1" applyAlignment="1">
      <alignment horizontal="center" vertical="center" wrapText="1"/>
    </xf>
    <xf numFmtId="0" fontId="38" fillId="7" borderId="1" xfId="6" applyFont="1" applyFill="1" applyBorder="1" applyAlignment="1">
      <alignment vertical="center" wrapText="1"/>
    </xf>
    <xf numFmtId="0" fontId="17" fillId="0" borderId="0" xfId="6" applyFont="1" applyAlignment="1">
      <alignment horizontal="center"/>
    </xf>
    <xf numFmtId="0" fontId="38" fillId="0" borderId="1" xfId="6" applyFont="1" applyBorder="1" applyAlignment="1">
      <alignment horizontal="left" vertical="center" wrapText="1"/>
    </xf>
    <xf numFmtId="0" fontId="43" fillId="0" borderId="1" xfId="6" applyFont="1" applyBorder="1" applyAlignment="1">
      <alignment vertical="center" wrapText="1"/>
    </xf>
    <xf numFmtId="0" fontId="38" fillId="5" borderId="1" xfId="6" applyFont="1" applyFill="1" applyBorder="1" applyAlignment="1">
      <alignment vertical="center" wrapText="1"/>
    </xf>
    <xf numFmtId="0" fontId="31" fillId="0" borderId="0" xfId="6" applyFont="1"/>
    <xf numFmtId="167" fontId="17" fillId="0" borderId="1" xfId="6" applyNumberFormat="1" applyFont="1" applyBorder="1" applyAlignment="1">
      <alignment horizontal="center" vertical="center"/>
    </xf>
    <xf numFmtId="0" fontId="32" fillId="0" borderId="1" xfId="6" applyBorder="1" applyAlignment="1">
      <alignment vertical="center"/>
    </xf>
    <xf numFmtId="0" fontId="44" fillId="0" borderId="0" xfId="6" applyFont="1" applyAlignment="1">
      <alignment wrapText="1"/>
    </xf>
    <xf numFmtId="0" fontId="45" fillId="0" borderId="0" xfId="6" applyFont="1" applyAlignment="1">
      <alignment wrapText="1"/>
    </xf>
    <xf numFmtId="0" fontId="37" fillId="0" borderId="1" xfId="6" applyFont="1" applyBorder="1" applyAlignment="1">
      <alignment horizontal="left" vertical="center" wrapText="1"/>
    </xf>
    <xf numFmtId="167" fontId="46" fillId="0" borderId="1" xfId="7" applyNumberFormat="1" applyFont="1" applyFill="1" applyBorder="1" applyAlignment="1">
      <alignment horizontal="center" vertical="center"/>
    </xf>
    <xf numFmtId="0" fontId="36" fillId="0" borderId="1" xfId="6" applyFont="1" applyBorder="1" applyAlignment="1">
      <alignment horizontal="right" vertical="center"/>
    </xf>
    <xf numFmtId="0" fontId="47" fillId="0" borderId="1" xfId="6" applyFont="1" applyBorder="1" applyAlignment="1">
      <alignment vertical="center"/>
    </xf>
    <xf numFmtId="0" fontId="47" fillId="0" borderId="1" xfId="6" applyFont="1" applyBorder="1" applyAlignment="1">
      <alignment horizontal="center" vertical="center"/>
    </xf>
    <xf numFmtId="0" fontId="14" fillId="0" borderId="1" xfId="6" applyFont="1" applyBorder="1" applyAlignment="1">
      <alignment vertical="center"/>
    </xf>
    <xf numFmtId="0" fontId="43" fillId="0" borderId="1" xfId="6" applyFont="1" applyBorder="1" applyAlignment="1">
      <alignment horizontal="center" vertical="center"/>
    </xf>
    <xf numFmtId="167" fontId="48" fillId="0" borderId="1" xfId="7" applyNumberFormat="1" applyFont="1" applyFill="1" applyBorder="1" applyAlignment="1">
      <alignment horizontal="center" vertical="center"/>
    </xf>
    <xf numFmtId="0" fontId="43" fillId="0" borderId="1" xfId="6" applyFont="1" applyBorder="1" applyAlignment="1">
      <alignment vertical="center"/>
    </xf>
    <xf numFmtId="0" fontId="49" fillId="0" borderId="0" xfId="6" applyFont="1" applyAlignment="1">
      <alignment vertical="center" wrapText="1"/>
    </xf>
    <xf numFmtId="0" fontId="50" fillId="0" borderId="1" xfId="6" applyFont="1" applyBorder="1"/>
    <xf numFmtId="0" fontId="17" fillId="0" borderId="1" xfId="6" applyFont="1" applyBorder="1" applyAlignment="1">
      <alignment horizontal="center"/>
    </xf>
    <xf numFmtId="0" fontId="17" fillId="0" borderId="1" xfId="6" applyFont="1" applyBorder="1" applyAlignment="1">
      <alignment horizontal="center" vertical="center"/>
    </xf>
    <xf numFmtId="0" fontId="50" fillId="0" borderId="1" xfId="6" applyFont="1" applyBorder="1" applyAlignment="1">
      <alignment wrapText="1"/>
    </xf>
    <xf numFmtId="0" fontId="43" fillId="0" borderId="1" xfId="6" applyFont="1" applyBorder="1" applyAlignment="1">
      <alignment horizontal="center" vertical="center" wrapText="1"/>
    </xf>
    <xf numFmtId="0" fontId="43" fillId="0" borderId="2" xfId="6" applyFont="1" applyBorder="1" applyAlignment="1">
      <alignment vertical="center"/>
    </xf>
    <xf numFmtId="0" fontId="32" fillId="0" borderId="1" xfId="6" applyBorder="1"/>
    <xf numFmtId="0" fontId="42" fillId="0" borderId="1" xfId="6" applyFont="1" applyBorder="1"/>
    <xf numFmtId="0" fontId="38" fillId="0" borderId="2" xfId="6" applyFont="1" applyBorder="1" applyAlignment="1">
      <alignment horizontal="center" vertical="center"/>
    </xf>
    <xf numFmtId="0" fontId="32" fillId="0" borderId="2" xfId="6" applyBorder="1"/>
    <xf numFmtId="0" fontId="42" fillId="0" borderId="0" xfId="6" applyFont="1"/>
    <xf numFmtId="0" fontId="38" fillId="0" borderId="2" xfId="6" applyFont="1" applyBorder="1" applyAlignment="1">
      <alignment vertical="center"/>
    </xf>
    <xf numFmtId="0" fontId="38" fillId="0" borderId="2" xfId="6" applyFont="1" applyBorder="1" applyAlignment="1">
      <alignment vertical="center" wrapText="1"/>
    </xf>
    <xf numFmtId="0" fontId="17" fillId="0" borderId="2" xfId="6" applyFont="1" applyBorder="1" applyAlignment="1">
      <alignment horizontal="center"/>
    </xf>
    <xf numFmtId="0" fontId="32" fillId="0" borderId="0" xfId="6" applyAlignment="1">
      <alignment horizontal="center" vertical="center"/>
    </xf>
    <xf numFmtId="0" fontId="51" fillId="0" borderId="1" xfId="6" applyFont="1" applyBorder="1" applyAlignment="1">
      <alignment horizontal="center" vertical="center"/>
    </xf>
    <xf numFmtId="167" fontId="51" fillId="0" borderId="1" xfId="6" applyNumberFormat="1" applyFont="1" applyBorder="1" applyAlignment="1">
      <alignment horizontal="center" vertical="center"/>
    </xf>
    <xf numFmtId="0" fontId="32" fillId="0" borderId="1" xfId="6" applyBorder="1" applyAlignment="1">
      <alignment horizontal="right"/>
    </xf>
    <xf numFmtId="0" fontId="52" fillId="0" borderId="1" xfId="6" applyFont="1" applyBorder="1" applyAlignment="1">
      <alignment horizontal="center" vertical="center"/>
    </xf>
    <xf numFmtId="0" fontId="53" fillId="0" borderId="1" xfId="6" applyFont="1" applyBorder="1" applyAlignment="1">
      <alignment horizontal="center" vertical="center"/>
    </xf>
    <xf numFmtId="0" fontId="32" fillId="0" borderId="1" xfId="6" applyBorder="1" applyAlignment="1">
      <alignment horizontal="center" vertical="center"/>
    </xf>
    <xf numFmtId="0" fontId="53" fillId="0" borderId="1" xfId="6" applyFont="1" applyBorder="1" applyAlignment="1">
      <alignment horizontal="center"/>
    </xf>
  </cellXfs>
  <cellStyles count="8">
    <cellStyle name="Hipervínculo" xfId="5" builtinId="8"/>
    <cellStyle name="Millares" xfId="1" builtinId="3"/>
    <cellStyle name="Millares 2" xfId="7" xr:uid="{256C746A-6011-46C1-BAE3-F90F78B8F14F}"/>
    <cellStyle name="Normal" xfId="0" builtinId="0"/>
    <cellStyle name="Normal 10 2 2" xfId="2" xr:uid="{19CE7698-870D-6948-8E0A-764EA5955123}"/>
    <cellStyle name="Normal 2" xfId="6" xr:uid="{E5F108C8-5338-4190-B82B-FE1A19BCBD1D}"/>
    <cellStyle name="Normal 2 10 2" xfId="3" xr:uid="{3A477E69-7B1B-4F48-93F2-6BD4DCF55F4C}"/>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pivotCacheDefinition" Target="pivotCache/pivotCacheDefinition6.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b="1"/>
              <a:t>FRECUENCIA DE EVENTOS</a:t>
            </a:r>
            <a:r>
              <a:rPr lang="es-MX" b="1" baseline="0"/>
              <a:t> 1930-2024 DISTRITO DE CARTAGENA</a:t>
            </a:r>
            <a:r>
              <a:rPr lang="es-MX" b="1"/>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2327988364878339E-2"/>
          <c:y val="7.7992009177244179E-2"/>
          <c:w val="0.97056213225618471"/>
          <c:h val="0.80891205155064438"/>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generales'!$A$3:$A$21</c:f>
              <c:strCache>
                <c:ptCount val="19"/>
                <c:pt idx="0">
                  <c:v>INCENDIO ESTRUCTURAL</c:v>
                </c:pt>
                <c:pt idx="1">
                  <c:v>INUNDACION</c:v>
                </c:pt>
                <c:pt idx="2">
                  <c:v>MOVIMIENTO EN MASA</c:v>
                </c:pt>
                <c:pt idx="3">
                  <c:v>VENDAVAL</c:v>
                </c:pt>
                <c:pt idx="4">
                  <c:v>COLAPSO ESTRUCTURAL</c:v>
                </c:pt>
                <c:pt idx="5">
                  <c:v>INCENDIO FORESTAL</c:v>
                </c:pt>
                <c:pt idx="6">
                  <c:v>TORMENTA ELECTRICA</c:v>
                </c:pt>
                <c:pt idx="7">
                  <c:v>EROSION COSTERA</c:v>
                </c:pt>
                <c:pt idx="8">
                  <c:v>SEQUIA</c:v>
                </c:pt>
                <c:pt idx="9">
                  <c:v>MAR DE LEVA</c:v>
                </c:pt>
                <c:pt idx="10">
                  <c:v>ACTIVIDAD VOLCÁNICA</c:v>
                </c:pt>
                <c:pt idx="11">
                  <c:v>DERRAME</c:v>
                </c:pt>
                <c:pt idx="12">
                  <c:v>HURACAN</c:v>
                </c:pt>
                <c:pt idx="13">
                  <c:v>TEMPESTAD</c:v>
                </c:pt>
                <c:pt idx="14">
                  <c:v>EXPLOSION</c:v>
                </c:pt>
                <c:pt idx="15">
                  <c:v>FUGA</c:v>
                </c:pt>
                <c:pt idx="16">
                  <c:v>SISMO</c:v>
                </c:pt>
                <c:pt idx="17">
                  <c:v>COVID</c:v>
                </c:pt>
                <c:pt idx="18">
                  <c:v>DENGUE</c:v>
                </c:pt>
              </c:strCache>
            </c:strRef>
          </c:cat>
          <c:val>
            <c:numRef>
              <c:f>'Gráficas generales'!$C$3:$C$21</c:f>
              <c:numCache>
                <c:formatCode>0%</c:formatCode>
                <c:ptCount val="19"/>
                <c:pt idx="0">
                  <c:v>0.24855491329479767</c:v>
                </c:pt>
                <c:pt idx="1">
                  <c:v>0.19364161849710981</c:v>
                </c:pt>
                <c:pt idx="2">
                  <c:v>0.15317919075144509</c:v>
                </c:pt>
                <c:pt idx="3">
                  <c:v>0.12716763005780346</c:v>
                </c:pt>
                <c:pt idx="4">
                  <c:v>5.4913294797687862E-2</c:v>
                </c:pt>
                <c:pt idx="5">
                  <c:v>3.4682080924855488E-2</c:v>
                </c:pt>
                <c:pt idx="6">
                  <c:v>2.3121387283236993E-2</c:v>
                </c:pt>
                <c:pt idx="7">
                  <c:v>2.023121387283237E-2</c:v>
                </c:pt>
                <c:pt idx="8">
                  <c:v>2.023121387283237E-2</c:v>
                </c:pt>
                <c:pt idx="9">
                  <c:v>2.023121387283237E-2</c:v>
                </c:pt>
                <c:pt idx="10">
                  <c:v>1.7341040462427744E-2</c:v>
                </c:pt>
                <c:pt idx="11">
                  <c:v>1.4450867052023121E-2</c:v>
                </c:pt>
                <c:pt idx="12">
                  <c:v>1.4450867052023121E-2</c:v>
                </c:pt>
                <c:pt idx="13">
                  <c:v>1.4450867052023121E-2</c:v>
                </c:pt>
                <c:pt idx="14">
                  <c:v>1.1560693641618497E-2</c:v>
                </c:pt>
                <c:pt idx="15">
                  <c:v>1.1560693641618497E-2</c:v>
                </c:pt>
                <c:pt idx="16">
                  <c:v>5.7803468208092483E-3</c:v>
                </c:pt>
                <c:pt idx="17">
                  <c:v>2.8901734104046241E-3</c:v>
                </c:pt>
                <c:pt idx="18">
                  <c:v>2.8901734104046241E-3</c:v>
                </c:pt>
              </c:numCache>
            </c:numRef>
          </c:val>
          <c:extLst>
            <c:ext xmlns:c16="http://schemas.microsoft.com/office/drawing/2014/chart" uri="{C3380CC4-5D6E-409C-BE32-E72D297353CC}">
              <c16:uniqueId val="{00000000-6A75-439C-BDAF-7BD43E04CAA6}"/>
            </c:ext>
          </c:extLst>
        </c:ser>
        <c:dLbls>
          <c:showLegendKey val="0"/>
          <c:showVal val="0"/>
          <c:showCatName val="0"/>
          <c:showSerName val="0"/>
          <c:showPercent val="0"/>
          <c:showBubbleSize val="0"/>
        </c:dLbls>
        <c:gapWidth val="219"/>
        <c:overlap val="-27"/>
        <c:axId val="686407280"/>
        <c:axId val="686419280"/>
      </c:barChart>
      <c:catAx>
        <c:axId val="68640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86419280"/>
        <c:crosses val="autoZero"/>
        <c:auto val="1"/>
        <c:lblAlgn val="ctr"/>
        <c:lblOffset val="100"/>
        <c:noMultiLvlLbl val="0"/>
      </c:catAx>
      <c:valAx>
        <c:axId val="686419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864072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a:t>DISTRIBUCIÓN PORCENTUAL DE EVENTOS TECNOLÓGICOS 1930-2024 DISTRITO DE CARTAGENA </a:t>
            </a:r>
          </a:p>
        </c:rich>
      </c:tx>
      <c:layout>
        <c:manualLayout>
          <c:xMode val="edge"/>
          <c:yMode val="edge"/>
          <c:x val="7.4524739131546378E-2"/>
          <c:y val="2.9202686417035172E-2"/>
        </c:manualLayout>
      </c:layout>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5.0060811477116284E-3"/>
          <c:y val="0.18476392236498326"/>
          <c:w val="0.63302848460720895"/>
          <c:h val="0.68528978699714693"/>
        </c:manualLayout>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42BD-40AE-9182-2DCF223C2606}"/>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8-42BD-40AE-9182-2DCF223C2606}"/>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6-42BD-40AE-9182-2DCF223C2606}"/>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42BD-40AE-9182-2DCF223C2606}"/>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42BD-40AE-9182-2DCF223C2606}"/>
              </c:ext>
            </c:extLst>
          </c:dPt>
          <c:dLbls>
            <c:dLbl>
              <c:idx val="0"/>
              <c:tx>
                <c:rich>
                  <a:bodyPr/>
                  <a:lstStyle/>
                  <a:p>
                    <a:fld id="{D14E579E-5C41-9944-AC27-04BF6B063640}"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42BD-40AE-9182-2DCF223C2606}"/>
                </c:ext>
              </c:extLst>
            </c:dLbl>
            <c:dLbl>
              <c:idx val="1"/>
              <c:tx>
                <c:rich>
                  <a:bodyPr/>
                  <a:lstStyle/>
                  <a:p>
                    <a:fld id="{A546E879-6F17-6745-A798-52A642BBE941}"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42BD-40AE-9182-2DCF223C2606}"/>
                </c:ext>
              </c:extLst>
            </c:dLbl>
            <c:dLbl>
              <c:idx val="2"/>
              <c:tx>
                <c:rich>
                  <a:bodyPr/>
                  <a:lstStyle/>
                  <a:p>
                    <a:fld id="{5A2C5E4E-F383-2B4C-A673-74C1CE8BD216}"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42BD-40AE-9182-2DCF223C2606}"/>
                </c:ext>
              </c:extLst>
            </c:dLbl>
            <c:dLbl>
              <c:idx val="3"/>
              <c:tx>
                <c:rich>
                  <a:bodyPr/>
                  <a:lstStyle/>
                  <a:p>
                    <a:fld id="{E3955C2F-DB3A-7843-B6B0-C18E7E8EABB9}"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42BD-40AE-9182-2DCF223C2606}"/>
                </c:ext>
              </c:extLst>
            </c:dLbl>
            <c:dLbl>
              <c:idx val="4"/>
              <c:tx>
                <c:rich>
                  <a:bodyPr/>
                  <a:lstStyle/>
                  <a:p>
                    <a:fld id="{33EA2E84-96EF-3949-B4BE-F760D5A5F9CB}"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42BD-40AE-9182-2DCF223C260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'Gráfico tecnológico'!$A$13:$A$17</c:f>
              <c:strCache>
                <c:ptCount val="5"/>
                <c:pt idx="0">
                  <c:v>COLAPSO ESTRUCTURAL</c:v>
                </c:pt>
                <c:pt idx="1">
                  <c:v>DERRAME</c:v>
                </c:pt>
                <c:pt idx="2">
                  <c:v>EXPLOSION</c:v>
                </c:pt>
                <c:pt idx="3">
                  <c:v>FUGA</c:v>
                </c:pt>
                <c:pt idx="4">
                  <c:v>INCENDIO ESTRUCTURAL</c:v>
                </c:pt>
              </c:strCache>
            </c:strRef>
          </c:cat>
          <c:val>
            <c:numRef>
              <c:f>'Gráfico tecnológico'!$C$13:$C$17</c:f>
              <c:numCache>
                <c:formatCode>0%</c:formatCode>
                <c:ptCount val="5"/>
                <c:pt idx="0">
                  <c:v>1.9801980198019802E-2</c:v>
                </c:pt>
                <c:pt idx="1">
                  <c:v>4.9504950495049507E-2</c:v>
                </c:pt>
                <c:pt idx="2">
                  <c:v>3.9603960396039604E-2</c:v>
                </c:pt>
                <c:pt idx="3">
                  <c:v>3.9603960396039604E-2</c:v>
                </c:pt>
                <c:pt idx="4">
                  <c:v>0.85148514851485146</c:v>
                </c:pt>
              </c:numCache>
            </c:numRef>
          </c:val>
          <c:extLst>
            <c:ext xmlns:c16="http://schemas.microsoft.com/office/drawing/2014/chart" uri="{C3380CC4-5D6E-409C-BE32-E72D297353CC}">
              <c16:uniqueId val="{00000000-42BD-40AE-9182-2DCF223C260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68779004152711687"/>
          <c:y val="0.31426520500022143"/>
          <c:w val="0.28772156013396788"/>
          <c:h val="0.36372672752462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sz="1400" b="1" i="0" u="none" strike="noStrike" kern="1200" cap="all" spc="50" baseline="0">
                <a:solidFill>
                  <a:sysClr val="windowText" lastClr="000000">
                    <a:lumMod val="65000"/>
                    <a:lumOff val="35000"/>
                  </a:sysClr>
                </a:solidFill>
                <a:latin typeface="+mn-lt"/>
                <a:ea typeface="+mn-ea"/>
                <a:cs typeface="+mn-cs"/>
              </a:rPr>
              <a:t>DISTRIBUCIÓN PORCENTUAL DE EVENTOS METEOMARINOS 1930-2024 DISTRITO DE CARTAGENA  </a:t>
            </a:r>
          </a:p>
        </c:rich>
      </c:tx>
      <c:layout>
        <c:manualLayout>
          <c:xMode val="edge"/>
          <c:yMode val="edge"/>
          <c:x val="0.17448453608247422"/>
          <c:y val="7.7972709551656916E-3"/>
        </c:manualLayout>
      </c:layout>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5261181914116404E-2"/>
          <c:y val="0.21415757240871208"/>
          <c:w val="0.48607577725464729"/>
          <c:h val="0.73527252075946647"/>
        </c:manualLayout>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1409-2748-A8E9-54078C2420AD}"/>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1409-2748-A8E9-54078C2420AD}"/>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1409-2748-A8E9-54078C2420AD}"/>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Meteomarino'!$A$12:$A$14</c:f>
              <c:strCache>
                <c:ptCount val="3"/>
                <c:pt idx="0">
                  <c:v>EROSION COSTERA</c:v>
                </c:pt>
                <c:pt idx="1">
                  <c:v>HURACAN</c:v>
                </c:pt>
                <c:pt idx="2">
                  <c:v>MAR DE LEVA</c:v>
                </c:pt>
              </c:strCache>
            </c:strRef>
          </c:cat>
          <c:val>
            <c:numRef>
              <c:f>'Gráficas Meteomarino'!$C$12:$C$14</c:f>
              <c:numCache>
                <c:formatCode>0%</c:formatCode>
                <c:ptCount val="3"/>
                <c:pt idx="0">
                  <c:v>0.36842105263157893</c:v>
                </c:pt>
                <c:pt idx="1">
                  <c:v>0.26315789473684209</c:v>
                </c:pt>
                <c:pt idx="2">
                  <c:v>0.36842105263157893</c:v>
                </c:pt>
              </c:numCache>
            </c:numRef>
          </c:val>
          <c:extLst>
            <c:ext xmlns:c16="http://schemas.microsoft.com/office/drawing/2014/chart" uri="{C3380CC4-5D6E-409C-BE32-E72D297353CC}">
              <c16:uniqueId val="{00000000-7EA1-421C-A20F-ACBDAEEBE694}"/>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61631910057634554"/>
          <c:y val="0.40191033138401561"/>
          <c:w val="0.28024819384690314"/>
          <c:h val="0.311384936532056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060225.xlsx]Gráficas Meteomarino!TablaDinámica8</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'Gráficas Meteomarino'!$B$3:$B$4</c:f>
              <c:strCache>
                <c:ptCount val="1"/>
                <c:pt idx="0">
                  <c:v>1930</c:v>
                </c:pt>
              </c:strCache>
            </c:strRef>
          </c:tx>
          <c:spPr>
            <a:solidFill>
              <a:schemeClr val="accent1"/>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Meteomarino'!$B$5:$B$8</c:f>
              <c:numCache>
                <c:formatCode>General</c:formatCode>
                <c:ptCount val="3"/>
                <c:pt idx="2">
                  <c:v>1</c:v>
                </c:pt>
              </c:numCache>
            </c:numRef>
          </c:val>
          <c:extLst>
            <c:ext xmlns:c16="http://schemas.microsoft.com/office/drawing/2014/chart" uri="{C3380CC4-5D6E-409C-BE32-E72D297353CC}">
              <c16:uniqueId val="{00000000-25BC-4981-B20D-6ADAF79E65A3}"/>
            </c:ext>
          </c:extLst>
        </c:ser>
        <c:ser>
          <c:idx val="1"/>
          <c:order val="1"/>
          <c:tx>
            <c:strRef>
              <c:f>'Gráficas Meteomarino'!$C$3:$C$4</c:f>
              <c:strCache>
                <c:ptCount val="1"/>
                <c:pt idx="0">
                  <c:v>1943</c:v>
                </c:pt>
              </c:strCache>
            </c:strRef>
          </c:tx>
          <c:spPr>
            <a:solidFill>
              <a:schemeClr val="accent2"/>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Meteomarino'!$C$5:$C$8</c:f>
              <c:numCache>
                <c:formatCode>General</c:formatCode>
                <c:ptCount val="3"/>
                <c:pt idx="2">
                  <c:v>1</c:v>
                </c:pt>
              </c:numCache>
            </c:numRef>
          </c:val>
          <c:extLst>
            <c:ext xmlns:c16="http://schemas.microsoft.com/office/drawing/2014/chart" uri="{C3380CC4-5D6E-409C-BE32-E72D297353CC}">
              <c16:uniqueId val="{00000001-25BC-4981-B20D-6ADAF79E65A3}"/>
            </c:ext>
          </c:extLst>
        </c:ser>
        <c:ser>
          <c:idx val="2"/>
          <c:order val="2"/>
          <c:tx>
            <c:strRef>
              <c:f>'Gráficas Meteomarino'!$D$3:$D$4</c:f>
              <c:strCache>
                <c:ptCount val="1"/>
                <c:pt idx="0">
                  <c:v>1966</c:v>
                </c:pt>
              </c:strCache>
            </c:strRef>
          </c:tx>
          <c:spPr>
            <a:solidFill>
              <a:schemeClr val="accent3"/>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Meteomarino'!$D$5:$D$8</c:f>
              <c:numCache>
                <c:formatCode>General</c:formatCode>
                <c:ptCount val="3"/>
                <c:pt idx="2">
                  <c:v>1</c:v>
                </c:pt>
              </c:numCache>
            </c:numRef>
          </c:val>
          <c:extLst>
            <c:ext xmlns:c16="http://schemas.microsoft.com/office/drawing/2014/chart" uri="{C3380CC4-5D6E-409C-BE32-E72D297353CC}">
              <c16:uniqueId val="{00000002-25BC-4981-B20D-6ADAF79E65A3}"/>
            </c:ext>
          </c:extLst>
        </c:ser>
        <c:ser>
          <c:idx val="3"/>
          <c:order val="3"/>
          <c:tx>
            <c:strRef>
              <c:f>'Gráficas Meteomarino'!$E$3:$E$4</c:f>
              <c:strCache>
                <c:ptCount val="1"/>
                <c:pt idx="0">
                  <c:v>1987</c:v>
                </c:pt>
              </c:strCache>
            </c:strRef>
          </c:tx>
          <c:spPr>
            <a:solidFill>
              <a:schemeClr val="accent4"/>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Meteomarino'!$E$5:$E$8</c:f>
              <c:numCache>
                <c:formatCode>General</c:formatCode>
                <c:ptCount val="3"/>
                <c:pt idx="2">
                  <c:v>1</c:v>
                </c:pt>
              </c:numCache>
            </c:numRef>
          </c:val>
          <c:extLst>
            <c:ext xmlns:c16="http://schemas.microsoft.com/office/drawing/2014/chart" uri="{C3380CC4-5D6E-409C-BE32-E72D297353CC}">
              <c16:uniqueId val="{00000003-25BC-4981-B20D-6ADAF79E65A3}"/>
            </c:ext>
          </c:extLst>
        </c:ser>
        <c:ser>
          <c:idx val="4"/>
          <c:order val="4"/>
          <c:tx>
            <c:strRef>
              <c:f>'Gráficas Meteomarino'!$F$3:$F$4</c:f>
              <c:strCache>
                <c:ptCount val="1"/>
                <c:pt idx="0">
                  <c:v>1988</c:v>
                </c:pt>
              </c:strCache>
            </c:strRef>
          </c:tx>
          <c:spPr>
            <a:solidFill>
              <a:schemeClr val="accent5"/>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Meteomarino'!$F$5:$F$8</c:f>
              <c:numCache>
                <c:formatCode>General</c:formatCode>
                <c:ptCount val="3"/>
                <c:pt idx="1">
                  <c:v>1</c:v>
                </c:pt>
              </c:numCache>
            </c:numRef>
          </c:val>
          <c:extLst>
            <c:ext xmlns:c16="http://schemas.microsoft.com/office/drawing/2014/chart" uri="{C3380CC4-5D6E-409C-BE32-E72D297353CC}">
              <c16:uniqueId val="{00000004-25BC-4981-B20D-6ADAF79E65A3}"/>
            </c:ext>
          </c:extLst>
        </c:ser>
        <c:ser>
          <c:idx val="5"/>
          <c:order val="5"/>
          <c:tx>
            <c:strRef>
              <c:f>'Gráficas Meteomarino'!$G$3:$G$4</c:f>
              <c:strCache>
                <c:ptCount val="1"/>
                <c:pt idx="0">
                  <c:v>1992</c:v>
                </c:pt>
              </c:strCache>
            </c:strRef>
          </c:tx>
          <c:spPr>
            <a:solidFill>
              <a:schemeClr val="accent6"/>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Meteomarino'!$G$5:$G$8</c:f>
              <c:numCache>
                <c:formatCode>General</c:formatCode>
                <c:ptCount val="3"/>
                <c:pt idx="2">
                  <c:v>1</c:v>
                </c:pt>
              </c:numCache>
            </c:numRef>
          </c:val>
          <c:extLst>
            <c:ext xmlns:c16="http://schemas.microsoft.com/office/drawing/2014/chart" uri="{C3380CC4-5D6E-409C-BE32-E72D297353CC}">
              <c16:uniqueId val="{00000005-25BC-4981-B20D-6ADAF79E65A3}"/>
            </c:ext>
          </c:extLst>
        </c:ser>
        <c:ser>
          <c:idx val="6"/>
          <c:order val="6"/>
          <c:tx>
            <c:strRef>
              <c:f>'Gráficas Meteomarino'!$H$3:$H$4</c:f>
              <c:strCache>
                <c:ptCount val="1"/>
                <c:pt idx="0">
                  <c:v>1999</c:v>
                </c:pt>
              </c:strCache>
            </c:strRef>
          </c:tx>
          <c:spPr>
            <a:solidFill>
              <a:schemeClr val="accent1">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Meteomarino'!$H$5:$H$8</c:f>
              <c:numCache>
                <c:formatCode>General</c:formatCode>
                <c:ptCount val="3"/>
                <c:pt idx="1">
                  <c:v>1</c:v>
                </c:pt>
              </c:numCache>
            </c:numRef>
          </c:val>
          <c:extLst>
            <c:ext xmlns:c16="http://schemas.microsoft.com/office/drawing/2014/chart" uri="{C3380CC4-5D6E-409C-BE32-E72D297353CC}">
              <c16:uniqueId val="{00000006-25BC-4981-B20D-6ADAF79E65A3}"/>
            </c:ext>
          </c:extLst>
        </c:ser>
        <c:ser>
          <c:idx val="7"/>
          <c:order val="7"/>
          <c:tx>
            <c:strRef>
              <c:f>'Gráficas Meteomarino'!$I$3:$I$4</c:f>
              <c:strCache>
                <c:ptCount val="1"/>
                <c:pt idx="0">
                  <c:v>2006</c:v>
                </c:pt>
              </c:strCache>
            </c:strRef>
          </c:tx>
          <c:spPr>
            <a:solidFill>
              <a:schemeClr val="accent2">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Meteomarino'!$I$5:$I$8</c:f>
              <c:numCache>
                <c:formatCode>General</c:formatCode>
                <c:ptCount val="3"/>
                <c:pt idx="2">
                  <c:v>1</c:v>
                </c:pt>
              </c:numCache>
            </c:numRef>
          </c:val>
          <c:extLst>
            <c:ext xmlns:c16="http://schemas.microsoft.com/office/drawing/2014/chart" uri="{C3380CC4-5D6E-409C-BE32-E72D297353CC}">
              <c16:uniqueId val="{00000007-25BC-4981-B20D-6ADAF79E65A3}"/>
            </c:ext>
          </c:extLst>
        </c:ser>
        <c:ser>
          <c:idx val="8"/>
          <c:order val="8"/>
          <c:tx>
            <c:strRef>
              <c:f>'Gráficas Meteomarino'!$J$3:$J$4</c:f>
              <c:strCache>
                <c:ptCount val="1"/>
                <c:pt idx="0">
                  <c:v>2012</c:v>
                </c:pt>
              </c:strCache>
            </c:strRef>
          </c:tx>
          <c:spPr>
            <a:solidFill>
              <a:schemeClr val="accent3">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Meteomarino'!$J$5:$J$8</c:f>
              <c:numCache>
                <c:formatCode>General</c:formatCode>
                <c:ptCount val="3"/>
                <c:pt idx="0">
                  <c:v>1</c:v>
                </c:pt>
              </c:numCache>
            </c:numRef>
          </c:val>
          <c:extLst>
            <c:ext xmlns:c16="http://schemas.microsoft.com/office/drawing/2014/chart" uri="{C3380CC4-5D6E-409C-BE32-E72D297353CC}">
              <c16:uniqueId val="{00000008-25BC-4981-B20D-6ADAF79E65A3}"/>
            </c:ext>
          </c:extLst>
        </c:ser>
        <c:ser>
          <c:idx val="9"/>
          <c:order val="9"/>
          <c:tx>
            <c:strRef>
              <c:f>'Gráficas Meteomarino'!$K$3:$K$4</c:f>
              <c:strCache>
                <c:ptCount val="1"/>
                <c:pt idx="0">
                  <c:v>2014</c:v>
                </c:pt>
              </c:strCache>
            </c:strRef>
          </c:tx>
          <c:spPr>
            <a:solidFill>
              <a:schemeClr val="accent4">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Meteomarino'!$K$5:$K$8</c:f>
              <c:numCache>
                <c:formatCode>General</c:formatCode>
                <c:ptCount val="3"/>
                <c:pt idx="0">
                  <c:v>1</c:v>
                </c:pt>
              </c:numCache>
            </c:numRef>
          </c:val>
          <c:extLst>
            <c:ext xmlns:c16="http://schemas.microsoft.com/office/drawing/2014/chart" uri="{C3380CC4-5D6E-409C-BE32-E72D297353CC}">
              <c16:uniqueId val="{00000009-25BC-4981-B20D-6ADAF79E65A3}"/>
            </c:ext>
          </c:extLst>
        </c:ser>
        <c:ser>
          <c:idx val="10"/>
          <c:order val="10"/>
          <c:tx>
            <c:strRef>
              <c:f>'Gráficas Meteomarino'!$L$3:$L$4</c:f>
              <c:strCache>
                <c:ptCount val="1"/>
                <c:pt idx="0">
                  <c:v>2015</c:v>
                </c:pt>
              </c:strCache>
            </c:strRef>
          </c:tx>
          <c:spPr>
            <a:solidFill>
              <a:schemeClr val="accent5">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Meteomarino'!$L$5:$L$8</c:f>
              <c:numCache>
                <c:formatCode>General</c:formatCode>
                <c:ptCount val="3"/>
                <c:pt idx="0">
                  <c:v>1</c:v>
                </c:pt>
              </c:numCache>
            </c:numRef>
          </c:val>
          <c:extLst>
            <c:ext xmlns:c16="http://schemas.microsoft.com/office/drawing/2014/chart" uri="{C3380CC4-5D6E-409C-BE32-E72D297353CC}">
              <c16:uniqueId val="{0000000A-25BC-4981-B20D-6ADAF79E65A3}"/>
            </c:ext>
          </c:extLst>
        </c:ser>
        <c:ser>
          <c:idx val="11"/>
          <c:order val="11"/>
          <c:tx>
            <c:strRef>
              <c:f>'Gráficas Meteomarino'!$M$3:$M$4</c:f>
              <c:strCache>
                <c:ptCount val="1"/>
                <c:pt idx="0">
                  <c:v>2016</c:v>
                </c:pt>
              </c:strCache>
            </c:strRef>
          </c:tx>
          <c:spPr>
            <a:solidFill>
              <a:schemeClr val="accent6">
                <a:lumMod val="6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Meteomarino'!$M$5:$M$8</c:f>
              <c:numCache>
                <c:formatCode>General</c:formatCode>
                <c:ptCount val="3"/>
                <c:pt idx="0">
                  <c:v>1</c:v>
                </c:pt>
                <c:pt idx="1">
                  <c:v>1</c:v>
                </c:pt>
              </c:numCache>
            </c:numRef>
          </c:val>
          <c:extLst>
            <c:ext xmlns:c16="http://schemas.microsoft.com/office/drawing/2014/chart" uri="{C3380CC4-5D6E-409C-BE32-E72D297353CC}">
              <c16:uniqueId val="{0000000B-25BC-4981-B20D-6ADAF79E65A3}"/>
            </c:ext>
          </c:extLst>
        </c:ser>
        <c:ser>
          <c:idx val="12"/>
          <c:order val="12"/>
          <c:tx>
            <c:strRef>
              <c:f>'Gráficas Meteomarino'!$N$3:$N$4</c:f>
              <c:strCache>
                <c:ptCount val="1"/>
                <c:pt idx="0">
                  <c:v>2018</c:v>
                </c:pt>
              </c:strCache>
            </c:strRef>
          </c:tx>
          <c:spPr>
            <a:solidFill>
              <a:schemeClr val="accent1">
                <a:lumMod val="80000"/>
                <a:lumOff val="2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Meteomarino'!$N$5:$N$8</c:f>
              <c:numCache>
                <c:formatCode>General</c:formatCode>
                <c:ptCount val="3"/>
                <c:pt idx="0">
                  <c:v>2</c:v>
                </c:pt>
                <c:pt idx="2">
                  <c:v>1</c:v>
                </c:pt>
              </c:numCache>
            </c:numRef>
          </c:val>
          <c:extLst>
            <c:ext xmlns:c16="http://schemas.microsoft.com/office/drawing/2014/chart" uri="{C3380CC4-5D6E-409C-BE32-E72D297353CC}">
              <c16:uniqueId val="{0000000C-25BC-4981-B20D-6ADAF79E65A3}"/>
            </c:ext>
          </c:extLst>
        </c:ser>
        <c:ser>
          <c:idx val="13"/>
          <c:order val="13"/>
          <c:tx>
            <c:strRef>
              <c:f>'Gráficas Meteomarino'!$O$3:$O$4</c:f>
              <c:strCache>
                <c:ptCount val="1"/>
                <c:pt idx="0">
                  <c:v>2020</c:v>
                </c:pt>
              </c:strCache>
            </c:strRef>
          </c:tx>
          <c:spPr>
            <a:solidFill>
              <a:schemeClr val="accent2">
                <a:lumMod val="80000"/>
                <a:lumOff val="2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Meteomarino'!$O$5:$O$8</c:f>
              <c:numCache>
                <c:formatCode>General</c:formatCode>
                <c:ptCount val="3"/>
                <c:pt idx="0">
                  <c:v>1</c:v>
                </c:pt>
                <c:pt idx="1">
                  <c:v>1</c:v>
                </c:pt>
              </c:numCache>
            </c:numRef>
          </c:val>
          <c:extLst>
            <c:ext xmlns:c16="http://schemas.microsoft.com/office/drawing/2014/chart" uri="{C3380CC4-5D6E-409C-BE32-E72D297353CC}">
              <c16:uniqueId val="{0000000D-25BC-4981-B20D-6ADAF79E65A3}"/>
            </c:ext>
          </c:extLst>
        </c:ser>
        <c:ser>
          <c:idx val="14"/>
          <c:order val="14"/>
          <c:tx>
            <c:strRef>
              <c:f>'Gráficas Meteomarino'!$P$3:$P$4</c:f>
              <c:strCache>
                <c:ptCount val="1"/>
                <c:pt idx="0">
                  <c:v>2023</c:v>
                </c:pt>
              </c:strCache>
            </c:strRef>
          </c:tx>
          <c:spPr>
            <a:solidFill>
              <a:schemeClr val="accent3">
                <a:lumMod val="80000"/>
                <a:lumOff val="20000"/>
              </a:schemeClr>
            </a:solidFill>
            <a:ln>
              <a:noFill/>
            </a:ln>
            <a:effectLst/>
          </c:spPr>
          <c:invertIfNegative val="0"/>
          <c:cat>
            <c:strRef>
              <c:f>'Gráficas Meteomarino'!$A$5:$A$8</c:f>
              <c:strCache>
                <c:ptCount val="3"/>
                <c:pt idx="0">
                  <c:v>EROSION COSTERA</c:v>
                </c:pt>
                <c:pt idx="1">
                  <c:v>HURACAN</c:v>
                </c:pt>
                <c:pt idx="2">
                  <c:v>MAR DE LEVA</c:v>
                </c:pt>
              </c:strCache>
            </c:strRef>
          </c:cat>
          <c:val>
            <c:numRef>
              <c:f>'Gráficas Meteomarino'!$P$5:$P$8</c:f>
              <c:numCache>
                <c:formatCode>General</c:formatCode>
                <c:ptCount val="3"/>
                <c:pt idx="1">
                  <c:v>1</c:v>
                </c:pt>
              </c:numCache>
            </c:numRef>
          </c:val>
          <c:extLst>
            <c:ext xmlns:c16="http://schemas.microsoft.com/office/drawing/2014/chart" uri="{C3380CC4-5D6E-409C-BE32-E72D297353CC}">
              <c16:uniqueId val="{0000000E-25BC-4981-B20D-6ADAF79E65A3}"/>
            </c:ext>
          </c:extLst>
        </c:ser>
        <c:dLbls>
          <c:showLegendKey val="0"/>
          <c:showVal val="0"/>
          <c:showCatName val="0"/>
          <c:showSerName val="0"/>
          <c:showPercent val="0"/>
          <c:showBubbleSize val="0"/>
        </c:dLbls>
        <c:gapWidth val="150"/>
        <c:overlap val="100"/>
        <c:axId val="1933574863"/>
        <c:axId val="1933570063"/>
      </c:barChart>
      <c:catAx>
        <c:axId val="19335748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3570063"/>
        <c:crosses val="autoZero"/>
        <c:auto val="1"/>
        <c:lblAlgn val="ctr"/>
        <c:lblOffset val="100"/>
        <c:noMultiLvlLbl val="0"/>
      </c:catAx>
      <c:valAx>
        <c:axId val="1933570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357486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Frecuencia de</a:t>
            </a:r>
            <a:r>
              <a:rPr lang="es-CO" baseline="0"/>
              <a:t>l evento colapso estructural entre 1993 a 2024</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 Antrópicos'!$B$1:$P$1</c:f>
              <c:strCache>
                <c:ptCount val="15"/>
                <c:pt idx="0">
                  <c:v>1995</c:v>
                </c:pt>
                <c:pt idx="1">
                  <c:v>2009</c:v>
                </c:pt>
                <c:pt idx="2">
                  <c:v>2010</c:v>
                </c:pt>
                <c:pt idx="3">
                  <c:v>2012</c:v>
                </c:pt>
                <c:pt idx="4">
                  <c:v>2013</c:v>
                </c:pt>
                <c:pt idx="5">
                  <c:v>2014</c:v>
                </c:pt>
                <c:pt idx="6">
                  <c:v>2015</c:v>
                </c:pt>
                <c:pt idx="7">
                  <c:v>2016</c:v>
                </c:pt>
                <c:pt idx="8">
                  <c:v>2017</c:v>
                </c:pt>
                <c:pt idx="9">
                  <c:v>2018</c:v>
                </c:pt>
                <c:pt idx="10">
                  <c:v>2019</c:v>
                </c:pt>
                <c:pt idx="11">
                  <c:v>2020</c:v>
                </c:pt>
                <c:pt idx="12">
                  <c:v>2022</c:v>
                </c:pt>
                <c:pt idx="13">
                  <c:v>2023</c:v>
                </c:pt>
                <c:pt idx="14">
                  <c:v>2024</c:v>
                </c:pt>
              </c:strCache>
            </c:strRef>
          </c:cat>
          <c:val>
            <c:numRef>
              <c:f>'Gráficas Antrópicos'!$B$2:$P$2</c:f>
              <c:numCache>
                <c:formatCode>General</c:formatCode>
                <c:ptCount val="15"/>
                <c:pt idx="0">
                  <c:v>1</c:v>
                </c:pt>
                <c:pt idx="1">
                  <c:v>1</c:v>
                </c:pt>
                <c:pt idx="2">
                  <c:v>1</c:v>
                </c:pt>
                <c:pt idx="3">
                  <c:v>1</c:v>
                </c:pt>
                <c:pt idx="4">
                  <c:v>1</c:v>
                </c:pt>
                <c:pt idx="5">
                  <c:v>1</c:v>
                </c:pt>
                <c:pt idx="7">
                  <c:v>1</c:v>
                </c:pt>
                <c:pt idx="8">
                  <c:v>4</c:v>
                </c:pt>
                <c:pt idx="9">
                  <c:v>1</c:v>
                </c:pt>
                <c:pt idx="12">
                  <c:v>2</c:v>
                </c:pt>
                <c:pt idx="13">
                  <c:v>1</c:v>
                </c:pt>
                <c:pt idx="14">
                  <c:v>2</c:v>
                </c:pt>
              </c:numCache>
            </c:numRef>
          </c:val>
          <c:extLst>
            <c:ext xmlns:c16="http://schemas.microsoft.com/office/drawing/2014/chart" uri="{C3380CC4-5D6E-409C-BE32-E72D297353CC}">
              <c16:uniqueId val="{00000000-DF1C-4782-B3A5-C4660E637751}"/>
            </c:ext>
          </c:extLst>
        </c:ser>
        <c:dLbls>
          <c:showLegendKey val="0"/>
          <c:showVal val="0"/>
          <c:showCatName val="0"/>
          <c:showSerName val="0"/>
          <c:showPercent val="0"/>
          <c:showBubbleSize val="0"/>
        </c:dLbls>
        <c:gapWidth val="219"/>
        <c:overlap val="-27"/>
        <c:axId val="1693754575"/>
        <c:axId val="1693753615"/>
      </c:barChart>
      <c:catAx>
        <c:axId val="16937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3753615"/>
        <c:crosses val="autoZero"/>
        <c:auto val="1"/>
        <c:lblAlgn val="ctr"/>
        <c:lblOffset val="100"/>
        <c:noMultiLvlLbl val="0"/>
      </c:catAx>
      <c:valAx>
        <c:axId val="16937536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37545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060225.xlsx]Graficas Biológicos!TablaDinámica7</c:name>
    <c:fmtId val="3"/>
  </c:pivotSource>
  <c:chart>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'Graficas Biológicos'!$B$3:$B$4</c:f>
              <c:strCache>
                <c:ptCount val="1"/>
                <c:pt idx="0">
                  <c:v>2020</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'Graficas Biológicos'!$A$5:$A$7</c:f>
              <c:strCache>
                <c:ptCount val="2"/>
                <c:pt idx="0">
                  <c:v>COVID</c:v>
                </c:pt>
                <c:pt idx="1">
                  <c:v>DENGUE</c:v>
                </c:pt>
              </c:strCache>
            </c:strRef>
          </c:cat>
          <c:val>
            <c:numRef>
              <c:f>'Graficas Biológicos'!$B$5:$B$7</c:f>
              <c:numCache>
                <c:formatCode>General</c:formatCode>
                <c:ptCount val="2"/>
                <c:pt idx="0">
                  <c:v>1</c:v>
                </c:pt>
              </c:numCache>
            </c:numRef>
          </c:val>
          <c:extLst>
            <c:ext xmlns:c16="http://schemas.microsoft.com/office/drawing/2014/chart" uri="{C3380CC4-5D6E-409C-BE32-E72D297353CC}">
              <c16:uniqueId val="{00000000-982C-4E8E-AB34-9C262F797BCD}"/>
            </c:ext>
          </c:extLst>
        </c:ser>
        <c:ser>
          <c:idx val="1"/>
          <c:order val="1"/>
          <c:tx>
            <c:strRef>
              <c:f>'Graficas Biológicos'!$C$3:$C$4</c:f>
              <c:strCache>
                <c:ptCount val="1"/>
                <c:pt idx="0">
                  <c:v>2021</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'Graficas Biológicos'!$A$5:$A$7</c:f>
              <c:strCache>
                <c:ptCount val="2"/>
                <c:pt idx="0">
                  <c:v>COVID</c:v>
                </c:pt>
                <c:pt idx="1">
                  <c:v>DENGUE</c:v>
                </c:pt>
              </c:strCache>
            </c:strRef>
          </c:cat>
          <c:val>
            <c:numRef>
              <c:f>'Graficas Biológicos'!$C$5:$C$7</c:f>
              <c:numCache>
                <c:formatCode>General</c:formatCode>
                <c:ptCount val="2"/>
                <c:pt idx="1">
                  <c:v>1</c:v>
                </c:pt>
              </c:numCache>
            </c:numRef>
          </c:val>
          <c:extLst>
            <c:ext xmlns:c16="http://schemas.microsoft.com/office/drawing/2014/chart" uri="{C3380CC4-5D6E-409C-BE32-E72D297353CC}">
              <c16:uniqueId val="{00000001-982C-4E8E-AB34-9C262F797BCD}"/>
            </c:ext>
          </c:extLst>
        </c:ser>
        <c:dLbls>
          <c:showLegendKey val="0"/>
          <c:showVal val="0"/>
          <c:showCatName val="0"/>
          <c:showSerName val="0"/>
          <c:showPercent val="0"/>
          <c:showBubbleSize val="0"/>
        </c:dLbls>
        <c:gapWidth val="150"/>
        <c:overlap val="100"/>
        <c:axId val="1963995919"/>
        <c:axId val="1963997359"/>
      </c:barChart>
      <c:catAx>
        <c:axId val="19639959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7359"/>
        <c:crosses val="autoZero"/>
        <c:auto val="1"/>
        <c:lblAlgn val="ctr"/>
        <c:lblOffset val="100"/>
        <c:noMultiLvlLbl val="0"/>
      </c:catAx>
      <c:valAx>
        <c:axId val="1963997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591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sz="1400" b="1" i="0" u="none" strike="noStrike" kern="1200" cap="all" spc="50" baseline="0">
                <a:solidFill>
                  <a:sysClr val="windowText" lastClr="000000">
                    <a:lumMod val="65000"/>
                    <a:lumOff val="35000"/>
                  </a:sysClr>
                </a:solidFill>
              </a:rPr>
              <a:t>DISTRIBUCIÓN PORCENTUAL DE EVENTOS BIOLÓGICOS 1930-2024 </a:t>
            </a:r>
          </a:p>
          <a:p>
            <a:pPr>
              <a:defRPr/>
            </a:pPr>
            <a:r>
              <a:rPr lang="es-MX" sz="1400" b="1" i="0" u="none" strike="noStrike" kern="1200" cap="all" spc="50" baseline="0">
                <a:solidFill>
                  <a:sysClr val="windowText" lastClr="000000">
                    <a:lumMod val="65000"/>
                    <a:lumOff val="35000"/>
                  </a:sysClr>
                </a:solidFill>
              </a:rPr>
              <a:t>DISTRITO DE CARTAGENA  </a:t>
            </a:r>
          </a:p>
        </c:rich>
      </c:tx>
      <c:layout>
        <c:manualLayout>
          <c:xMode val="edge"/>
          <c:yMode val="edge"/>
          <c:x val="0.13426183844011144"/>
          <c:y val="0"/>
        </c:manualLayout>
      </c:layout>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1275108020968132"/>
          <c:y val="0.2608536148890479"/>
          <c:w val="0.44892577373843695"/>
          <c:h val="0.66148532569792418"/>
        </c:manualLayout>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545-8F49-A032-0D7A8A6238F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545-8F49-A032-0D7A8A6238F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'Graficas Biológicos'!$A$12:$A$13</c:f>
              <c:strCache>
                <c:ptCount val="2"/>
                <c:pt idx="0">
                  <c:v>COVID</c:v>
                </c:pt>
                <c:pt idx="1">
                  <c:v>DENGUE</c:v>
                </c:pt>
              </c:strCache>
            </c:strRef>
          </c:cat>
          <c:val>
            <c:numRef>
              <c:f>'Graficas Biológicos'!$C$12:$C$13</c:f>
              <c:numCache>
                <c:formatCode>0%</c:formatCode>
                <c:ptCount val="2"/>
                <c:pt idx="0">
                  <c:v>0.5</c:v>
                </c:pt>
                <c:pt idx="1">
                  <c:v>0.5</c:v>
                </c:pt>
              </c:numCache>
            </c:numRef>
          </c:val>
          <c:extLst>
            <c:ext xmlns:c16="http://schemas.microsoft.com/office/drawing/2014/chart" uri="{C3380CC4-5D6E-409C-BE32-E72D297353CC}">
              <c16:uniqueId val="{00000000-E917-42C3-B435-961EDC767744}"/>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59188142916675801"/>
          <c:y val="0.4846862752021468"/>
          <c:w val="0.19506722523194353"/>
          <c:h val="0.2415705660110871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AFECTACIONES POR ACTIVIDAD VOLCÁNICA ENTRE </a:t>
            </a:r>
            <a:r>
              <a:rPr lang="es-MX" sz="1400" b="0" i="0" u="none" strike="noStrike" kern="1200" spc="0" baseline="0">
                <a:solidFill>
                  <a:sysClr val="windowText" lastClr="000000">
                    <a:lumMod val="65000"/>
                    <a:lumOff val="35000"/>
                  </a:sysClr>
                </a:solidFill>
                <a:latin typeface="+mn-lt"/>
                <a:ea typeface="+mn-ea"/>
                <a:cs typeface="+mn-cs"/>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Afectacionesxevento!$A$2</c:f>
              <c:strCache>
                <c:ptCount val="1"/>
                <c:pt idx="0">
                  <c:v>ACTIVIDAD VOLCÁNICA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Afectacionesxevento!$B$2:$Q$2</c:f>
              <c:numCache>
                <c:formatCode>General</c:formatCode>
                <c:ptCount val="16"/>
                <c:pt idx="3">
                  <c:v>574</c:v>
                </c:pt>
              </c:numCache>
            </c:numRef>
          </c:val>
          <c:extLst>
            <c:ext xmlns:c16="http://schemas.microsoft.com/office/drawing/2014/chart" uri="{C3380CC4-5D6E-409C-BE32-E72D297353CC}">
              <c16:uniqueId val="{00000000-079C-4F00-9248-3078B9D90888}"/>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COLAPSO </a:t>
            </a:r>
            <a:r>
              <a:rPr lang="en-US"/>
              <a:t>ESTRUCTURAL </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Afectacionesxevento!$A$3</c:f>
              <c:strCache>
                <c:ptCount val="1"/>
                <c:pt idx="0">
                  <c:v>COLAPSO ESTRUCTURAL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Afectacionesxevento!$B$3:$Q$3</c:f>
              <c:numCache>
                <c:formatCode>General</c:formatCode>
                <c:ptCount val="16"/>
                <c:pt idx="0">
                  <c:v>29</c:v>
                </c:pt>
                <c:pt idx="1">
                  <c:v>41</c:v>
                </c:pt>
                <c:pt idx="3">
                  <c:v>489</c:v>
                </c:pt>
                <c:pt idx="4">
                  <c:v>8</c:v>
                </c:pt>
                <c:pt idx="5">
                  <c:v>3</c:v>
                </c:pt>
                <c:pt idx="6">
                  <c:v>3</c:v>
                </c:pt>
                <c:pt idx="7">
                  <c:v>1</c:v>
                </c:pt>
                <c:pt idx="8">
                  <c:v>1</c:v>
                </c:pt>
                <c:pt idx="14">
                  <c:v>1</c:v>
                </c:pt>
              </c:numCache>
            </c:numRef>
          </c:val>
          <c:extLst>
            <c:ext xmlns:c16="http://schemas.microsoft.com/office/drawing/2014/chart" uri="{C3380CC4-5D6E-409C-BE32-E72D297353CC}">
              <c16:uniqueId val="{00000000-9694-43B7-8F38-2CC83D61E19C}"/>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COVID </a:t>
            </a:r>
            <a:r>
              <a:rPr lang="en-US" sz="1400" b="0" i="0" u="none" strike="noStrike" kern="1200" spc="0" baseline="0">
                <a:solidFill>
                  <a:sysClr val="windowText" lastClr="000000">
                    <a:lumMod val="65000"/>
                    <a:lumOff val="35000"/>
                  </a:sysClr>
                </a:solidFill>
              </a:rPr>
              <a:t>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Afectacionesxevento!$A$4</c:f>
              <c:strCache>
                <c:ptCount val="1"/>
                <c:pt idx="0">
                  <c:v>COVID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Afectacionesxevento!$B$4:$Q$4</c:f>
              <c:numCache>
                <c:formatCode>General</c:formatCode>
                <c:ptCount val="16"/>
                <c:pt idx="0">
                  <c:v>2038</c:v>
                </c:pt>
                <c:pt idx="3">
                  <c:v>119100</c:v>
                </c:pt>
              </c:numCache>
            </c:numRef>
          </c:val>
          <c:extLst>
            <c:ext xmlns:c16="http://schemas.microsoft.com/office/drawing/2014/chart" uri="{C3380CC4-5D6E-409C-BE32-E72D297353CC}">
              <c16:uniqueId val="{00000000-1120-4D97-A33D-378CFD517049}"/>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DENGUE </a:t>
            </a:r>
            <a:r>
              <a:rPr lang="en-US" sz="1400" b="0" i="0" u="none" strike="noStrike" kern="1200" spc="0" baseline="0">
                <a:solidFill>
                  <a:sysClr val="windowText" lastClr="000000">
                    <a:lumMod val="65000"/>
                    <a:lumOff val="35000"/>
                  </a:sysClr>
                </a:solidFill>
              </a:rPr>
              <a:t>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Afectacionesxevento!$A$5</c:f>
              <c:strCache>
                <c:ptCount val="1"/>
                <c:pt idx="0">
                  <c:v>DENGUE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Afectacionesxevento!$B$5:$Q$5</c:f>
              <c:numCache>
                <c:formatCode>General</c:formatCode>
                <c:ptCount val="16"/>
                <c:pt idx="0">
                  <c:v>21</c:v>
                </c:pt>
                <c:pt idx="3">
                  <c:v>2857</c:v>
                </c:pt>
              </c:numCache>
            </c:numRef>
          </c:val>
          <c:extLst>
            <c:ext xmlns:c16="http://schemas.microsoft.com/office/drawing/2014/chart" uri="{C3380CC4-5D6E-409C-BE32-E72D297353CC}">
              <c16:uniqueId val="{00000000-72FD-477D-932E-1C000888C690}"/>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TENDENCIA</a:t>
            </a:r>
            <a:r>
              <a:rPr lang="en-US" b="1" baseline="0"/>
              <a:t> DE EVENTOS ENTRE 1930-2024 DISTRITO DE CARTAGENA</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Tipologías!$B$76</c:f>
              <c:strCache>
                <c:ptCount val="1"/>
                <c:pt idx="0">
                  <c:v>Total eventos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movingAvg"/>
            <c:period val="2"/>
            <c:dispRSqr val="0"/>
            <c:dispEq val="0"/>
          </c:trendline>
          <c:cat>
            <c:strRef>
              <c:f>Tipologías!$C$75:$AR$75</c:f>
              <c:strCache>
                <c:ptCount val="42"/>
                <c:pt idx="0">
                  <c:v>2024</c:v>
                </c:pt>
                <c:pt idx="1">
                  <c:v>2023</c:v>
                </c:pt>
                <c:pt idx="2">
                  <c:v>2022</c:v>
                </c:pt>
                <c:pt idx="3">
                  <c:v>2021</c:v>
                </c:pt>
                <c:pt idx="4">
                  <c:v>2020</c:v>
                </c:pt>
                <c:pt idx="5">
                  <c:v>2019</c:v>
                </c:pt>
                <c:pt idx="6">
                  <c:v>2018</c:v>
                </c:pt>
                <c:pt idx="7">
                  <c:v>2017</c:v>
                </c:pt>
                <c:pt idx="8">
                  <c:v>2016</c:v>
                </c:pt>
                <c:pt idx="9">
                  <c:v>2015</c:v>
                </c:pt>
                <c:pt idx="10">
                  <c:v>2014</c:v>
                </c:pt>
                <c:pt idx="11">
                  <c:v>2013</c:v>
                </c:pt>
                <c:pt idx="12">
                  <c:v>2012</c:v>
                </c:pt>
                <c:pt idx="13">
                  <c:v>2011</c:v>
                </c:pt>
                <c:pt idx="14">
                  <c:v>2010</c:v>
                </c:pt>
                <c:pt idx="15">
                  <c:v>2009</c:v>
                </c:pt>
                <c:pt idx="16">
                  <c:v>2008</c:v>
                </c:pt>
                <c:pt idx="17">
                  <c:v>2007</c:v>
                </c:pt>
                <c:pt idx="18">
                  <c:v>2006</c:v>
                </c:pt>
                <c:pt idx="19">
                  <c:v>2005</c:v>
                </c:pt>
                <c:pt idx="20">
                  <c:v>2004</c:v>
                </c:pt>
                <c:pt idx="21">
                  <c:v>2003</c:v>
                </c:pt>
                <c:pt idx="22">
                  <c:v>2002</c:v>
                </c:pt>
                <c:pt idx="23">
                  <c:v>2001</c:v>
                </c:pt>
                <c:pt idx="24">
                  <c:v>2000</c:v>
                </c:pt>
                <c:pt idx="25">
                  <c:v>1999</c:v>
                </c:pt>
                <c:pt idx="26">
                  <c:v>1998</c:v>
                </c:pt>
                <c:pt idx="27">
                  <c:v>1996</c:v>
                </c:pt>
                <c:pt idx="28">
                  <c:v>1995</c:v>
                </c:pt>
                <c:pt idx="29">
                  <c:v>1994</c:v>
                </c:pt>
                <c:pt idx="30">
                  <c:v>1993</c:v>
                </c:pt>
                <c:pt idx="31">
                  <c:v>1992</c:v>
                </c:pt>
                <c:pt idx="32">
                  <c:v>1988</c:v>
                </c:pt>
                <c:pt idx="33">
                  <c:v>1987</c:v>
                </c:pt>
                <c:pt idx="34">
                  <c:v>1983</c:v>
                </c:pt>
                <c:pt idx="35">
                  <c:v>1977</c:v>
                </c:pt>
                <c:pt idx="36">
                  <c:v>1975</c:v>
                </c:pt>
                <c:pt idx="37">
                  <c:v>1966</c:v>
                </c:pt>
                <c:pt idx="38">
                  <c:v>1965</c:v>
                </c:pt>
                <c:pt idx="39">
                  <c:v>1962</c:v>
                </c:pt>
                <c:pt idx="40">
                  <c:v>1943</c:v>
                </c:pt>
                <c:pt idx="41">
                  <c:v>1930</c:v>
                </c:pt>
              </c:strCache>
            </c:strRef>
          </c:cat>
          <c:val>
            <c:numRef>
              <c:f>Tipologías!$C$76:$AR$76</c:f>
              <c:numCache>
                <c:formatCode>General</c:formatCode>
                <c:ptCount val="42"/>
                <c:pt idx="0">
                  <c:v>16</c:v>
                </c:pt>
                <c:pt idx="1">
                  <c:v>23</c:v>
                </c:pt>
                <c:pt idx="2">
                  <c:v>28</c:v>
                </c:pt>
                <c:pt idx="3">
                  <c:v>16</c:v>
                </c:pt>
                <c:pt idx="4">
                  <c:v>16</c:v>
                </c:pt>
                <c:pt idx="5">
                  <c:v>11</c:v>
                </c:pt>
                <c:pt idx="6">
                  <c:v>12</c:v>
                </c:pt>
                <c:pt idx="7">
                  <c:v>15</c:v>
                </c:pt>
                <c:pt idx="8">
                  <c:v>12</c:v>
                </c:pt>
                <c:pt idx="9">
                  <c:v>12</c:v>
                </c:pt>
                <c:pt idx="10">
                  <c:v>27</c:v>
                </c:pt>
                <c:pt idx="11">
                  <c:v>17</c:v>
                </c:pt>
                <c:pt idx="12">
                  <c:v>21</c:v>
                </c:pt>
                <c:pt idx="13">
                  <c:v>19</c:v>
                </c:pt>
                <c:pt idx="14">
                  <c:v>14</c:v>
                </c:pt>
                <c:pt idx="15">
                  <c:v>8</c:v>
                </c:pt>
                <c:pt idx="16">
                  <c:v>6</c:v>
                </c:pt>
                <c:pt idx="17">
                  <c:v>10</c:v>
                </c:pt>
                <c:pt idx="18">
                  <c:v>10</c:v>
                </c:pt>
                <c:pt idx="19">
                  <c:v>3</c:v>
                </c:pt>
                <c:pt idx="20">
                  <c:v>6</c:v>
                </c:pt>
                <c:pt idx="21">
                  <c:v>3</c:v>
                </c:pt>
                <c:pt idx="22">
                  <c:v>3</c:v>
                </c:pt>
                <c:pt idx="23">
                  <c:v>2</c:v>
                </c:pt>
                <c:pt idx="24">
                  <c:v>2</c:v>
                </c:pt>
                <c:pt idx="25">
                  <c:v>4</c:v>
                </c:pt>
                <c:pt idx="26">
                  <c:v>2</c:v>
                </c:pt>
                <c:pt idx="27">
                  <c:v>1</c:v>
                </c:pt>
                <c:pt idx="28">
                  <c:v>3</c:v>
                </c:pt>
                <c:pt idx="29">
                  <c:v>2</c:v>
                </c:pt>
                <c:pt idx="30">
                  <c:v>3</c:v>
                </c:pt>
                <c:pt idx="31">
                  <c:v>1</c:v>
                </c:pt>
                <c:pt idx="32">
                  <c:v>1</c:v>
                </c:pt>
                <c:pt idx="33">
                  <c:v>3</c:v>
                </c:pt>
                <c:pt idx="34">
                  <c:v>2</c:v>
                </c:pt>
                <c:pt idx="35">
                  <c:v>1</c:v>
                </c:pt>
                <c:pt idx="36">
                  <c:v>2</c:v>
                </c:pt>
                <c:pt idx="37">
                  <c:v>1</c:v>
                </c:pt>
                <c:pt idx="38">
                  <c:v>1</c:v>
                </c:pt>
                <c:pt idx="39">
                  <c:v>1</c:v>
                </c:pt>
                <c:pt idx="40">
                  <c:v>1</c:v>
                </c:pt>
                <c:pt idx="41">
                  <c:v>2</c:v>
                </c:pt>
              </c:numCache>
            </c:numRef>
          </c:val>
          <c:extLst>
            <c:ext xmlns:c16="http://schemas.microsoft.com/office/drawing/2014/chart" uri="{C3380CC4-5D6E-409C-BE32-E72D297353CC}">
              <c16:uniqueId val="{00000001-CD0D-416E-AD45-EDF8E8F6C9F0}"/>
            </c:ext>
          </c:extLst>
        </c:ser>
        <c:dLbls>
          <c:showLegendKey val="0"/>
          <c:showVal val="0"/>
          <c:showCatName val="0"/>
          <c:showSerName val="0"/>
          <c:showPercent val="0"/>
          <c:showBubbleSize val="0"/>
        </c:dLbls>
        <c:gapWidth val="219"/>
        <c:overlap val="-27"/>
        <c:axId val="1524268256"/>
        <c:axId val="1524269216"/>
      </c:barChart>
      <c:catAx>
        <c:axId val="1524268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4269216"/>
        <c:crosses val="autoZero"/>
        <c:auto val="1"/>
        <c:lblAlgn val="ctr"/>
        <c:lblOffset val="100"/>
        <c:noMultiLvlLbl val="0"/>
      </c:catAx>
      <c:valAx>
        <c:axId val="1524269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42682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DERRAME</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Afectacionesxevento!$A$6</c:f>
              <c:strCache>
                <c:ptCount val="1"/>
                <c:pt idx="0">
                  <c:v>DERRAME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Afectacionesxevento!$B$6:$Q$6</c:f>
              <c:numCache>
                <c:formatCode>General</c:formatCode>
                <c:ptCount val="16"/>
                <c:pt idx="3">
                  <c:v>200</c:v>
                </c:pt>
              </c:numCache>
            </c:numRef>
          </c:val>
          <c:extLst>
            <c:ext xmlns:c16="http://schemas.microsoft.com/office/drawing/2014/chart" uri="{C3380CC4-5D6E-409C-BE32-E72D297353CC}">
              <c16:uniqueId val="{00000000-0579-4E61-9E9B-4084D1CCFC32}"/>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EROSION </a:t>
            </a:r>
            <a:r>
              <a:rPr lang="en-US"/>
              <a:t>COSTERA</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Afectacionesxevento!$A$7</c:f>
              <c:strCache>
                <c:ptCount val="1"/>
                <c:pt idx="0">
                  <c:v>EROSION COSTERA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Afectacionesxevento!$B$7:$Q$7</c:f>
              <c:numCache>
                <c:formatCode>General</c:formatCode>
                <c:ptCount val="16"/>
                <c:pt idx="3">
                  <c:v>390</c:v>
                </c:pt>
              </c:numCache>
            </c:numRef>
          </c:val>
          <c:extLst>
            <c:ext xmlns:c16="http://schemas.microsoft.com/office/drawing/2014/chart" uri="{C3380CC4-5D6E-409C-BE32-E72D297353CC}">
              <c16:uniqueId val="{00000000-A770-49B8-B4E9-D3D5750505C0}"/>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EXPLOSION</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Afectacionesxevento!$A$8</c:f>
              <c:strCache>
                <c:ptCount val="1"/>
                <c:pt idx="0">
                  <c:v>EXPLOSIÓN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Afectacionesxevento!$B$8:$Q$8</c:f>
              <c:numCache>
                <c:formatCode>General</c:formatCode>
                <c:ptCount val="16"/>
                <c:pt idx="0">
                  <c:v>31</c:v>
                </c:pt>
                <c:pt idx="1">
                  <c:v>17</c:v>
                </c:pt>
                <c:pt idx="3">
                  <c:v>212</c:v>
                </c:pt>
              </c:numCache>
            </c:numRef>
          </c:val>
          <c:extLst>
            <c:ext xmlns:c16="http://schemas.microsoft.com/office/drawing/2014/chart" uri="{C3380CC4-5D6E-409C-BE32-E72D297353CC}">
              <c16:uniqueId val="{00000000-9B12-4457-A295-22E81AD73078}"/>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FUGA</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Afectacionesxevento!$A$9</c:f>
              <c:strCache>
                <c:ptCount val="1"/>
                <c:pt idx="0">
                  <c:v>FUGA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Afectacionesxevento!$B$9:$Q$9</c:f>
              <c:numCache>
                <c:formatCode>General</c:formatCode>
                <c:ptCount val="16"/>
                <c:pt idx="3">
                  <c:v>50</c:v>
                </c:pt>
              </c:numCache>
            </c:numRef>
          </c:val>
          <c:extLst>
            <c:ext xmlns:c16="http://schemas.microsoft.com/office/drawing/2014/chart" uri="{C3380CC4-5D6E-409C-BE32-E72D297353CC}">
              <c16:uniqueId val="{00000000-57F1-4498-872D-57223D94E580}"/>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HURACAN</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Afectacionesxevento!$A$10</c:f>
              <c:strCache>
                <c:ptCount val="1"/>
                <c:pt idx="0">
                  <c:v>HURACÁN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Afectacionesxevento!$B$10:$Q$10</c:f>
              <c:numCache>
                <c:formatCode>General</c:formatCode>
                <c:ptCount val="16"/>
                <c:pt idx="0">
                  <c:v>7</c:v>
                </c:pt>
                <c:pt idx="3">
                  <c:v>52761</c:v>
                </c:pt>
                <c:pt idx="4">
                  <c:v>2637</c:v>
                </c:pt>
                <c:pt idx="5">
                  <c:v>2</c:v>
                </c:pt>
                <c:pt idx="6">
                  <c:v>7</c:v>
                </c:pt>
              </c:numCache>
            </c:numRef>
          </c:val>
          <c:extLst>
            <c:ext xmlns:c16="http://schemas.microsoft.com/office/drawing/2014/chart" uri="{C3380CC4-5D6E-409C-BE32-E72D297353CC}">
              <c16:uniqueId val="{00000000-C528-47DE-9208-AABB19797E46}"/>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INCENDIO </a:t>
            </a:r>
            <a:r>
              <a:rPr lang="en-US"/>
              <a:t>ESTRUCTURAL </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Afectacionesxevento!$A$11</c:f>
              <c:strCache>
                <c:ptCount val="1"/>
                <c:pt idx="0">
                  <c:v>INCENDIO ESTRUCTURAL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Afectacionesxevento!$B$11:$Q$11</c:f>
              <c:numCache>
                <c:formatCode>General</c:formatCode>
                <c:ptCount val="16"/>
                <c:pt idx="0">
                  <c:v>55</c:v>
                </c:pt>
                <c:pt idx="1">
                  <c:v>21</c:v>
                </c:pt>
                <c:pt idx="3">
                  <c:v>1111</c:v>
                </c:pt>
                <c:pt idx="4">
                  <c:v>167</c:v>
                </c:pt>
                <c:pt idx="5">
                  <c:v>93</c:v>
                </c:pt>
                <c:pt idx="6">
                  <c:v>46</c:v>
                </c:pt>
                <c:pt idx="14">
                  <c:v>18</c:v>
                </c:pt>
              </c:numCache>
            </c:numRef>
          </c:val>
          <c:extLst>
            <c:ext xmlns:c16="http://schemas.microsoft.com/office/drawing/2014/chart" uri="{C3380CC4-5D6E-409C-BE32-E72D297353CC}">
              <c16:uniqueId val="{00000000-EBD9-4B22-B3A4-B864363ABBF3}"/>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INCENDIO </a:t>
            </a:r>
            <a:r>
              <a:rPr lang="en-US"/>
              <a:t>FORESTAL </a:t>
            </a:r>
            <a:r>
              <a:rPr lang="en-US" sz="1400" b="0" i="0" u="none" strike="noStrike" kern="1200" spc="0" baseline="0">
                <a:solidFill>
                  <a:sysClr val="windowText" lastClr="000000">
                    <a:lumMod val="65000"/>
                    <a:lumOff val="35000"/>
                  </a:sysClr>
                </a:solidFill>
              </a:rPr>
              <a:t>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Afectacionesxevento!$A$12</c:f>
              <c:strCache>
                <c:ptCount val="1"/>
                <c:pt idx="0">
                  <c:v>INCENDIO FORESTAL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Afectacionesxevento!$B$12:$Q$12</c:f>
              <c:numCache>
                <c:formatCode>General</c:formatCode>
                <c:ptCount val="16"/>
                <c:pt idx="1">
                  <c:v>2</c:v>
                </c:pt>
                <c:pt idx="3">
                  <c:v>5</c:v>
                </c:pt>
                <c:pt idx="4">
                  <c:v>1</c:v>
                </c:pt>
                <c:pt idx="6">
                  <c:v>1</c:v>
                </c:pt>
                <c:pt idx="15">
                  <c:v>238</c:v>
                </c:pt>
              </c:numCache>
            </c:numRef>
          </c:val>
          <c:extLst>
            <c:ext xmlns:c16="http://schemas.microsoft.com/office/drawing/2014/chart" uri="{C3380CC4-5D6E-409C-BE32-E72D297353CC}">
              <c16:uniqueId val="{00000000-0ADA-48F6-97EC-F8BEDF78B3B1}"/>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INUNDACION </a:t>
            </a:r>
            <a:r>
              <a:rPr lang="en-US" sz="1400" b="0" i="0" u="none" strike="noStrike" kern="1200" spc="0" baseline="0">
                <a:solidFill>
                  <a:sysClr val="windowText" lastClr="000000">
                    <a:lumMod val="65000"/>
                    <a:lumOff val="35000"/>
                  </a:sysClr>
                </a:solidFill>
              </a:rPr>
              <a:t>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Afectacionesxevento!$A$13</c:f>
              <c:strCache>
                <c:ptCount val="1"/>
                <c:pt idx="0">
                  <c:v>INUNDACIÓN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Afectacionesxevento!$B$13:$Q$13</c:f>
              <c:numCache>
                <c:formatCode>General</c:formatCode>
                <c:ptCount val="16"/>
                <c:pt idx="0">
                  <c:v>13</c:v>
                </c:pt>
                <c:pt idx="1">
                  <c:v>9</c:v>
                </c:pt>
                <c:pt idx="2">
                  <c:v>2</c:v>
                </c:pt>
                <c:pt idx="3">
                  <c:v>303633</c:v>
                </c:pt>
                <c:pt idx="4">
                  <c:v>67956</c:v>
                </c:pt>
                <c:pt idx="5">
                  <c:v>496</c:v>
                </c:pt>
                <c:pt idx="6">
                  <c:v>11219</c:v>
                </c:pt>
                <c:pt idx="7">
                  <c:v>13</c:v>
                </c:pt>
                <c:pt idx="9">
                  <c:v>2</c:v>
                </c:pt>
                <c:pt idx="10">
                  <c:v>2</c:v>
                </c:pt>
                <c:pt idx="11">
                  <c:v>2</c:v>
                </c:pt>
                <c:pt idx="13">
                  <c:v>20</c:v>
                </c:pt>
                <c:pt idx="14">
                  <c:v>24</c:v>
                </c:pt>
              </c:numCache>
            </c:numRef>
          </c:val>
          <c:extLst>
            <c:ext xmlns:c16="http://schemas.microsoft.com/office/drawing/2014/chart" uri="{C3380CC4-5D6E-409C-BE32-E72D297353CC}">
              <c16:uniqueId val="{00000000-4469-4698-AA08-3B91B13774A2}"/>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MAR </a:t>
            </a:r>
            <a:r>
              <a:rPr lang="en-US"/>
              <a:t>DE LEVA </a:t>
            </a:r>
            <a:r>
              <a:rPr lang="en-US" sz="1400" b="0" i="0" u="none" strike="noStrike" kern="1200" spc="0" baseline="0">
                <a:solidFill>
                  <a:sysClr val="windowText" lastClr="000000">
                    <a:lumMod val="65000"/>
                    <a:lumOff val="35000"/>
                  </a:sysClr>
                </a:solidFill>
              </a:rPr>
              <a:t>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Afectacionesxevento!$A$14</c:f>
              <c:strCache>
                <c:ptCount val="1"/>
                <c:pt idx="0">
                  <c:v>MAR DE LEVA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Afectacionesxevento!$B$14:$Q$14</c:f>
              <c:numCache>
                <c:formatCode>General</c:formatCode>
                <c:ptCount val="16"/>
                <c:pt idx="1">
                  <c:v>3</c:v>
                </c:pt>
                <c:pt idx="3">
                  <c:v>15</c:v>
                </c:pt>
                <c:pt idx="4">
                  <c:v>3</c:v>
                </c:pt>
                <c:pt idx="6">
                  <c:v>3</c:v>
                </c:pt>
              </c:numCache>
            </c:numRef>
          </c:val>
          <c:extLst>
            <c:ext xmlns:c16="http://schemas.microsoft.com/office/drawing/2014/chart" uri="{C3380CC4-5D6E-409C-BE32-E72D297353CC}">
              <c16:uniqueId val="{00000000-2D20-4161-9D9A-9FC678086454}"/>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MOVIMIENTO </a:t>
            </a:r>
            <a:r>
              <a:rPr lang="en-US"/>
              <a:t>EN MASA </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Afectacionesxevento!$A$15</c:f>
              <c:strCache>
                <c:ptCount val="1"/>
                <c:pt idx="0">
                  <c:v>MOVIMIENTO EN MASA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Afectacionesxevento!$B$15:$Q$15</c:f>
              <c:numCache>
                <c:formatCode>General</c:formatCode>
                <c:ptCount val="16"/>
                <c:pt idx="0">
                  <c:v>6</c:v>
                </c:pt>
                <c:pt idx="1">
                  <c:v>6</c:v>
                </c:pt>
                <c:pt idx="3">
                  <c:v>13950</c:v>
                </c:pt>
                <c:pt idx="4">
                  <c:v>1649</c:v>
                </c:pt>
                <c:pt idx="5">
                  <c:v>1023</c:v>
                </c:pt>
                <c:pt idx="6">
                  <c:v>319</c:v>
                </c:pt>
                <c:pt idx="7">
                  <c:v>3</c:v>
                </c:pt>
                <c:pt idx="10">
                  <c:v>1</c:v>
                </c:pt>
                <c:pt idx="11">
                  <c:v>1</c:v>
                </c:pt>
              </c:numCache>
            </c:numRef>
          </c:val>
          <c:extLst>
            <c:ext xmlns:c16="http://schemas.microsoft.com/office/drawing/2014/chart" uri="{C3380CC4-5D6E-409C-BE32-E72D297353CC}">
              <c16:uniqueId val="{00000000-63C2-41EE-9A73-92D96424201D}"/>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060225.xlsx]Tipologías!TablaDinámica2</c:name>
    <c:fmtId val="7"/>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Tipologías!$B$3:$B$4</c:f>
              <c:strCache>
                <c:ptCount val="1"/>
                <c:pt idx="0">
                  <c:v>2024</c:v>
                </c:pt>
              </c:strCache>
            </c:strRef>
          </c:tx>
          <c:spPr>
            <a:solidFill>
              <a:schemeClr val="accent1"/>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Tipologías!$B$5:$B$11</c:f>
              <c:numCache>
                <c:formatCode>General</c:formatCode>
                <c:ptCount val="6"/>
                <c:pt idx="1">
                  <c:v>2</c:v>
                </c:pt>
                <c:pt idx="2">
                  <c:v>5</c:v>
                </c:pt>
                <c:pt idx="4">
                  <c:v>7</c:v>
                </c:pt>
                <c:pt idx="5">
                  <c:v>2</c:v>
                </c:pt>
              </c:numCache>
            </c:numRef>
          </c:val>
          <c:extLst>
            <c:ext xmlns:c16="http://schemas.microsoft.com/office/drawing/2014/chart" uri="{C3380CC4-5D6E-409C-BE32-E72D297353CC}">
              <c16:uniqueId val="{00000000-B255-4EF9-A1EC-434F17A2A6F9}"/>
            </c:ext>
          </c:extLst>
        </c:ser>
        <c:ser>
          <c:idx val="1"/>
          <c:order val="1"/>
          <c:tx>
            <c:strRef>
              <c:f>Tipologías!$C$3:$C$4</c:f>
              <c:strCache>
                <c:ptCount val="1"/>
                <c:pt idx="0">
                  <c:v>2023</c:v>
                </c:pt>
              </c:strCache>
            </c:strRef>
          </c:tx>
          <c:spPr>
            <a:solidFill>
              <a:schemeClr val="accent2"/>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Tipologías!$C$5:$C$11</c:f>
              <c:numCache>
                <c:formatCode>General</c:formatCode>
                <c:ptCount val="6"/>
                <c:pt idx="1">
                  <c:v>2</c:v>
                </c:pt>
                <c:pt idx="2">
                  <c:v>6</c:v>
                </c:pt>
                <c:pt idx="3">
                  <c:v>1</c:v>
                </c:pt>
                <c:pt idx="4">
                  <c:v>13</c:v>
                </c:pt>
                <c:pt idx="5">
                  <c:v>1</c:v>
                </c:pt>
              </c:numCache>
            </c:numRef>
          </c:val>
          <c:extLst>
            <c:ext xmlns:c16="http://schemas.microsoft.com/office/drawing/2014/chart" uri="{C3380CC4-5D6E-409C-BE32-E72D297353CC}">
              <c16:uniqueId val="{00000001-B255-4EF9-A1EC-434F17A2A6F9}"/>
            </c:ext>
          </c:extLst>
        </c:ser>
        <c:ser>
          <c:idx val="2"/>
          <c:order val="2"/>
          <c:tx>
            <c:strRef>
              <c:f>Tipologías!$D$3:$D$4</c:f>
              <c:strCache>
                <c:ptCount val="1"/>
                <c:pt idx="0">
                  <c:v>2022</c:v>
                </c:pt>
              </c:strCache>
            </c:strRef>
          </c:tx>
          <c:spPr>
            <a:solidFill>
              <a:schemeClr val="accent3"/>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Tipologías!$D$5:$D$11</c:f>
              <c:numCache>
                <c:formatCode>General</c:formatCode>
                <c:ptCount val="6"/>
                <c:pt idx="1">
                  <c:v>11</c:v>
                </c:pt>
                <c:pt idx="2">
                  <c:v>7</c:v>
                </c:pt>
                <c:pt idx="4">
                  <c:v>8</c:v>
                </c:pt>
                <c:pt idx="5">
                  <c:v>2</c:v>
                </c:pt>
              </c:numCache>
            </c:numRef>
          </c:val>
          <c:extLst>
            <c:ext xmlns:c16="http://schemas.microsoft.com/office/drawing/2014/chart" uri="{C3380CC4-5D6E-409C-BE32-E72D297353CC}">
              <c16:uniqueId val="{00000002-B255-4EF9-A1EC-434F17A2A6F9}"/>
            </c:ext>
          </c:extLst>
        </c:ser>
        <c:ser>
          <c:idx val="3"/>
          <c:order val="3"/>
          <c:tx>
            <c:strRef>
              <c:f>Tipologías!$E$3:$E$4</c:f>
              <c:strCache>
                <c:ptCount val="1"/>
                <c:pt idx="0">
                  <c:v>2021</c:v>
                </c:pt>
              </c:strCache>
            </c:strRef>
          </c:tx>
          <c:spPr>
            <a:solidFill>
              <a:schemeClr val="accent4"/>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Tipologías!$E$5:$E$11</c:f>
              <c:numCache>
                <c:formatCode>General</c:formatCode>
                <c:ptCount val="6"/>
                <c:pt idx="0">
                  <c:v>1</c:v>
                </c:pt>
                <c:pt idx="2">
                  <c:v>4</c:v>
                </c:pt>
                <c:pt idx="4">
                  <c:v>11</c:v>
                </c:pt>
              </c:numCache>
            </c:numRef>
          </c:val>
          <c:extLst>
            <c:ext xmlns:c16="http://schemas.microsoft.com/office/drawing/2014/chart" uri="{C3380CC4-5D6E-409C-BE32-E72D297353CC}">
              <c16:uniqueId val="{00000003-B255-4EF9-A1EC-434F17A2A6F9}"/>
            </c:ext>
          </c:extLst>
        </c:ser>
        <c:ser>
          <c:idx val="4"/>
          <c:order val="4"/>
          <c:tx>
            <c:strRef>
              <c:f>Tipologías!$F$3:$F$4</c:f>
              <c:strCache>
                <c:ptCount val="1"/>
                <c:pt idx="0">
                  <c:v>2020</c:v>
                </c:pt>
              </c:strCache>
            </c:strRef>
          </c:tx>
          <c:spPr>
            <a:solidFill>
              <a:schemeClr val="accent5"/>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Tipologías!$F$5:$F$11</c:f>
              <c:numCache>
                <c:formatCode>General</c:formatCode>
                <c:ptCount val="6"/>
                <c:pt idx="0">
                  <c:v>1</c:v>
                </c:pt>
                <c:pt idx="2">
                  <c:v>8</c:v>
                </c:pt>
                <c:pt idx="3">
                  <c:v>2</c:v>
                </c:pt>
                <c:pt idx="4">
                  <c:v>5</c:v>
                </c:pt>
              </c:numCache>
            </c:numRef>
          </c:val>
          <c:extLst>
            <c:ext xmlns:c16="http://schemas.microsoft.com/office/drawing/2014/chart" uri="{C3380CC4-5D6E-409C-BE32-E72D297353CC}">
              <c16:uniqueId val="{00000004-B255-4EF9-A1EC-434F17A2A6F9}"/>
            </c:ext>
          </c:extLst>
        </c:ser>
        <c:ser>
          <c:idx val="5"/>
          <c:order val="5"/>
          <c:tx>
            <c:strRef>
              <c:f>Tipologías!$G$3:$G$4</c:f>
              <c:strCache>
                <c:ptCount val="1"/>
                <c:pt idx="0">
                  <c:v>2019</c:v>
                </c:pt>
              </c:strCache>
            </c:strRef>
          </c:tx>
          <c:spPr>
            <a:solidFill>
              <a:schemeClr val="accent6"/>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Tipologías!$G$5:$G$11</c:f>
              <c:numCache>
                <c:formatCode>General</c:formatCode>
                <c:ptCount val="6"/>
                <c:pt idx="2">
                  <c:v>6</c:v>
                </c:pt>
                <c:pt idx="4">
                  <c:v>5</c:v>
                </c:pt>
              </c:numCache>
            </c:numRef>
          </c:val>
          <c:extLst>
            <c:ext xmlns:c16="http://schemas.microsoft.com/office/drawing/2014/chart" uri="{C3380CC4-5D6E-409C-BE32-E72D297353CC}">
              <c16:uniqueId val="{00000005-B255-4EF9-A1EC-434F17A2A6F9}"/>
            </c:ext>
          </c:extLst>
        </c:ser>
        <c:ser>
          <c:idx val="6"/>
          <c:order val="6"/>
          <c:tx>
            <c:strRef>
              <c:f>Tipologías!$H$3:$H$4</c:f>
              <c:strCache>
                <c:ptCount val="1"/>
                <c:pt idx="0">
                  <c:v>2018</c:v>
                </c:pt>
              </c:strCache>
            </c:strRef>
          </c:tx>
          <c:spPr>
            <a:solidFill>
              <a:schemeClr val="accent1">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Tipologías!$H$5:$H$11</c:f>
              <c:numCache>
                <c:formatCode>General</c:formatCode>
                <c:ptCount val="6"/>
                <c:pt idx="1">
                  <c:v>1</c:v>
                </c:pt>
                <c:pt idx="2">
                  <c:v>2</c:v>
                </c:pt>
                <c:pt idx="3">
                  <c:v>3</c:v>
                </c:pt>
                <c:pt idx="4">
                  <c:v>5</c:v>
                </c:pt>
                <c:pt idx="5">
                  <c:v>1</c:v>
                </c:pt>
              </c:numCache>
            </c:numRef>
          </c:val>
          <c:extLst>
            <c:ext xmlns:c16="http://schemas.microsoft.com/office/drawing/2014/chart" uri="{C3380CC4-5D6E-409C-BE32-E72D297353CC}">
              <c16:uniqueId val="{00000006-B255-4EF9-A1EC-434F17A2A6F9}"/>
            </c:ext>
          </c:extLst>
        </c:ser>
        <c:ser>
          <c:idx val="7"/>
          <c:order val="7"/>
          <c:tx>
            <c:strRef>
              <c:f>Tipologías!$I$3:$I$4</c:f>
              <c:strCache>
                <c:ptCount val="1"/>
                <c:pt idx="0">
                  <c:v>2017</c:v>
                </c:pt>
              </c:strCache>
            </c:strRef>
          </c:tx>
          <c:spPr>
            <a:solidFill>
              <a:schemeClr val="accent2">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Tipologías!$I$5:$I$11</c:f>
              <c:numCache>
                <c:formatCode>General</c:formatCode>
                <c:ptCount val="6"/>
                <c:pt idx="1">
                  <c:v>1</c:v>
                </c:pt>
                <c:pt idx="2">
                  <c:v>5</c:v>
                </c:pt>
                <c:pt idx="4">
                  <c:v>5</c:v>
                </c:pt>
                <c:pt idx="5">
                  <c:v>4</c:v>
                </c:pt>
              </c:numCache>
            </c:numRef>
          </c:val>
          <c:extLst>
            <c:ext xmlns:c16="http://schemas.microsoft.com/office/drawing/2014/chart" uri="{C3380CC4-5D6E-409C-BE32-E72D297353CC}">
              <c16:uniqueId val="{00000007-B255-4EF9-A1EC-434F17A2A6F9}"/>
            </c:ext>
          </c:extLst>
        </c:ser>
        <c:ser>
          <c:idx val="8"/>
          <c:order val="8"/>
          <c:tx>
            <c:strRef>
              <c:f>Tipologías!$J$3:$J$4</c:f>
              <c:strCache>
                <c:ptCount val="1"/>
                <c:pt idx="0">
                  <c:v>2016</c:v>
                </c:pt>
              </c:strCache>
            </c:strRef>
          </c:tx>
          <c:spPr>
            <a:solidFill>
              <a:schemeClr val="accent3">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Tipologías!$J$5:$J$11</c:f>
              <c:numCache>
                <c:formatCode>General</c:formatCode>
                <c:ptCount val="6"/>
                <c:pt idx="2">
                  <c:v>9</c:v>
                </c:pt>
                <c:pt idx="3">
                  <c:v>2</c:v>
                </c:pt>
                <c:pt idx="5">
                  <c:v>1</c:v>
                </c:pt>
              </c:numCache>
            </c:numRef>
          </c:val>
          <c:extLst>
            <c:ext xmlns:c16="http://schemas.microsoft.com/office/drawing/2014/chart" uri="{C3380CC4-5D6E-409C-BE32-E72D297353CC}">
              <c16:uniqueId val="{00000008-B255-4EF9-A1EC-434F17A2A6F9}"/>
            </c:ext>
          </c:extLst>
        </c:ser>
        <c:ser>
          <c:idx val="9"/>
          <c:order val="9"/>
          <c:tx>
            <c:strRef>
              <c:f>Tipologías!$K$3:$K$4</c:f>
              <c:strCache>
                <c:ptCount val="1"/>
                <c:pt idx="0">
                  <c:v>2015</c:v>
                </c:pt>
              </c:strCache>
            </c:strRef>
          </c:tx>
          <c:spPr>
            <a:solidFill>
              <a:schemeClr val="accent4">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Tipologías!$K$5:$K$11</c:f>
              <c:numCache>
                <c:formatCode>General</c:formatCode>
                <c:ptCount val="6"/>
                <c:pt idx="1">
                  <c:v>2</c:v>
                </c:pt>
                <c:pt idx="2">
                  <c:v>3</c:v>
                </c:pt>
                <c:pt idx="3">
                  <c:v>1</c:v>
                </c:pt>
                <c:pt idx="4">
                  <c:v>6</c:v>
                </c:pt>
              </c:numCache>
            </c:numRef>
          </c:val>
          <c:extLst>
            <c:ext xmlns:c16="http://schemas.microsoft.com/office/drawing/2014/chart" uri="{C3380CC4-5D6E-409C-BE32-E72D297353CC}">
              <c16:uniqueId val="{00000009-B255-4EF9-A1EC-434F17A2A6F9}"/>
            </c:ext>
          </c:extLst>
        </c:ser>
        <c:ser>
          <c:idx val="10"/>
          <c:order val="10"/>
          <c:tx>
            <c:strRef>
              <c:f>Tipologías!$L$3:$L$4</c:f>
              <c:strCache>
                <c:ptCount val="1"/>
                <c:pt idx="0">
                  <c:v>2014</c:v>
                </c:pt>
              </c:strCache>
            </c:strRef>
          </c:tx>
          <c:spPr>
            <a:solidFill>
              <a:schemeClr val="accent5">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Tipologías!$L$5:$L$11</c:f>
              <c:numCache>
                <c:formatCode>General</c:formatCode>
                <c:ptCount val="6"/>
                <c:pt idx="1">
                  <c:v>6</c:v>
                </c:pt>
                <c:pt idx="2">
                  <c:v>12</c:v>
                </c:pt>
                <c:pt idx="3">
                  <c:v>1</c:v>
                </c:pt>
                <c:pt idx="4">
                  <c:v>7</c:v>
                </c:pt>
                <c:pt idx="5">
                  <c:v>1</c:v>
                </c:pt>
              </c:numCache>
            </c:numRef>
          </c:val>
          <c:extLst>
            <c:ext xmlns:c16="http://schemas.microsoft.com/office/drawing/2014/chart" uri="{C3380CC4-5D6E-409C-BE32-E72D297353CC}">
              <c16:uniqueId val="{0000000A-B255-4EF9-A1EC-434F17A2A6F9}"/>
            </c:ext>
          </c:extLst>
        </c:ser>
        <c:ser>
          <c:idx val="11"/>
          <c:order val="11"/>
          <c:tx>
            <c:strRef>
              <c:f>Tipologías!$M$3:$M$4</c:f>
              <c:strCache>
                <c:ptCount val="1"/>
                <c:pt idx="0">
                  <c:v>2013</c:v>
                </c:pt>
              </c:strCache>
            </c:strRef>
          </c:tx>
          <c:spPr>
            <a:solidFill>
              <a:schemeClr val="accent6">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Tipologías!$M$5:$M$11</c:f>
              <c:numCache>
                <c:formatCode>General</c:formatCode>
                <c:ptCount val="6"/>
                <c:pt idx="1">
                  <c:v>3</c:v>
                </c:pt>
                <c:pt idx="2">
                  <c:v>6</c:v>
                </c:pt>
                <c:pt idx="4">
                  <c:v>7</c:v>
                </c:pt>
                <c:pt idx="5">
                  <c:v>1</c:v>
                </c:pt>
              </c:numCache>
            </c:numRef>
          </c:val>
          <c:extLst>
            <c:ext xmlns:c16="http://schemas.microsoft.com/office/drawing/2014/chart" uri="{C3380CC4-5D6E-409C-BE32-E72D297353CC}">
              <c16:uniqueId val="{0000000B-B255-4EF9-A1EC-434F17A2A6F9}"/>
            </c:ext>
          </c:extLst>
        </c:ser>
        <c:ser>
          <c:idx val="12"/>
          <c:order val="12"/>
          <c:tx>
            <c:strRef>
              <c:f>Tipologías!$N$3:$N$4</c:f>
              <c:strCache>
                <c:ptCount val="1"/>
                <c:pt idx="0">
                  <c:v>2012</c:v>
                </c:pt>
              </c:strCache>
            </c:strRef>
          </c:tx>
          <c:spPr>
            <a:solidFill>
              <a:schemeClr val="accent1">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Tipologías!$N$5:$N$11</c:f>
              <c:numCache>
                <c:formatCode>General</c:formatCode>
                <c:ptCount val="6"/>
                <c:pt idx="1">
                  <c:v>8</c:v>
                </c:pt>
                <c:pt idx="2">
                  <c:v>8</c:v>
                </c:pt>
                <c:pt idx="3">
                  <c:v>1</c:v>
                </c:pt>
                <c:pt idx="4">
                  <c:v>3</c:v>
                </c:pt>
                <c:pt idx="5">
                  <c:v>1</c:v>
                </c:pt>
              </c:numCache>
            </c:numRef>
          </c:val>
          <c:extLst>
            <c:ext xmlns:c16="http://schemas.microsoft.com/office/drawing/2014/chart" uri="{C3380CC4-5D6E-409C-BE32-E72D297353CC}">
              <c16:uniqueId val="{0000000C-B255-4EF9-A1EC-434F17A2A6F9}"/>
            </c:ext>
          </c:extLst>
        </c:ser>
        <c:ser>
          <c:idx val="13"/>
          <c:order val="13"/>
          <c:tx>
            <c:strRef>
              <c:f>Tipologías!$O$3:$O$4</c:f>
              <c:strCache>
                <c:ptCount val="1"/>
                <c:pt idx="0">
                  <c:v>2011</c:v>
                </c:pt>
              </c:strCache>
            </c:strRef>
          </c:tx>
          <c:spPr>
            <a:solidFill>
              <a:schemeClr val="accent2">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Tipologías!$O$5:$O$11</c:f>
              <c:numCache>
                <c:formatCode>General</c:formatCode>
                <c:ptCount val="6"/>
                <c:pt idx="1">
                  <c:v>4</c:v>
                </c:pt>
                <c:pt idx="2">
                  <c:v>11</c:v>
                </c:pt>
                <c:pt idx="4">
                  <c:v>4</c:v>
                </c:pt>
              </c:numCache>
            </c:numRef>
          </c:val>
          <c:extLst>
            <c:ext xmlns:c16="http://schemas.microsoft.com/office/drawing/2014/chart" uri="{C3380CC4-5D6E-409C-BE32-E72D297353CC}">
              <c16:uniqueId val="{0000000D-B255-4EF9-A1EC-434F17A2A6F9}"/>
            </c:ext>
          </c:extLst>
        </c:ser>
        <c:ser>
          <c:idx val="14"/>
          <c:order val="14"/>
          <c:tx>
            <c:strRef>
              <c:f>Tipologías!$P$3:$P$4</c:f>
              <c:strCache>
                <c:ptCount val="1"/>
                <c:pt idx="0">
                  <c:v>2010</c:v>
                </c:pt>
              </c:strCache>
            </c:strRef>
          </c:tx>
          <c:spPr>
            <a:solidFill>
              <a:schemeClr val="accent3">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Tipologías!$P$5:$P$11</c:f>
              <c:numCache>
                <c:formatCode>General</c:formatCode>
                <c:ptCount val="6"/>
                <c:pt idx="1">
                  <c:v>4</c:v>
                </c:pt>
                <c:pt idx="2">
                  <c:v>9</c:v>
                </c:pt>
                <c:pt idx="5">
                  <c:v>1</c:v>
                </c:pt>
              </c:numCache>
            </c:numRef>
          </c:val>
          <c:extLst>
            <c:ext xmlns:c16="http://schemas.microsoft.com/office/drawing/2014/chart" uri="{C3380CC4-5D6E-409C-BE32-E72D297353CC}">
              <c16:uniqueId val="{0000000E-B255-4EF9-A1EC-434F17A2A6F9}"/>
            </c:ext>
          </c:extLst>
        </c:ser>
        <c:ser>
          <c:idx val="15"/>
          <c:order val="15"/>
          <c:tx>
            <c:strRef>
              <c:f>Tipologías!$Q$3:$Q$4</c:f>
              <c:strCache>
                <c:ptCount val="1"/>
                <c:pt idx="0">
                  <c:v>2009</c:v>
                </c:pt>
              </c:strCache>
            </c:strRef>
          </c:tx>
          <c:spPr>
            <a:solidFill>
              <a:schemeClr val="accent4">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Tipologías!$Q$5:$Q$11</c:f>
              <c:numCache>
                <c:formatCode>General</c:formatCode>
                <c:ptCount val="6"/>
                <c:pt idx="1">
                  <c:v>1</c:v>
                </c:pt>
                <c:pt idx="2">
                  <c:v>3</c:v>
                </c:pt>
                <c:pt idx="4">
                  <c:v>3</c:v>
                </c:pt>
                <c:pt idx="5">
                  <c:v>1</c:v>
                </c:pt>
              </c:numCache>
            </c:numRef>
          </c:val>
          <c:extLst>
            <c:ext xmlns:c16="http://schemas.microsoft.com/office/drawing/2014/chart" uri="{C3380CC4-5D6E-409C-BE32-E72D297353CC}">
              <c16:uniqueId val="{0000000F-B255-4EF9-A1EC-434F17A2A6F9}"/>
            </c:ext>
          </c:extLst>
        </c:ser>
        <c:ser>
          <c:idx val="16"/>
          <c:order val="16"/>
          <c:tx>
            <c:strRef>
              <c:f>Tipologías!$R$3:$R$4</c:f>
              <c:strCache>
                <c:ptCount val="1"/>
                <c:pt idx="0">
                  <c:v>2008</c:v>
                </c:pt>
              </c:strCache>
            </c:strRef>
          </c:tx>
          <c:spPr>
            <a:solidFill>
              <a:schemeClr val="accent5">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Tipologías!$R$5:$R$11</c:f>
              <c:numCache>
                <c:formatCode>General</c:formatCode>
                <c:ptCount val="6"/>
                <c:pt idx="1">
                  <c:v>1</c:v>
                </c:pt>
                <c:pt idx="2">
                  <c:v>5</c:v>
                </c:pt>
              </c:numCache>
            </c:numRef>
          </c:val>
          <c:extLst>
            <c:ext xmlns:c16="http://schemas.microsoft.com/office/drawing/2014/chart" uri="{C3380CC4-5D6E-409C-BE32-E72D297353CC}">
              <c16:uniqueId val="{00000010-B255-4EF9-A1EC-434F17A2A6F9}"/>
            </c:ext>
          </c:extLst>
        </c:ser>
        <c:ser>
          <c:idx val="17"/>
          <c:order val="17"/>
          <c:tx>
            <c:strRef>
              <c:f>Tipologías!$S$3:$S$4</c:f>
              <c:strCache>
                <c:ptCount val="1"/>
                <c:pt idx="0">
                  <c:v>2007</c:v>
                </c:pt>
              </c:strCache>
            </c:strRef>
          </c:tx>
          <c:spPr>
            <a:solidFill>
              <a:schemeClr val="accent6">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Tipologías!$S$5:$S$11</c:f>
              <c:numCache>
                <c:formatCode>General</c:formatCode>
                <c:ptCount val="6"/>
                <c:pt idx="1">
                  <c:v>3</c:v>
                </c:pt>
                <c:pt idx="2">
                  <c:v>7</c:v>
                </c:pt>
              </c:numCache>
            </c:numRef>
          </c:val>
          <c:extLst>
            <c:ext xmlns:c16="http://schemas.microsoft.com/office/drawing/2014/chart" uri="{C3380CC4-5D6E-409C-BE32-E72D297353CC}">
              <c16:uniqueId val="{00000011-B255-4EF9-A1EC-434F17A2A6F9}"/>
            </c:ext>
          </c:extLst>
        </c:ser>
        <c:ser>
          <c:idx val="18"/>
          <c:order val="18"/>
          <c:tx>
            <c:strRef>
              <c:f>Tipologías!$T$3:$T$4</c:f>
              <c:strCache>
                <c:ptCount val="1"/>
                <c:pt idx="0">
                  <c:v>2006</c:v>
                </c:pt>
              </c:strCache>
            </c:strRef>
          </c:tx>
          <c:spPr>
            <a:solidFill>
              <a:schemeClr val="accent1">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Tipologías!$T$5:$T$11</c:f>
              <c:numCache>
                <c:formatCode>General</c:formatCode>
                <c:ptCount val="6"/>
                <c:pt idx="1">
                  <c:v>3</c:v>
                </c:pt>
                <c:pt idx="2">
                  <c:v>5</c:v>
                </c:pt>
                <c:pt idx="3">
                  <c:v>1</c:v>
                </c:pt>
                <c:pt idx="4">
                  <c:v>1</c:v>
                </c:pt>
              </c:numCache>
            </c:numRef>
          </c:val>
          <c:extLst>
            <c:ext xmlns:c16="http://schemas.microsoft.com/office/drawing/2014/chart" uri="{C3380CC4-5D6E-409C-BE32-E72D297353CC}">
              <c16:uniqueId val="{00000012-B255-4EF9-A1EC-434F17A2A6F9}"/>
            </c:ext>
          </c:extLst>
        </c:ser>
        <c:ser>
          <c:idx val="19"/>
          <c:order val="19"/>
          <c:tx>
            <c:strRef>
              <c:f>Tipologías!$U$3:$U$4</c:f>
              <c:strCache>
                <c:ptCount val="1"/>
                <c:pt idx="0">
                  <c:v>2005</c:v>
                </c:pt>
              </c:strCache>
            </c:strRef>
          </c:tx>
          <c:spPr>
            <a:solidFill>
              <a:schemeClr val="accent2">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Tipologías!$U$5:$U$11</c:f>
              <c:numCache>
                <c:formatCode>General</c:formatCode>
                <c:ptCount val="6"/>
                <c:pt idx="1">
                  <c:v>1</c:v>
                </c:pt>
                <c:pt idx="2">
                  <c:v>2</c:v>
                </c:pt>
              </c:numCache>
            </c:numRef>
          </c:val>
          <c:extLst>
            <c:ext xmlns:c16="http://schemas.microsoft.com/office/drawing/2014/chart" uri="{C3380CC4-5D6E-409C-BE32-E72D297353CC}">
              <c16:uniqueId val="{00000013-B255-4EF9-A1EC-434F17A2A6F9}"/>
            </c:ext>
          </c:extLst>
        </c:ser>
        <c:ser>
          <c:idx val="20"/>
          <c:order val="20"/>
          <c:tx>
            <c:strRef>
              <c:f>Tipologías!$V$3:$V$4</c:f>
              <c:strCache>
                <c:ptCount val="1"/>
                <c:pt idx="0">
                  <c:v>2004</c:v>
                </c:pt>
              </c:strCache>
            </c:strRef>
          </c:tx>
          <c:spPr>
            <a:solidFill>
              <a:schemeClr val="accent3">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Tipologías!$V$5:$V$11</c:f>
              <c:numCache>
                <c:formatCode>General</c:formatCode>
                <c:ptCount val="6"/>
                <c:pt idx="2">
                  <c:v>6</c:v>
                </c:pt>
              </c:numCache>
            </c:numRef>
          </c:val>
          <c:extLst>
            <c:ext xmlns:c16="http://schemas.microsoft.com/office/drawing/2014/chart" uri="{C3380CC4-5D6E-409C-BE32-E72D297353CC}">
              <c16:uniqueId val="{00000014-B255-4EF9-A1EC-434F17A2A6F9}"/>
            </c:ext>
          </c:extLst>
        </c:ser>
        <c:ser>
          <c:idx val="21"/>
          <c:order val="21"/>
          <c:tx>
            <c:strRef>
              <c:f>Tipologías!$W$3:$W$4</c:f>
              <c:strCache>
                <c:ptCount val="1"/>
                <c:pt idx="0">
                  <c:v>2003</c:v>
                </c:pt>
              </c:strCache>
            </c:strRef>
          </c:tx>
          <c:spPr>
            <a:solidFill>
              <a:schemeClr val="accent4">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Tipologías!$W$5:$W$11</c:f>
              <c:numCache>
                <c:formatCode>General</c:formatCode>
                <c:ptCount val="6"/>
                <c:pt idx="1">
                  <c:v>1</c:v>
                </c:pt>
                <c:pt idx="2">
                  <c:v>2</c:v>
                </c:pt>
              </c:numCache>
            </c:numRef>
          </c:val>
          <c:extLst>
            <c:ext xmlns:c16="http://schemas.microsoft.com/office/drawing/2014/chart" uri="{C3380CC4-5D6E-409C-BE32-E72D297353CC}">
              <c16:uniqueId val="{00000015-B255-4EF9-A1EC-434F17A2A6F9}"/>
            </c:ext>
          </c:extLst>
        </c:ser>
        <c:ser>
          <c:idx val="22"/>
          <c:order val="22"/>
          <c:tx>
            <c:strRef>
              <c:f>Tipologías!$X$3:$X$4</c:f>
              <c:strCache>
                <c:ptCount val="1"/>
                <c:pt idx="0">
                  <c:v>2002</c:v>
                </c:pt>
              </c:strCache>
            </c:strRef>
          </c:tx>
          <c:spPr>
            <a:solidFill>
              <a:schemeClr val="accent5">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Tipologías!$X$5:$X$11</c:f>
              <c:numCache>
                <c:formatCode>General</c:formatCode>
                <c:ptCount val="6"/>
                <c:pt idx="2">
                  <c:v>3</c:v>
                </c:pt>
              </c:numCache>
            </c:numRef>
          </c:val>
          <c:extLst>
            <c:ext xmlns:c16="http://schemas.microsoft.com/office/drawing/2014/chart" uri="{C3380CC4-5D6E-409C-BE32-E72D297353CC}">
              <c16:uniqueId val="{00000016-B255-4EF9-A1EC-434F17A2A6F9}"/>
            </c:ext>
          </c:extLst>
        </c:ser>
        <c:ser>
          <c:idx val="23"/>
          <c:order val="23"/>
          <c:tx>
            <c:strRef>
              <c:f>Tipologías!$Y$3:$Y$4</c:f>
              <c:strCache>
                <c:ptCount val="1"/>
                <c:pt idx="0">
                  <c:v>2001</c:v>
                </c:pt>
              </c:strCache>
            </c:strRef>
          </c:tx>
          <c:spPr>
            <a:solidFill>
              <a:schemeClr val="accent6">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Tipologías!$Y$5:$Y$11</c:f>
              <c:numCache>
                <c:formatCode>General</c:formatCode>
                <c:ptCount val="6"/>
                <c:pt idx="2">
                  <c:v>2</c:v>
                </c:pt>
              </c:numCache>
            </c:numRef>
          </c:val>
          <c:extLst>
            <c:ext xmlns:c16="http://schemas.microsoft.com/office/drawing/2014/chart" uri="{C3380CC4-5D6E-409C-BE32-E72D297353CC}">
              <c16:uniqueId val="{00000017-B255-4EF9-A1EC-434F17A2A6F9}"/>
            </c:ext>
          </c:extLst>
        </c:ser>
        <c:ser>
          <c:idx val="24"/>
          <c:order val="24"/>
          <c:tx>
            <c:strRef>
              <c:f>Tipologías!$Z$3:$Z$4</c:f>
              <c:strCache>
                <c:ptCount val="1"/>
                <c:pt idx="0">
                  <c:v>2000</c:v>
                </c:pt>
              </c:strCache>
            </c:strRef>
          </c:tx>
          <c:spPr>
            <a:solidFill>
              <a:schemeClr val="accent1">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Tipologías!$Z$5:$Z$11</c:f>
              <c:numCache>
                <c:formatCode>General</c:formatCode>
                <c:ptCount val="6"/>
                <c:pt idx="1">
                  <c:v>1</c:v>
                </c:pt>
                <c:pt idx="2">
                  <c:v>1</c:v>
                </c:pt>
              </c:numCache>
            </c:numRef>
          </c:val>
          <c:extLst>
            <c:ext xmlns:c16="http://schemas.microsoft.com/office/drawing/2014/chart" uri="{C3380CC4-5D6E-409C-BE32-E72D297353CC}">
              <c16:uniqueId val="{00000018-B255-4EF9-A1EC-434F17A2A6F9}"/>
            </c:ext>
          </c:extLst>
        </c:ser>
        <c:ser>
          <c:idx val="25"/>
          <c:order val="25"/>
          <c:tx>
            <c:strRef>
              <c:f>Tipologías!$AA$3:$AA$4</c:f>
              <c:strCache>
                <c:ptCount val="1"/>
                <c:pt idx="0">
                  <c:v>1999</c:v>
                </c:pt>
              </c:strCache>
            </c:strRef>
          </c:tx>
          <c:spPr>
            <a:solidFill>
              <a:schemeClr val="accent2">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Tipologías!$AA$5:$AA$11</c:f>
              <c:numCache>
                <c:formatCode>General</c:formatCode>
                <c:ptCount val="6"/>
                <c:pt idx="1">
                  <c:v>1</c:v>
                </c:pt>
                <c:pt idx="2">
                  <c:v>2</c:v>
                </c:pt>
                <c:pt idx="3">
                  <c:v>1</c:v>
                </c:pt>
              </c:numCache>
            </c:numRef>
          </c:val>
          <c:extLst>
            <c:ext xmlns:c16="http://schemas.microsoft.com/office/drawing/2014/chart" uri="{C3380CC4-5D6E-409C-BE32-E72D297353CC}">
              <c16:uniqueId val="{00000019-B255-4EF9-A1EC-434F17A2A6F9}"/>
            </c:ext>
          </c:extLst>
        </c:ser>
        <c:ser>
          <c:idx val="26"/>
          <c:order val="26"/>
          <c:tx>
            <c:strRef>
              <c:f>Tipologías!$AB$3:$AB$4</c:f>
              <c:strCache>
                <c:ptCount val="1"/>
                <c:pt idx="0">
                  <c:v>1998</c:v>
                </c:pt>
              </c:strCache>
            </c:strRef>
          </c:tx>
          <c:spPr>
            <a:solidFill>
              <a:schemeClr val="accent3">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Tipologías!$AB$5:$AB$11</c:f>
              <c:numCache>
                <c:formatCode>General</c:formatCode>
                <c:ptCount val="6"/>
                <c:pt idx="1">
                  <c:v>2</c:v>
                </c:pt>
              </c:numCache>
            </c:numRef>
          </c:val>
          <c:extLst>
            <c:ext xmlns:c16="http://schemas.microsoft.com/office/drawing/2014/chart" uri="{C3380CC4-5D6E-409C-BE32-E72D297353CC}">
              <c16:uniqueId val="{0000001A-B255-4EF9-A1EC-434F17A2A6F9}"/>
            </c:ext>
          </c:extLst>
        </c:ser>
        <c:ser>
          <c:idx val="27"/>
          <c:order val="27"/>
          <c:tx>
            <c:strRef>
              <c:f>Tipologías!$AC$3:$AC$4</c:f>
              <c:strCache>
                <c:ptCount val="1"/>
                <c:pt idx="0">
                  <c:v>1996</c:v>
                </c:pt>
              </c:strCache>
            </c:strRef>
          </c:tx>
          <c:spPr>
            <a:solidFill>
              <a:schemeClr val="accent4">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Tipologías!$AC$5:$AC$11</c:f>
              <c:numCache>
                <c:formatCode>General</c:formatCode>
                <c:ptCount val="6"/>
                <c:pt idx="4">
                  <c:v>1</c:v>
                </c:pt>
              </c:numCache>
            </c:numRef>
          </c:val>
          <c:extLst>
            <c:ext xmlns:c16="http://schemas.microsoft.com/office/drawing/2014/chart" uri="{C3380CC4-5D6E-409C-BE32-E72D297353CC}">
              <c16:uniqueId val="{0000001B-B255-4EF9-A1EC-434F17A2A6F9}"/>
            </c:ext>
          </c:extLst>
        </c:ser>
        <c:ser>
          <c:idx val="28"/>
          <c:order val="28"/>
          <c:tx>
            <c:strRef>
              <c:f>Tipologías!$AD$3:$AD$4</c:f>
              <c:strCache>
                <c:ptCount val="1"/>
                <c:pt idx="0">
                  <c:v>1995</c:v>
                </c:pt>
              </c:strCache>
            </c:strRef>
          </c:tx>
          <c:spPr>
            <a:solidFill>
              <a:schemeClr val="accent5">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Tipologías!$AD$5:$AD$11</c:f>
              <c:numCache>
                <c:formatCode>General</c:formatCode>
                <c:ptCount val="6"/>
                <c:pt idx="2">
                  <c:v>1</c:v>
                </c:pt>
                <c:pt idx="4">
                  <c:v>1</c:v>
                </c:pt>
                <c:pt idx="5">
                  <c:v>1</c:v>
                </c:pt>
              </c:numCache>
            </c:numRef>
          </c:val>
          <c:extLst>
            <c:ext xmlns:c16="http://schemas.microsoft.com/office/drawing/2014/chart" uri="{C3380CC4-5D6E-409C-BE32-E72D297353CC}">
              <c16:uniqueId val="{0000001C-B255-4EF9-A1EC-434F17A2A6F9}"/>
            </c:ext>
          </c:extLst>
        </c:ser>
        <c:ser>
          <c:idx val="29"/>
          <c:order val="29"/>
          <c:tx>
            <c:strRef>
              <c:f>Tipologías!$AE$3:$AE$4</c:f>
              <c:strCache>
                <c:ptCount val="1"/>
                <c:pt idx="0">
                  <c:v>1994</c:v>
                </c:pt>
              </c:strCache>
            </c:strRef>
          </c:tx>
          <c:spPr>
            <a:solidFill>
              <a:schemeClr val="accent6">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Tipologías!$AE$5:$AE$11</c:f>
              <c:numCache>
                <c:formatCode>General</c:formatCode>
                <c:ptCount val="6"/>
                <c:pt idx="4">
                  <c:v>2</c:v>
                </c:pt>
              </c:numCache>
            </c:numRef>
          </c:val>
          <c:extLst>
            <c:ext xmlns:c16="http://schemas.microsoft.com/office/drawing/2014/chart" uri="{C3380CC4-5D6E-409C-BE32-E72D297353CC}">
              <c16:uniqueId val="{0000001D-B255-4EF9-A1EC-434F17A2A6F9}"/>
            </c:ext>
          </c:extLst>
        </c:ser>
        <c:ser>
          <c:idx val="30"/>
          <c:order val="30"/>
          <c:tx>
            <c:strRef>
              <c:f>Tipologías!$AF$3:$AF$4</c:f>
              <c:strCache>
                <c:ptCount val="1"/>
                <c:pt idx="0">
                  <c:v>1993</c:v>
                </c:pt>
              </c:strCache>
            </c:strRef>
          </c:tx>
          <c:spPr>
            <a:solidFill>
              <a:schemeClr val="accent1">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Tipologías!$AF$5:$AF$11</c:f>
              <c:numCache>
                <c:formatCode>General</c:formatCode>
                <c:ptCount val="6"/>
                <c:pt idx="1">
                  <c:v>2</c:v>
                </c:pt>
                <c:pt idx="2">
                  <c:v>1</c:v>
                </c:pt>
              </c:numCache>
            </c:numRef>
          </c:val>
          <c:extLst>
            <c:ext xmlns:c16="http://schemas.microsoft.com/office/drawing/2014/chart" uri="{C3380CC4-5D6E-409C-BE32-E72D297353CC}">
              <c16:uniqueId val="{0000001E-B255-4EF9-A1EC-434F17A2A6F9}"/>
            </c:ext>
          </c:extLst>
        </c:ser>
        <c:ser>
          <c:idx val="31"/>
          <c:order val="31"/>
          <c:tx>
            <c:strRef>
              <c:f>Tipologías!$AG$3:$AG$4</c:f>
              <c:strCache>
                <c:ptCount val="1"/>
                <c:pt idx="0">
                  <c:v>1992</c:v>
                </c:pt>
              </c:strCache>
            </c:strRef>
          </c:tx>
          <c:spPr>
            <a:solidFill>
              <a:schemeClr val="accent2">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Tipologías!$AG$5:$AG$11</c:f>
              <c:numCache>
                <c:formatCode>General</c:formatCode>
                <c:ptCount val="6"/>
                <c:pt idx="3">
                  <c:v>1</c:v>
                </c:pt>
              </c:numCache>
            </c:numRef>
          </c:val>
          <c:extLst>
            <c:ext xmlns:c16="http://schemas.microsoft.com/office/drawing/2014/chart" uri="{C3380CC4-5D6E-409C-BE32-E72D297353CC}">
              <c16:uniqueId val="{0000001F-B255-4EF9-A1EC-434F17A2A6F9}"/>
            </c:ext>
          </c:extLst>
        </c:ser>
        <c:ser>
          <c:idx val="32"/>
          <c:order val="32"/>
          <c:tx>
            <c:strRef>
              <c:f>Tipologías!$AH$3:$AH$4</c:f>
              <c:strCache>
                <c:ptCount val="1"/>
                <c:pt idx="0">
                  <c:v>1988</c:v>
                </c:pt>
              </c:strCache>
            </c:strRef>
          </c:tx>
          <c:spPr>
            <a:solidFill>
              <a:schemeClr val="accent3">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Tipologías!$AH$5:$AH$11</c:f>
              <c:numCache>
                <c:formatCode>General</c:formatCode>
                <c:ptCount val="6"/>
                <c:pt idx="3">
                  <c:v>1</c:v>
                </c:pt>
              </c:numCache>
            </c:numRef>
          </c:val>
          <c:extLst>
            <c:ext xmlns:c16="http://schemas.microsoft.com/office/drawing/2014/chart" uri="{C3380CC4-5D6E-409C-BE32-E72D297353CC}">
              <c16:uniqueId val="{00000020-B255-4EF9-A1EC-434F17A2A6F9}"/>
            </c:ext>
          </c:extLst>
        </c:ser>
        <c:ser>
          <c:idx val="33"/>
          <c:order val="33"/>
          <c:tx>
            <c:strRef>
              <c:f>Tipologías!$AI$3:$AI$4</c:f>
              <c:strCache>
                <c:ptCount val="1"/>
                <c:pt idx="0">
                  <c:v>1987</c:v>
                </c:pt>
              </c:strCache>
            </c:strRef>
          </c:tx>
          <c:spPr>
            <a:solidFill>
              <a:schemeClr val="accent4">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Tipologías!$AI$5:$AI$11</c:f>
              <c:numCache>
                <c:formatCode>General</c:formatCode>
                <c:ptCount val="6"/>
                <c:pt idx="2">
                  <c:v>1</c:v>
                </c:pt>
                <c:pt idx="3">
                  <c:v>1</c:v>
                </c:pt>
                <c:pt idx="4">
                  <c:v>1</c:v>
                </c:pt>
              </c:numCache>
            </c:numRef>
          </c:val>
          <c:extLst>
            <c:ext xmlns:c16="http://schemas.microsoft.com/office/drawing/2014/chart" uri="{C3380CC4-5D6E-409C-BE32-E72D297353CC}">
              <c16:uniqueId val="{00000021-B255-4EF9-A1EC-434F17A2A6F9}"/>
            </c:ext>
          </c:extLst>
        </c:ser>
        <c:ser>
          <c:idx val="34"/>
          <c:order val="34"/>
          <c:tx>
            <c:strRef>
              <c:f>Tipologías!$AJ$3:$AJ$4</c:f>
              <c:strCache>
                <c:ptCount val="1"/>
                <c:pt idx="0">
                  <c:v>1983</c:v>
                </c:pt>
              </c:strCache>
            </c:strRef>
          </c:tx>
          <c:spPr>
            <a:solidFill>
              <a:schemeClr val="accent5">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Tipologías!$AJ$5:$AJ$11</c:f>
              <c:numCache>
                <c:formatCode>General</c:formatCode>
                <c:ptCount val="6"/>
                <c:pt idx="2">
                  <c:v>1</c:v>
                </c:pt>
                <c:pt idx="4">
                  <c:v>1</c:v>
                </c:pt>
              </c:numCache>
            </c:numRef>
          </c:val>
          <c:extLst>
            <c:ext xmlns:c16="http://schemas.microsoft.com/office/drawing/2014/chart" uri="{C3380CC4-5D6E-409C-BE32-E72D297353CC}">
              <c16:uniqueId val="{00000022-B255-4EF9-A1EC-434F17A2A6F9}"/>
            </c:ext>
          </c:extLst>
        </c:ser>
        <c:ser>
          <c:idx val="35"/>
          <c:order val="35"/>
          <c:tx>
            <c:strRef>
              <c:f>Tipologías!$AK$3:$AK$4</c:f>
              <c:strCache>
                <c:ptCount val="1"/>
                <c:pt idx="0">
                  <c:v>1977</c:v>
                </c:pt>
              </c:strCache>
            </c:strRef>
          </c:tx>
          <c:spPr>
            <a:solidFill>
              <a:schemeClr val="accent6">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Tipologías!$AK$5:$AK$11</c:f>
              <c:numCache>
                <c:formatCode>General</c:formatCode>
                <c:ptCount val="6"/>
                <c:pt idx="4">
                  <c:v>1</c:v>
                </c:pt>
              </c:numCache>
            </c:numRef>
          </c:val>
          <c:extLst>
            <c:ext xmlns:c16="http://schemas.microsoft.com/office/drawing/2014/chart" uri="{C3380CC4-5D6E-409C-BE32-E72D297353CC}">
              <c16:uniqueId val="{00000023-B255-4EF9-A1EC-434F17A2A6F9}"/>
            </c:ext>
          </c:extLst>
        </c:ser>
        <c:ser>
          <c:idx val="36"/>
          <c:order val="36"/>
          <c:tx>
            <c:strRef>
              <c:f>Tipologías!$AL$3:$AL$4</c:f>
              <c:strCache>
                <c:ptCount val="1"/>
                <c:pt idx="0">
                  <c:v>1975</c:v>
                </c:pt>
              </c:strCache>
            </c:strRef>
          </c:tx>
          <c:spPr>
            <a:solidFill>
              <a:schemeClr val="accent1">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Tipologías!$AL$5:$AL$11</c:f>
              <c:numCache>
                <c:formatCode>General</c:formatCode>
                <c:ptCount val="6"/>
                <c:pt idx="1">
                  <c:v>1</c:v>
                </c:pt>
                <c:pt idx="4">
                  <c:v>1</c:v>
                </c:pt>
              </c:numCache>
            </c:numRef>
          </c:val>
          <c:extLst>
            <c:ext xmlns:c16="http://schemas.microsoft.com/office/drawing/2014/chart" uri="{C3380CC4-5D6E-409C-BE32-E72D297353CC}">
              <c16:uniqueId val="{00000024-B255-4EF9-A1EC-434F17A2A6F9}"/>
            </c:ext>
          </c:extLst>
        </c:ser>
        <c:ser>
          <c:idx val="37"/>
          <c:order val="37"/>
          <c:tx>
            <c:strRef>
              <c:f>Tipologías!$AM$3:$AM$4</c:f>
              <c:strCache>
                <c:ptCount val="1"/>
                <c:pt idx="0">
                  <c:v>1966</c:v>
                </c:pt>
              </c:strCache>
            </c:strRef>
          </c:tx>
          <c:spPr>
            <a:solidFill>
              <a:schemeClr val="accent2">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Tipologías!$AM$5:$AM$11</c:f>
              <c:numCache>
                <c:formatCode>General</c:formatCode>
                <c:ptCount val="6"/>
                <c:pt idx="3">
                  <c:v>1</c:v>
                </c:pt>
              </c:numCache>
            </c:numRef>
          </c:val>
          <c:extLst>
            <c:ext xmlns:c16="http://schemas.microsoft.com/office/drawing/2014/chart" uri="{C3380CC4-5D6E-409C-BE32-E72D297353CC}">
              <c16:uniqueId val="{00000025-B255-4EF9-A1EC-434F17A2A6F9}"/>
            </c:ext>
          </c:extLst>
        </c:ser>
        <c:ser>
          <c:idx val="38"/>
          <c:order val="38"/>
          <c:tx>
            <c:strRef>
              <c:f>Tipologías!$AN$3:$AN$4</c:f>
              <c:strCache>
                <c:ptCount val="1"/>
                <c:pt idx="0">
                  <c:v>1965</c:v>
                </c:pt>
              </c:strCache>
            </c:strRef>
          </c:tx>
          <c:spPr>
            <a:solidFill>
              <a:schemeClr val="accent3">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Tipologías!$AN$5:$AN$11</c:f>
              <c:numCache>
                <c:formatCode>General</c:formatCode>
                <c:ptCount val="6"/>
                <c:pt idx="4">
                  <c:v>1</c:v>
                </c:pt>
              </c:numCache>
            </c:numRef>
          </c:val>
          <c:extLst>
            <c:ext xmlns:c16="http://schemas.microsoft.com/office/drawing/2014/chart" uri="{C3380CC4-5D6E-409C-BE32-E72D297353CC}">
              <c16:uniqueId val="{00000026-B255-4EF9-A1EC-434F17A2A6F9}"/>
            </c:ext>
          </c:extLst>
        </c:ser>
        <c:ser>
          <c:idx val="39"/>
          <c:order val="39"/>
          <c:tx>
            <c:strRef>
              <c:f>Tipologías!$AO$3:$AO$4</c:f>
              <c:strCache>
                <c:ptCount val="1"/>
                <c:pt idx="0">
                  <c:v>1962</c:v>
                </c:pt>
              </c:strCache>
            </c:strRef>
          </c:tx>
          <c:spPr>
            <a:solidFill>
              <a:schemeClr val="accent4">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Tipologías!$AO$5:$AO$11</c:f>
              <c:numCache>
                <c:formatCode>General</c:formatCode>
                <c:ptCount val="6"/>
                <c:pt idx="4">
                  <c:v>1</c:v>
                </c:pt>
              </c:numCache>
            </c:numRef>
          </c:val>
          <c:extLst>
            <c:ext xmlns:c16="http://schemas.microsoft.com/office/drawing/2014/chart" uri="{C3380CC4-5D6E-409C-BE32-E72D297353CC}">
              <c16:uniqueId val="{00000027-B255-4EF9-A1EC-434F17A2A6F9}"/>
            </c:ext>
          </c:extLst>
        </c:ser>
        <c:ser>
          <c:idx val="40"/>
          <c:order val="40"/>
          <c:tx>
            <c:strRef>
              <c:f>Tipologías!$AP$3:$AP$4</c:f>
              <c:strCache>
                <c:ptCount val="1"/>
                <c:pt idx="0">
                  <c:v>1943</c:v>
                </c:pt>
              </c:strCache>
            </c:strRef>
          </c:tx>
          <c:spPr>
            <a:solidFill>
              <a:schemeClr val="accent5">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Tipologías!$AP$5:$AP$11</c:f>
              <c:numCache>
                <c:formatCode>General</c:formatCode>
                <c:ptCount val="6"/>
                <c:pt idx="3">
                  <c:v>1</c:v>
                </c:pt>
              </c:numCache>
            </c:numRef>
          </c:val>
          <c:extLst>
            <c:ext xmlns:c16="http://schemas.microsoft.com/office/drawing/2014/chart" uri="{C3380CC4-5D6E-409C-BE32-E72D297353CC}">
              <c16:uniqueId val="{00000028-B255-4EF9-A1EC-434F17A2A6F9}"/>
            </c:ext>
          </c:extLst>
        </c:ser>
        <c:ser>
          <c:idx val="41"/>
          <c:order val="41"/>
          <c:tx>
            <c:strRef>
              <c:f>Tipologías!$AQ$3:$AQ$4</c:f>
              <c:strCache>
                <c:ptCount val="1"/>
                <c:pt idx="0">
                  <c:v>1930</c:v>
                </c:pt>
              </c:strCache>
            </c:strRef>
          </c:tx>
          <c:spPr>
            <a:solidFill>
              <a:schemeClr val="accent6">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Tipologías!$AQ$5:$AQ$11</c:f>
              <c:numCache>
                <c:formatCode>General</c:formatCode>
                <c:ptCount val="6"/>
                <c:pt idx="3">
                  <c:v>1</c:v>
                </c:pt>
                <c:pt idx="4">
                  <c:v>1</c:v>
                </c:pt>
              </c:numCache>
            </c:numRef>
          </c:val>
          <c:extLst>
            <c:ext xmlns:c16="http://schemas.microsoft.com/office/drawing/2014/chart" uri="{C3380CC4-5D6E-409C-BE32-E72D297353CC}">
              <c16:uniqueId val="{00000029-B255-4EF9-A1EC-434F17A2A6F9}"/>
            </c:ext>
          </c:extLst>
        </c:ser>
        <c:dLbls>
          <c:showLegendKey val="0"/>
          <c:showVal val="0"/>
          <c:showCatName val="0"/>
          <c:showSerName val="0"/>
          <c:showPercent val="0"/>
          <c:showBubbleSize val="0"/>
        </c:dLbls>
        <c:gapWidth val="150"/>
        <c:overlap val="100"/>
        <c:axId val="278905920"/>
        <c:axId val="619164704"/>
      </c:barChart>
      <c:catAx>
        <c:axId val="27890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19164704"/>
        <c:crosses val="autoZero"/>
        <c:auto val="1"/>
        <c:lblAlgn val="ctr"/>
        <c:lblOffset val="100"/>
        <c:noMultiLvlLbl val="0"/>
      </c:catAx>
      <c:valAx>
        <c:axId val="619164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78905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SEQUIA</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Afectacionesxevento!$A$16</c:f>
              <c:strCache>
                <c:ptCount val="1"/>
                <c:pt idx="0">
                  <c:v>SEQUIA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Afectacionesxevento!$B$16:$Q$16</c:f>
              <c:numCache>
                <c:formatCode>General</c:formatCode>
                <c:ptCount val="16"/>
                <c:pt idx="3">
                  <c:v>12957</c:v>
                </c:pt>
              </c:numCache>
            </c:numRef>
          </c:val>
          <c:extLst>
            <c:ext xmlns:c16="http://schemas.microsoft.com/office/drawing/2014/chart" uri="{C3380CC4-5D6E-409C-BE32-E72D297353CC}">
              <c16:uniqueId val="{00000000-9A9E-4368-9F78-689992757D02}"/>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SISMO</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Afectacionesxevento!$A$17</c:f>
              <c:strCache>
                <c:ptCount val="1"/>
                <c:pt idx="0">
                  <c:v>SISMO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Afectacionesxevento!$B$17:$Q$17</c:f>
              <c:numCache>
                <c:formatCode>General</c:formatCode>
                <c:ptCount val="16"/>
                <c:pt idx="3">
                  <c:v>3</c:v>
                </c:pt>
              </c:numCache>
            </c:numRef>
          </c:val>
          <c:extLst>
            <c:ext xmlns:c16="http://schemas.microsoft.com/office/drawing/2014/chart" uri="{C3380CC4-5D6E-409C-BE32-E72D297353CC}">
              <c16:uniqueId val="{00000000-EC29-44C1-A3CF-B2EB86FDA810}"/>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TEMPESTAD</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Afectacionesxevento!$A$18</c:f>
              <c:strCache>
                <c:ptCount val="1"/>
                <c:pt idx="0">
                  <c:v>TEMPESTAD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Afectacionesxevento!$B$18:$Q$18</c:f>
              <c:numCache>
                <c:formatCode>General</c:formatCode>
                <c:ptCount val="16"/>
                <c:pt idx="3">
                  <c:v>283</c:v>
                </c:pt>
                <c:pt idx="4">
                  <c:v>110</c:v>
                </c:pt>
                <c:pt idx="5">
                  <c:v>6</c:v>
                </c:pt>
                <c:pt idx="6">
                  <c:v>102</c:v>
                </c:pt>
                <c:pt idx="8">
                  <c:v>1</c:v>
                </c:pt>
              </c:numCache>
            </c:numRef>
          </c:val>
          <c:extLst>
            <c:ext xmlns:c16="http://schemas.microsoft.com/office/drawing/2014/chart" uri="{C3380CC4-5D6E-409C-BE32-E72D297353CC}">
              <c16:uniqueId val="{00000000-E2B9-47D9-91E0-AC4EE7A9AA46}"/>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TORMENTA </a:t>
            </a:r>
            <a:r>
              <a:rPr lang="en-US"/>
              <a:t>ELECTRICA</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Afectacionesxevento!$A$19</c:f>
              <c:strCache>
                <c:ptCount val="1"/>
                <c:pt idx="0">
                  <c:v>TORMENTA ELÉCTRICA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Afectacionesxevento!$B$19:$Q$19</c:f>
              <c:numCache>
                <c:formatCode>General</c:formatCode>
                <c:ptCount val="16"/>
                <c:pt idx="0">
                  <c:v>7</c:v>
                </c:pt>
                <c:pt idx="1">
                  <c:v>1</c:v>
                </c:pt>
                <c:pt idx="3">
                  <c:v>293</c:v>
                </c:pt>
                <c:pt idx="4">
                  <c:v>58</c:v>
                </c:pt>
                <c:pt idx="6">
                  <c:v>58</c:v>
                </c:pt>
              </c:numCache>
            </c:numRef>
          </c:val>
          <c:extLst>
            <c:ext xmlns:c16="http://schemas.microsoft.com/office/drawing/2014/chart" uri="{C3380CC4-5D6E-409C-BE32-E72D297353CC}">
              <c16:uniqueId val="{00000000-98D4-4B04-BAF6-3DFC80A4D2A1}"/>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AFECTACIONES POR VENDAVAL</a:t>
            </a:r>
            <a:r>
              <a:rPr lang="en-US" sz="1400" b="0" i="0" u="none" strike="noStrike" kern="1200" spc="0" baseline="0">
                <a:solidFill>
                  <a:sysClr val="windowText" lastClr="000000">
                    <a:lumMod val="65000"/>
                    <a:lumOff val="35000"/>
                  </a:sysClr>
                </a:solidFill>
              </a:rPr>
              <a:t> ENTRE </a:t>
            </a:r>
            <a:r>
              <a:rPr lang="es-MX" sz="1400" b="0" i="0" u="none" strike="noStrike" kern="1200" spc="0" baseline="0">
                <a:solidFill>
                  <a:sysClr val="windowText" lastClr="000000">
                    <a:lumMod val="65000"/>
                    <a:lumOff val="35000"/>
                  </a:sysClr>
                </a:solidFill>
              </a:rPr>
              <a:t>1930-2024 DISTRITO DE CARTAGENA</a:t>
            </a:r>
            <a:endParaRPr lang="en-US" sz="1400" b="0" i="0" u="none" strike="noStrike" kern="1200" spc="0" baseline="0">
              <a:solidFill>
                <a:sysClr val="windowText" lastClr="000000">
                  <a:lumMod val="65000"/>
                  <a:lumOff val="35000"/>
                </a:sysClr>
              </a:solidFill>
              <a:latin typeface="+mn-lt"/>
              <a:ea typeface="+mn-ea"/>
              <a:cs typeface="+mn-cs"/>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Afectacionesxevento!$A$20</c:f>
              <c:strCache>
                <c:ptCount val="1"/>
                <c:pt idx="0">
                  <c:v>VENDAVAL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Afectacionesxevento!$B$1:$Q$1</c:f>
              <c:strCache>
                <c:ptCount val="16"/>
                <c:pt idx="0">
                  <c:v>MUERTOS</c:v>
                </c:pt>
                <c:pt idx="1">
                  <c:v>HERIDOS</c:v>
                </c:pt>
                <c:pt idx="2">
                  <c:v>DESAPARECIDOS</c:v>
                </c:pt>
                <c:pt idx="3">
                  <c:v>PERSONAS</c:v>
                </c:pt>
                <c:pt idx="4">
                  <c:v>FAMILIAS</c:v>
                </c:pt>
                <c:pt idx="5">
                  <c:v>VIVIENDAS DESTRUIDAS</c:v>
                </c:pt>
                <c:pt idx="6">
                  <c:v>VIVIENDAS AVERIADAS</c:v>
                </c:pt>
                <c:pt idx="7">
                  <c:v>VÍAS</c:v>
                </c:pt>
                <c:pt idx="8">
                  <c:v>PUENTES VEHICULARES</c:v>
                </c:pt>
                <c:pt idx="9">
                  <c:v>PUENTES PEATONALES</c:v>
                </c:pt>
                <c:pt idx="10">
                  <c:v>ACUEDUCTOS</c:v>
                </c:pt>
                <c:pt idx="11">
                  <c:v>ALCANTARILLADO</c:v>
                </c:pt>
                <c:pt idx="12">
                  <c:v>CENTROS DE SALUD</c:v>
                </c:pt>
                <c:pt idx="13">
                  <c:v>CENTROS EDUCATIVOS</c:v>
                </c:pt>
                <c:pt idx="14">
                  <c:v>CENTROS COMUNITARIOS</c:v>
                </c:pt>
                <c:pt idx="15">
                  <c:v>HECTAREAS</c:v>
                </c:pt>
              </c:strCache>
            </c:strRef>
          </c:cat>
          <c:val>
            <c:numRef>
              <c:f>Afectacionesxevento!$B$20:$Q$20</c:f>
              <c:numCache>
                <c:formatCode>General</c:formatCode>
                <c:ptCount val="16"/>
                <c:pt idx="0">
                  <c:v>1</c:v>
                </c:pt>
                <c:pt idx="1">
                  <c:v>9</c:v>
                </c:pt>
                <c:pt idx="2">
                  <c:v>1</c:v>
                </c:pt>
                <c:pt idx="3">
                  <c:v>11981</c:v>
                </c:pt>
                <c:pt idx="4">
                  <c:v>2553</c:v>
                </c:pt>
                <c:pt idx="5">
                  <c:v>11</c:v>
                </c:pt>
                <c:pt idx="6">
                  <c:v>2203</c:v>
                </c:pt>
                <c:pt idx="10">
                  <c:v>1</c:v>
                </c:pt>
                <c:pt idx="12">
                  <c:v>3</c:v>
                </c:pt>
                <c:pt idx="13">
                  <c:v>9</c:v>
                </c:pt>
                <c:pt idx="14">
                  <c:v>4</c:v>
                </c:pt>
              </c:numCache>
            </c:numRef>
          </c:val>
          <c:extLst>
            <c:ext xmlns:c16="http://schemas.microsoft.com/office/drawing/2014/chart" uri="{C3380CC4-5D6E-409C-BE32-E72D297353CC}">
              <c16:uniqueId val="{00000000-160E-459E-BCA3-959668F75B41}"/>
            </c:ext>
          </c:extLst>
        </c:ser>
        <c:dLbls>
          <c:showLegendKey val="0"/>
          <c:showVal val="0"/>
          <c:showCatName val="0"/>
          <c:showSerName val="0"/>
          <c:showPercent val="0"/>
          <c:showBubbleSize val="0"/>
        </c:dLbls>
        <c:gapWidth val="219"/>
        <c:overlap val="-27"/>
        <c:axId val="1271753615"/>
        <c:axId val="1271744975"/>
      </c:barChart>
      <c:catAx>
        <c:axId val="1271753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44975"/>
        <c:crosses val="autoZero"/>
        <c:auto val="1"/>
        <c:lblAlgn val="ctr"/>
        <c:lblOffset val="100"/>
        <c:noMultiLvlLbl val="0"/>
      </c:catAx>
      <c:valAx>
        <c:axId val="1271744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7175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Afectaciones por eventos</a:t>
            </a:r>
          </a:p>
          <a:p>
            <a:pPr>
              <a:defRPr/>
            </a:pPr>
            <a:r>
              <a:rPr lang="es-CO"/>
              <a:t>1930 - 2024 Distrito de Cartagena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Afectacionesxevento!$B$1</c:f>
              <c:strCache>
                <c:ptCount val="1"/>
                <c:pt idx="0">
                  <c:v>MUERTOS</c:v>
                </c:pt>
              </c:strCache>
            </c:strRef>
          </c:tx>
          <c:spPr>
            <a:solidFill>
              <a:schemeClr val="accent1"/>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Afectacionesxevento!$B$2:$B$20</c15:sqref>
                  </c15:fullRef>
                </c:ext>
              </c:extLst>
              <c:f>(Afectacionesxevento!$B$2:$B$3,Afectacionesxevento!$B$6:$B$20)</c:f>
              <c:numCache>
                <c:formatCode>General</c:formatCode>
                <c:ptCount val="17"/>
                <c:pt idx="1">
                  <c:v>29</c:v>
                </c:pt>
                <c:pt idx="4">
                  <c:v>31</c:v>
                </c:pt>
                <c:pt idx="6">
                  <c:v>7</c:v>
                </c:pt>
                <c:pt idx="7">
                  <c:v>55</c:v>
                </c:pt>
                <c:pt idx="9">
                  <c:v>13</c:v>
                </c:pt>
                <c:pt idx="11">
                  <c:v>6</c:v>
                </c:pt>
                <c:pt idx="15">
                  <c:v>7</c:v>
                </c:pt>
                <c:pt idx="16">
                  <c:v>1</c:v>
                </c:pt>
              </c:numCache>
            </c:numRef>
          </c:val>
          <c:extLst>
            <c:ext xmlns:c16="http://schemas.microsoft.com/office/drawing/2014/chart" uri="{C3380CC4-5D6E-409C-BE32-E72D297353CC}">
              <c16:uniqueId val="{00000000-1A85-4508-A489-571A2F75A6C1}"/>
            </c:ext>
          </c:extLst>
        </c:ser>
        <c:ser>
          <c:idx val="1"/>
          <c:order val="1"/>
          <c:tx>
            <c:strRef>
              <c:f>Afectacionesxevento!$C$1</c:f>
              <c:strCache>
                <c:ptCount val="1"/>
                <c:pt idx="0">
                  <c:v>HERIDOS</c:v>
                </c:pt>
              </c:strCache>
            </c:strRef>
          </c:tx>
          <c:spPr>
            <a:solidFill>
              <a:schemeClr val="accent2"/>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Afectacionesxevento!$C$2:$C$20</c15:sqref>
                  </c15:fullRef>
                </c:ext>
              </c:extLst>
              <c:f>(Afectacionesxevento!$C$2:$C$3,Afectacionesxevento!$C$6:$C$20)</c:f>
              <c:numCache>
                <c:formatCode>General</c:formatCode>
                <c:ptCount val="17"/>
                <c:pt idx="1">
                  <c:v>41</c:v>
                </c:pt>
                <c:pt idx="4">
                  <c:v>17</c:v>
                </c:pt>
                <c:pt idx="7">
                  <c:v>21</c:v>
                </c:pt>
                <c:pt idx="8">
                  <c:v>2</c:v>
                </c:pt>
                <c:pt idx="9">
                  <c:v>9</c:v>
                </c:pt>
                <c:pt idx="10">
                  <c:v>3</c:v>
                </c:pt>
                <c:pt idx="11">
                  <c:v>6</c:v>
                </c:pt>
                <c:pt idx="15">
                  <c:v>1</c:v>
                </c:pt>
                <c:pt idx="16">
                  <c:v>9</c:v>
                </c:pt>
              </c:numCache>
            </c:numRef>
          </c:val>
          <c:extLst>
            <c:ext xmlns:c16="http://schemas.microsoft.com/office/drawing/2014/chart" uri="{C3380CC4-5D6E-409C-BE32-E72D297353CC}">
              <c16:uniqueId val="{00000001-1A85-4508-A489-571A2F75A6C1}"/>
            </c:ext>
          </c:extLst>
        </c:ser>
        <c:ser>
          <c:idx val="2"/>
          <c:order val="2"/>
          <c:tx>
            <c:strRef>
              <c:f>Afectacionesxevento!$D$1</c:f>
              <c:strCache>
                <c:ptCount val="1"/>
                <c:pt idx="0">
                  <c:v>DESAPARECIDOS</c:v>
                </c:pt>
              </c:strCache>
            </c:strRef>
          </c:tx>
          <c:spPr>
            <a:solidFill>
              <a:schemeClr val="accent3"/>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Afectacionesxevento!$D$2:$D$20</c15:sqref>
                  </c15:fullRef>
                </c:ext>
              </c:extLst>
              <c:f>(Afectacionesxevento!$D$2:$D$3,Afectacionesxevento!$D$6:$D$20)</c:f>
              <c:numCache>
                <c:formatCode>General</c:formatCode>
                <c:ptCount val="17"/>
                <c:pt idx="9">
                  <c:v>2</c:v>
                </c:pt>
                <c:pt idx="16">
                  <c:v>1</c:v>
                </c:pt>
              </c:numCache>
            </c:numRef>
          </c:val>
          <c:extLst>
            <c:ext xmlns:c16="http://schemas.microsoft.com/office/drawing/2014/chart" uri="{C3380CC4-5D6E-409C-BE32-E72D297353CC}">
              <c16:uniqueId val="{00000002-1A85-4508-A489-571A2F75A6C1}"/>
            </c:ext>
          </c:extLst>
        </c:ser>
        <c:ser>
          <c:idx val="3"/>
          <c:order val="3"/>
          <c:tx>
            <c:strRef>
              <c:f>Afectacionesxevento!$E$1</c:f>
              <c:strCache>
                <c:ptCount val="1"/>
                <c:pt idx="0">
                  <c:v>PERSONAS</c:v>
                </c:pt>
              </c:strCache>
            </c:strRef>
          </c:tx>
          <c:spPr>
            <a:solidFill>
              <a:schemeClr val="accent4"/>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Afectacionesxevento!$E$2:$E$20</c15:sqref>
                  </c15:fullRef>
                </c:ext>
              </c:extLst>
              <c:f>(Afectacionesxevento!$E$2:$E$3,Afectacionesxevento!$E$6:$E$20)</c:f>
              <c:numCache>
                <c:formatCode>General</c:formatCode>
                <c:ptCount val="17"/>
                <c:pt idx="0">
                  <c:v>574</c:v>
                </c:pt>
                <c:pt idx="1">
                  <c:v>489</c:v>
                </c:pt>
                <c:pt idx="2">
                  <c:v>200</c:v>
                </c:pt>
                <c:pt idx="3">
                  <c:v>390</c:v>
                </c:pt>
                <c:pt idx="4">
                  <c:v>212</c:v>
                </c:pt>
                <c:pt idx="5">
                  <c:v>50</c:v>
                </c:pt>
                <c:pt idx="6">
                  <c:v>52761</c:v>
                </c:pt>
                <c:pt idx="7">
                  <c:v>1111</c:v>
                </c:pt>
                <c:pt idx="8">
                  <c:v>5</c:v>
                </c:pt>
                <c:pt idx="9">
                  <c:v>303633</c:v>
                </c:pt>
                <c:pt idx="10">
                  <c:v>15</c:v>
                </c:pt>
                <c:pt idx="11">
                  <c:v>13950</c:v>
                </c:pt>
                <c:pt idx="12">
                  <c:v>12957</c:v>
                </c:pt>
                <c:pt idx="13">
                  <c:v>3</c:v>
                </c:pt>
                <c:pt idx="14">
                  <c:v>283</c:v>
                </c:pt>
                <c:pt idx="15">
                  <c:v>293</c:v>
                </c:pt>
                <c:pt idx="16">
                  <c:v>11981</c:v>
                </c:pt>
              </c:numCache>
            </c:numRef>
          </c:val>
          <c:extLst>
            <c:ext xmlns:c16="http://schemas.microsoft.com/office/drawing/2014/chart" uri="{C3380CC4-5D6E-409C-BE32-E72D297353CC}">
              <c16:uniqueId val="{00000003-1A85-4508-A489-571A2F75A6C1}"/>
            </c:ext>
          </c:extLst>
        </c:ser>
        <c:ser>
          <c:idx val="4"/>
          <c:order val="4"/>
          <c:tx>
            <c:strRef>
              <c:f>Afectacionesxevento!$F$1</c:f>
              <c:strCache>
                <c:ptCount val="1"/>
                <c:pt idx="0">
                  <c:v>FAMILIAS</c:v>
                </c:pt>
              </c:strCache>
            </c:strRef>
          </c:tx>
          <c:spPr>
            <a:solidFill>
              <a:schemeClr val="accent5"/>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Afectacionesxevento!$F$2:$F$20</c15:sqref>
                  </c15:fullRef>
                </c:ext>
              </c:extLst>
              <c:f>(Afectacionesxevento!$F$2:$F$3,Afectacionesxevento!$F$6:$F$20)</c:f>
              <c:numCache>
                <c:formatCode>General</c:formatCode>
                <c:ptCount val="17"/>
                <c:pt idx="1">
                  <c:v>8</c:v>
                </c:pt>
                <c:pt idx="6">
                  <c:v>2637</c:v>
                </c:pt>
                <c:pt idx="7">
                  <c:v>167</c:v>
                </c:pt>
                <c:pt idx="8">
                  <c:v>1</c:v>
                </c:pt>
                <c:pt idx="9">
                  <c:v>67956</c:v>
                </c:pt>
                <c:pt idx="10">
                  <c:v>3</c:v>
                </c:pt>
                <c:pt idx="11">
                  <c:v>1649</c:v>
                </c:pt>
                <c:pt idx="14">
                  <c:v>110</c:v>
                </c:pt>
                <c:pt idx="15">
                  <c:v>58</c:v>
                </c:pt>
                <c:pt idx="16">
                  <c:v>2553</c:v>
                </c:pt>
              </c:numCache>
            </c:numRef>
          </c:val>
          <c:extLst>
            <c:ext xmlns:c16="http://schemas.microsoft.com/office/drawing/2014/chart" uri="{C3380CC4-5D6E-409C-BE32-E72D297353CC}">
              <c16:uniqueId val="{00000004-1A85-4508-A489-571A2F75A6C1}"/>
            </c:ext>
          </c:extLst>
        </c:ser>
        <c:ser>
          <c:idx val="5"/>
          <c:order val="5"/>
          <c:tx>
            <c:strRef>
              <c:f>Afectacionesxevento!$G$1</c:f>
              <c:strCache>
                <c:ptCount val="1"/>
                <c:pt idx="0">
                  <c:v>VIVIENDAS DESTRUIDAS</c:v>
                </c:pt>
              </c:strCache>
            </c:strRef>
          </c:tx>
          <c:spPr>
            <a:solidFill>
              <a:schemeClr val="accent6"/>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Afectacionesxevento!$G$2:$G$20</c15:sqref>
                  </c15:fullRef>
                </c:ext>
              </c:extLst>
              <c:f>(Afectacionesxevento!$G$2:$G$3,Afectacionesxevento!$G$6:$G$20)</c:f>
              <c:numCache>
                <c:formatCode>General</c:formatCode>
                <c:ptCount val="17"/>
                <c:pt idx="1">
                  <c:v>3</c:v>
                </c:pt>
                <c:pt idx="6">
                  <c:v>2</c:v>
                </c:pt>
                <c:pt idx="7">
                  <c:v>93</c:v>
                </c:pt>
                <c:pt idx="9">
                  <c:v>496</c:v>
                </c:pt>
                <c:pt idx="11">
                  <c:v>1023</c:v>
                </c:pt>
                <c:pt idx="14">
                  <c:v>6</c:v>
                </c:pt>
                <c:pt idx="16">
                  <c:v>11</c:v>
                </c:pt>
              </c:numCache>
            </c:numRef>
          </c:val>
          <c:extLst>
            <c:ext xmlns:c16="http://schemas.microsoft.com/office/drawing/2014/chart" uri="{C3380CC4-5D6E-409C-BE32-E72D297353CC}">
              <c16:uniqueId val="{00000005-1A85-4508-A489-571A2F75A6C1}"/>
            </c:ext>
          </c:extLst>
        </c:ser>
        <c:ser>
          <c:idx val="6"/>
          <c:order val="6"/>
          <c:tx>
            <c:strRef>
              <c:f>Afectacionesxevento!$H$1</c:f>
              <c:strCache>
                <c:ptCount val="1"/>
                <c:pt idx="0">
                  <c:v>VIVIENDAS AVERIADAS</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Afectacionesxevento!$H$2:$H$20</c15:sqref>
                  </c15:fullRef>
                </c:ext>
              </c:extLst>
              <c:f>(Afectacionesxevento!$H$2:$H$3,Afectacionesxevento!$H$6:$H$20)</c:f>
              <c:numCache>
                <c:formatCode>General</c:formatCode>
                <c:ptCount val="17"/>
                <c:pt idx="1">
                  <c:v>3</c:v>
                </c:pt>
                <c:pt idx="6">
                  <c:v>7</c:v>
                </c:pt>
                <c:pt idx="7">
                  <c:v>46</c:v>
                </c:pt>
                <c:pt idx="8">
                  <c:v>1</c:v>
                </c:pt>
                <c:pt idx="9">
                  <c:v>11219</c:v>
                </c:pt>
                <c:pt idx="10">
                  <c:v>3</c:v>
                </c:pt>
                <c:pt idx="11">
                  <c:v>319</c:v>
                </c:pt>
                <c:pt idx="14">
                  <c:v>102</c:v>
                </c:pt>
                <c:pt idx="15">
                  <c:v>58</c:v>
                </c:pt>
                <c:pt idx="16">
                  <c:v>2203</c:v>
                </c:pt>
              </c:numCache>
            </c:numRef>
          </c:val>
          <c:extLst>
            <c:ext xmlns:c16="http://schemas.microsoft.com/office/drawing/2014/chart" uri="{C3380CC4-5D6E-409C-BE32-E72D297353CC}">
              <c16:uniqueId val="{00000006-1A85-4508-A489-571A2F75A6C1}"/>
            </c:ext>
          </c:extLst>
        </c:ser>
        <c:ser>
          <c:idx val="7"/>
          <c:order val="7"/>
          <c:tx>
            <c:strRef>
              <c:f>Afectacionesxevento!$I$1</c:f>
              <c:strCache>
                <c:ptCount val="1"/>
                <c:pt idx="0">
                  <c:v>VÍAS</c:v>
                </c:pt>
              </c:strCache>
            </c:strRef>
          </c:tx>
          <c:spPr>
            <a:solidFill>
              <a:schemeClr val="accent2">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Afectacionesxevento!$I$2:$I$20</c15:sqref>
                  </c15:fullRef>
                </c:ext>
              </c:extLst>
              <c:f>(Afectacionesxevento!$I$2:$I$3,Afectacionesxevento!$I$6:$I$20)</c:f>
              <c:numCache>
                <c:formatCode>General</c:formatCode>
                <c:ptCount val="17"/>
                <c:pt idx="1">
                  <c:v>1</c:v>
                </c:pt>
                <c:pt idx="9">
                  <c:v>13</c:v>
                </c:pt>
                <c:pt idx="11">
                  <c:v>3</c:v>
                </c:pt>
              </c:numCache>
            </c:numRef>
          </c:val>
          <c:extLst>
            <c:ext xmlns:c16="http://schemas.microsoft.com/office/drawing/2014/chart" uri="{C3380CC4-5D6E-409C-BE32-E72D297353CC}">
              <c16:uniqueId val="{00000007-1A85-4508-A489-571A2F75A6C1}"/>
            </c:ext>
          </c:extLst>
        </c:ser>
        <c:ser>
          <c:idx val="8"/>
          <c:order val="8"/>
          <c:tx>
            <c:strRef>
              <c:f>Afectacionesxevento!$J$1</c:f>
              <c:strCache>
                <c:ptCount val="1"/>
                <c:pt idx="0">
                  <c:v>PUENTES VEHICULARES</c:v>
                </c:pt>
              </c:strCache>
            </c:strRef>
          </c:tx>
          <c:spPr>
            <a:solidFill>
              <a:schemeClr val="accent3">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Afectacionesxevento!$J$2:$J$20</c15:sqref>
                  </c15:fullRef>
                </c:ext>
              </c:extLst>
              <c:f>(Afectacionesxevento!$J$2:$J$3,Afectacionesxevento!$J$6:$J$20)</c:f>
              <c:numCache>
                <c:formatCode>General</c:formatCode>
                <c:ptCount val="17"/>
                <c:pt idx="1">
                  <c:v>1</c:v>
                </c:pt>
                <c:pt idx="14">
                  <c:v>1</c:v>
                </c:pt>
              </c:numCache>
            </c:numRef>
          </c:val>
          <c:extLst>
            <c:ext xmlns:c16="http://schemas.microsoft.com/office/drawing/2014/chart" uri="{C3380CC4-5D6E-409C-BE32-E72D297353CC}">
              <c16:uniqueId val="{00000008-1A85-4508-A489-571A2F75A6C1}"/>
            </c:ext>
          </c:extLst>
        </c:ser>
        <c:ser>
          <c:idx val="9"/>
          <c:order val="9"/>
          <c:tx>
            <c:strRef>
              <c:f>Afectacionesxevento!$K$1</c:f>
              <c:strCache>
                <c:ptCount val="1"/>
                <c:pt idx="0">
                  <c:v>PUENTES PEATONALES</c:v>
                </c:pt>
              </c:strCache>
            </c:strRef>
          </c:tx>
          <c:spPr>
            <a:solidFill>
              <a:schemeClr val="accent4">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Afectacionesxevento!$K$2:$K$20</c15:sqref>
                  </c15:fullRef>
                </c:ext>
              </c:extLst>
              <c:f>(Afectacionesxevento!$K$2:$K$3,Afectacionesxevento!$K$6:$K$20)</c:f>
              <c:numCache>
                <c:formatCode>General</c:formatCode>
                <c:ptCount val="17"/>
                <c:pt idx="9">
                  <c:v>2</c:v>
                </c:pt>
              </c:numCache>
            </c:numRef>
          </c:val>
          <c:extLst>
            <c:ext xmlns:c16="http://schemas.microsoft.com/office/drawing/2014/chart" uri="{C3380CC4-5D6E-409C-BE32-E72D297353CC}">
              <c16:uniqueId val="{00000009-1A85-4508-A489-571A2F75A6C1}"/>
            </c:ext>
          </c:extLst>
        </c:ser>
        <c:ser>
          <c:idx val="10"/>
          <c:order val="10"/>
          <c:tx>
            <c:strRef>
              <c:f>Afectacionesxevento!$L$1</c:f>
              <c:strCache>
                <c:ptCount val="1"/>
                <c:pt idx="0">
                  <c:v>ACUEDUCTOS</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Afectacionesxevento!$L$2:$L$20</c15:sqref>
                  </c15:fullRef>
                </c:ext>
              </c:extLst>
              <c:f>(Afectacionesxevento!$L$2:$L$3,Afectacionesxevento!$L$6:$L$20)</c:f>
              <c:numCache>
                <c:formatCode>General</c:formatCode>
                <c:ptCount val="17"/>
                <c:pt idx="9">
                  <c:v>2</c:v>
                </c:pt>
                <c:pt idx="11">
                  <c:v>1</c:v>
                </c:pt>
                <c:pt idx="16">
                  <c:v>1</c:v>
                </c:pt>
              </c:numCache>
            </c:numRef>
          </c:val>
          <c:extLst>
            <c:ext xmlns:c16="http://schemas.microsoft.com/office/drawing/2014/chart" uri="{C3380CC4-5D6E-409C-BE32-E72D297353CC}">
              <c16:uniqueId val="{0000000A-1A85-4508-A489-571A2F75A6C1}"/>
            </c:ext>
          </c:extLst>
        </c:ser>
        <c:ser>
          <c:idx val="11"/>
          <c:order val="11"/>
          <c:tx>
            <c:strRef>
              <c:f>Afectacionesxevento!$M$1</c:f>
              <c:strCache>
                <c:ptCount val="1"/>
                <c:pt idx="0">
                  <c:v>ALCANTARILLADO</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Afectacionesxevento!$M$2:$M$20</c15:sqref>
                  </c15:fullRef>
                </c:ext>
              </c:extLst>
              <c:f>(Afectacionesxevento!$M$2:$M$3,Afectacionesxevento!$M$6:$M$20)</c:f>
              <c:numCache>
                <c:formatCode>General</c:formatCode>
                <c:ptCount val="17"/>
                <c:pt idx="9">
                  <c:v>2</c:v>
                </c:pt>
                <c:pt idx="11">
                  <c:v>1</c:v>
                </c:pt>
              </c:numCache>
            </c:numRef>
          </c:val>
          <c:extLst>
            <c:ext xmlns:c16="http://schemas.microsoft.com/office/drawing/2014/chart" uri="{C3380CC4-5D6E-409C-BE32-E72D297353CC}">
              <c16:uniqueId val="{0000000B-1A85-4508-A489-571A2F75A6C1}"/>
            </c:ext>
          </c:extLst>
        </c:ser>
        <c:ser>
          <c:idx val="12"/>
          <c:order val="12"/>
          <c:tx>
            <c:strRef>
              <c:f>Afectacionesxevento!$N$1</c:f>
              <c:strCache>
                <c:ptCount val="1"/>
                <c:pt idx="0">
                  <c:v>CENTROS DE SALUD</c:v>
                </c:pt>
              </c:strCache>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Afectacionesxevento!$N$2:$N$20</c15:sqref>
                  </c15:fullRef>
                </c:ext>
              </c:extLst>
              <c:f>(Afectacionesxevento!$N$2:$N$3,Afectacionesxevento!$N$6:$N$20)</c:f>
              <c:numCache>
                <c:formatCode>General</c:formatCode>
                <c:ptCount val="17"/>
                <c:pt idx="16">
                  <c:v>3</c:v>
                </c:pt>
              </c:numCache>
            </c:numRef>
          </c:val>
          <c:extLst>
            <c:ext xmlns:c16="http://schemas.microsoft.com/office/drawing/2014/chart" uri="{C3380CC4-5D6E-409C-BE32-E72D297353CC}">
              <c16:uniqueId val="{0000000C-1A85-4508-A489-571A2F75A6C1}"/>
            </c:ext>
          </c:extLst>
        </c:ser>
        <c:ser>
          <c:idx val="13"/>
          <c:order val="13"/>
          <c:tx>
            <c:strRef>
              <c:f>Afectacionesxevento!$O$1</c:f>
              <c:strCache>
                <c:ptCount val="1"/>
                <c:pt idx="0">
                  <c:v>CENTROS EDUCATIVOS</c:v>
                </c:pt>
              </c:strCache>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Afectacionesxevento!$O$2:$O$20</c15:sqref>
                  </c15:fullRef>
                </c:ext>
              </c:extLst>
              <c:f>(Afectacionesxevento!$O$2:$O$3,Afectacionesxevento!$O$6:$O$20)</c:f>
              <c:numCache>
                <c:formatCode>General</c:formatCode>
                <c:ptCount val="17"/>
                <c:pt idx="9">
                  <c:v>20</c:v>
                </c:pt>
                <c:pt idx="16">
                  <c:v>9</c:v>
                </c:pt>
              </c:numCache>
            </c:numRef>
          </c:val>
          <c:extLst>
            <c:ext xmlns:c16="http://schemas.microsoft.com/office/drawing/2014/chart" uri="{C3380CC4-5D6E-409C-BE32-E72D297353CC}">
              <c16:uniqueId val="{0000000D-1A85-4508-A489-571A2F75A6C1}"/>
            </c:ext>
          </c:extLst>
        </c:ser>
        <c:ser>
          <c:idx val="14"/>
          <c:order val="14"/>
          <c:tx>
            <c:strRef>
              <c:f>Afectacionesxevento!$P$1</c:f>
              <c:strCache>
                <c:ptCount val="1"/>
                <c:pt idx="0">
                  <c:v>CENTROS COMUNITARIOS</c:v>
                </c:pt>
              </c:strCache>
            </c:strRef>
          </c:tx>
          <c:spPr>
            <a:solidFill>
              <a:schemeClr val="accent3">
                <a:lumMod val="80000"/>
                <a:lumOff val="2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Afectacionesxevento!$P$2:$P$20</c15:sqref>
                  </c15:fullRef>
                </c:ext>
              </c:extLst>
              <c:f>(Afectacionesxevento!$P$2:$P$3,Afectacionesxevento!$P$6:$P$20)</c:f>
              <c:numCache>
                <c:formatCode>General</c:formatCode>
                <c:ptCount val="17"/>
                <c:pt idx="1">
                  <c:v>1</c:v>
                </c:pt>
                <c:pt idx="7">
                  <c:v>18</c:v>
                </c:pt>
                <c:pt idx="9">
                  <c:v>24</c:v>
                </c:pt>
                <c:pt idx="16">
                  <c:v>4</c:v>
                </c:pt>
              </c:numCache>
            </c:numRef>
          </c:val>
          <c:extLst>
            <c:ext xmlns:c16="http://schemas.microsoft.com/office/drawing/2014/chart" uri="{C3380CC4-5D6E-409C-BE32-E72D297353CC}">
              <c16:uniqueId val="{0000000E-1A85-4508-A489-571A2F75A6C1}"/>
            </c:ext>
          </c:extLst>
        </c:ser>
        <c:ser>
          <c:idx val="15"/>
          <c:order val="15"/>
          <c:tx>
            <c:strRef>
              <c:f>Afectacionesxevento!$Q$1</c:f>
              <c:strCache>
                <c:ptCount val="1"/>
                <c:pt idx="0">
                  <c:v>HECTAREAS</c:v>
                </c:pt>
              </c:strCache>
            </c:strRef>
          </c:tx>
          <c:spPr>
            <a:solidFill>
              <a:schemeClr val="accent4">
                <a:lumMod val="80000"/>
                <a:lumOff val="20000"/>
              </a:schemeClr>
            </a:solidFill>
            <a:ln>
              <a:noFill/>
            </a:ln>
            <a:effectLst/>
          </c:spPr>
          <c:invertIfNegative val="0"/>
          <c:cat>
            <c:strRef>
              <c:extLst>
                <c:ext xmlns:c15="http://schemas.microsoft.com/office/drawing/2012/chart" uri="{02D57815-91ED-43cb-92C2-25804820EDAC}">
                  <c15:fullRef>
                    <c15:sqref>Afectacionesxevento!$A$2:$A$20</c15:sqref>
                  </c15:fullRef>
                </c:ext>
              </c:extLst>
              <c:f>(Afectacionesxevento!$A$2:$A$3,Afectacionesxevento!$A$6:$A$20)</c:f>
              <c:strCache>
                <c:ptCount val="17"/>
                <c:pt idx="0">
                  <c:v>ACTIVIDAD VOLCÁNICA</c:v>
                </c:pt>
                <c:pt idx="1">
                  <c:v>COLAPSO ESTRUCTURAL</c:v>
                </c:pt>
                <c:pt idx="2">
                  <c:v>DERRAME</c:v>
                </c:pt>
                <c:pt idx="3">
                  <c:v>EROSION COSTERA</c:v>
                </c:pt>
                <c:pt idx="4">
                  <c:v>EXPLOSIÓN</c:v>
                </c:pt>
                <c:pt idx="5">
                  <c:v>FUGA</c:v>
                </c:pt>
                <c:pt idx="6">
                  <c:v>HURACÁN</c:v>
                </c:pt>
                <c:pt idx="7">
                  <c:v>INCENDIO ESTRUCTURAL</c:v>
                </c:pt>
                <c:pt idx="8">
                  <c:v>INCENDIO FORESTAL</c:v>
                </c:pt>
                <c:pt idx="9">
                  <c:v>INUNDACIÓN</c:v>
                </c:pt>
                <c:pt idx="10">
                  <c:v>MAR DE LEVA</c:v>
                </c:pt>
                <c:pt idx="11">
                  <c:v>MOVIMIENTO EN MASA</c:v>
                </c:pt>
                <c:pt idx="12">
                  <c:v>SEQUIA</c:v>
                </c:pt>
                <c:pt idx="13">
                  <c:v>SISMO</c:v>
                </c:pt>
                <c:pt idx="14">
                  <c:v>TEMPESTAD</c:v>
                </c:pt>
                <c:pt idx="15">
                  <c:v>TORMENTA ELÉCTRICA</c:v>
                </c:pt>
                <c:pt idx="16">
                  <c:v>VENDAVAL</c:v>
                </c:pt>
              </c:strCache>
            </c:strRef>
          </c:cat>
          <c:val>
            <c:numRef>
              <c:extLst>
                <c:ext xmlns:c15="http://schemas.microsoft.com/office/drawing/2012/chart" uri="{02D57815-91ED-43cb-92C2-25804820EDAC}">
                  <c15:fullRef>
                    <c15:sqref>Afectacionesxevento!$Q$2:$Q$20</c15:sqref>
                  </c15:fullRef>
                </c:ext>
              </c:extLst>
              <c:f>(Afectacionesxevento!$Q$2:$Q$3,Afectacionesxevento!$Q$6:$Q$20)</c:f>
              <c:numCache>
                <c:formatCode>General</c:formatCode>
                <c:ptCount val="17"/>
                <c:pt idx="8">
                  <c:v>238</c:v>
                </c:pt>
              </c:numCache>
            </c:numRef>
          </c:val>
          <c:extLst>
            <c:ext xmlns:c16="http://schemas.microsoft.com/office/drawing/2014/chart" uri="{C3380CC4-5D6E-409C-BE32-E72D297353CC}">
              <c16:uniqueId val="{0000000F-1A85-4508-A489-571A2F75A6C1}"/>
            </c:ext>
          </c:extLst>
        </c:ser>
        <c:dLbls>
          <c:showLegendKey val="0"/>
          <c:showVal val="0"/>
          <c:showCatName val="0"/>
          <c:showSerName val="0"/>
          <c:showPercent val="0"/>
          <c:showBubbleSize val="0"/>
        </c:dLbls>
        <c:gapWidth val="150"/>
        <c:overlap val="100"/>
        <c:axId val="19798736"/>
        <c:axId val="11693872"/>
      </c:barChart>
      <c:catAx>
        <c:axId val="1979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93872"/>
        <c:crosses val="autoZero"/>
        <c:auto val="1"/>
        <c:lblAlgn val="ctr"/>
        <c:lblOffset val="100"/>
        <c:noMultiLvlLbl val="0"/>
      </c:catAx>
      <c:valAx>
        <c:axId val="11693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798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Número</a:t>
            </a:r>
            <a:r>
              <a:rPr lang="es-CO" baseline="0"/>
              <a:t> de muertes por clasificación </a:t>
            </a:r>
          </a:p>
          <a:p>
            <a:pPr>
              <a:defRPr/>
            </a:pPr>
            <a:r>
              <a:rPr lang="es-CO" baseline="0"/>
              <a:t>Distrito de Cartagena 1930-2024</a:t>
            </a:r>
            <a:r>
              <a:rPr lang="es-CO"/>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Generales'!$B$4:$B$9</c:f>
              <c:strCache>
                <c:ptCount val="6"/>
                <c:pt idx="0">
                  <c:v>ANTRÓPICO</c:v>
                </c:pt>
                <c:pt idx="1">
                  <c:v>BIOLÓGICO </c:v>
                </c:pt>
                <c:pt idx="2">
                  <c:v>GEOLÓGICO</c:v>
                </c:pt>
                <c:pt idx="3">
                  <c:v>HIDROMETEOROLÓGICO </c:v>
                </c:pt>
                <c:pt idx="4">
                  <c:v>METEOMARINO</c:v>
                </c:pt>
                <c:pt idx="5">
                  <c:v>TECNOLÓGICO</c:v>
                </c:pt>
              </c:strCache>
            </c:strRef>
          </c:cat>
          <c:val>
            <c:numRef>
              <c:f>'Afectaciones Generales'!$C$4:$C$9</c:f>
              <c:numCache>
                <c:formatCode>General</c:formatCode>
                <c:ptCount val="6"/>
                <c:pt idx="0">
                  <c:v>26</c:v>
                </c:pt>
                <c:pt idx="1">
                  <c:v>2059</c:v>
                </c:pt>
                <c:pt idx="2">
                  <c:v>6</c:v>
                </c:pt>
                <c:pt idx="3">
                  <c:v>21</c:v>
                </c:pt>
                <c:pt idx="4">
                  <c:v>7</c:v>
                </c:pt>
                <c:pt idx="5">
                  <c:v>89</c:v>
                </c:pt>
              </c:numCache>
            </c:numRef>
          </c:val>
          <c:extLst>
            <c:ext xmlns:c16="http://schemas.microsoft.com/office/drawing/2014/chart" uri="{C3380CC4-5D6E-409C-BE32-E72D297353CC}">
              <c16:uniqueId val="{00000000-39DF-41CF-BB27-2AE247EAC574}"/>
            </c:ext>
          </c:extLst>
        </c:ser>
        <c:dLbls>
          <c:showLegendKey val="0"/>
          <c:showVal val="0"/>
          <c:showCatName val="0"/>
          <c:showSerName val="0"/>
          <c:showPercent val="0"/>
          <c:showBubbleSize val="0"/>
        </c:dLbls>
        <c:gapWidth val="182"/>
        <c:axId val="1963998319"/>
        <c:axId val="1963994959"/>
      </c:barChart>
      <c:catAx>
        <c:axId val="19639983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4959"/>
        <c:crosses val="autoZero"/>
        <c:auto val="1"/>
        <c:lblAlgn val="ctr"/>
        <c:lblOffset val="100"/>
        <c:noMultiLvlLbl val="0"/>
      </c:catAx>
      <c:valAx>
        <c:axId val="196399495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83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a:t>
            </a:r>
            <a:r>
              <a:rPr lang="es-CO" baseline="0"/>
              <a:t> de muertes por clasificación (sin biológico) </a:t>
            </a: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Generales'!$C$4:$C$9</c15:sqref>
                  </c15:fullRef>
                </c:ext>
              </c:extLst>
              <c:f>('Afectaciones Generales'!$C$4,'Afectaciones Generales'!$C$6:$C$9)</c:f>
              <c:numCache>
                <c:formatCode>General</c:formatCode>
                <c:ptCount val="5"/>
                <c:pt idx="0">
                  <c:v>26</c:v>
                </c:pt>
                <c:pt idx="1">
                  <c:v>6</c:v>
                </c:pt>
                <c:pt idx="2">
                  <c:v>21</c:v>
                </c:pt>
                <c:pt idx="3">
                  <c:v>7</c:v>
                </c:pt>
                <c:pt idx="4">
                  <c:v>89</c:v>
                </c:pt>
              </c:numCache>
            </c:numRef>
          </c:val>
          <c:extLst>
            <c:ext xmlns:c16="http://schemas.microsoft.com/office/drawing/2014/chart" uri="{C3380CC4-5D6E-409C-BE32-E72D297353CC}">
              <c16:uniqueId val="{00000000-665A-4659-A95F-F6863AFAFFE8}"/>
            </c:ext>
          </c:extLst>
        </c:ser>
        <c:dLbls>
          <c:showLegendKey val="0"/>
          <c:showVal val="0"/>
          <c:showCatName val="0"/>
          <c:showSerName val="0"/>
          <c:showPercent val="0"/>
          <c:showBubbleSize val="0"/>
        </c:dLbls>
        <c:gapWidth val="182"/>
        <c:axId val="1963998319"/>
        <c:axId val="1963994959"/>
      </c:barChart>
      <c:catAx>
        <c:axId val="19639983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4959"/>
        <c:crosses val="autoZero"/>
        <c:auto val="1"/>
        <c:lblAlgn val="ctr"/>
        <c:lblOffset val="100"/>
        <c:noMultiLvlLbl val="0"/>
      </c:catAx>
      <c:valAx>
        <c:axId val="196399495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9983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heridos por clasificación </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Generales'!$D$4:$D$9</c15:sqref>
                  </c15:fullRef>
                </c:ext>
              </c:extLst>
              <c:f>('Afectaciones Generales'!$D$4,'Afectaciones Generales'!$D$6:$D$9)</c:f>
              <c:numCache>
                <c:formatCode>General</c:formatCode>
                <c:ptCount val="5"/>
                <c:pt idx="0">
                  <c:v>41</c:v>
                </c:pt>
                <c:pt idx="1">
                  <c:v>6</c:v>
                </c:pt>
                <c:pt idx="2">
                  <c:v>21</c:v>
                </c:pt>
                <c:pt idx="3">
                  <c:v>3</c:v>
                </c:pt>
                <c:pt idx="4">
                  <c:v>38</c:v>
                </c:pt>
              </c:numCache>
            </c:numRef>
          </c:val>
          <c:extLst>
            <c:ext xmlns:c16="http://schemas.microsoft.com/office/drawing/2014/chart" uri="{C3380CC4-5D6E-409C-BE32-E72D297353CC}">
              <c16:uniqueId val="{00000000-0711-4FFA-BE5F-D8CA75849E4F}"/>
            </c:ext>
          </c:extLst>
        </c:ser>
        <c:dLbls>
          <c:showLegendKey val="0"/>
          <c:showVal val="0"/>
          <c:showCatName val="0"/>
          <c:showSerName val="0"/>
          <c:showPercent val="0"/>
          <c:showBubbleSize val="0"/>
        </c:dLbls>
        <c:gapWidth val="182"/>
        <c:axId val="1476329728"/>
        <c:axId val="1476331648"/>
      </c:barChart>
      <c:catAx>
        <c:axId val="14763297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6331648"/>
        <c:crosses val="autoZero"/>
        <c:auto val="1"/>
        <c:lblAlgn val="ctr"/>
        <c:lblOffset val="100"/>
        <c:noMultiLvlLbl val="0"/>
      </c:catAx>
      <c:valAx>
        <c:axId val="14763316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6329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a:t>
            </a:r>
            <a:r>
              <a:rPr lang="es-CO" baseline="0"/>
              <a:t> de personas afectadas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Generales'!$B$4:$B$9</c:f>
              <c:strCache>
                <c:ptCount val="6"/>
                <c:pt idx="0">
                  <c:v>ANTRÓPICO</c:v>
                </c:pt>
                <c:pt idx="1">
                  <c:v>BIOLÓGICO </c:v>
                </c:pt>
                <c:pt idx="2">
                  <c:v>GEOLÓGICO</c:v>
                </c:pt>
                <c:pt idx="3">
                  <c:v>HIDROMETEOROLÓGICO </c:v>
                </c:pt>
                <c:pt idx="4">
                  <c:v>METEOMARINO</c:v>
                </c:pt>
                <c:pt idx="5">
                  <c:v>TECNOLÓGICO</c:v>
                </c:pt>
              </c:strCache>
            </c:strRef>
          </c:cat>
          <c:val>
            <c:numRef>
              <c:f>'Afectaciones Generales'!$F$4:$F$9</c:f>
              <c:numCache>
                <c:formatCode>General</c:formatCode>
                <c:ptCount val="6"/>
                <c:pt idx="0">
                  <c:v>489</c:v>
                </c:pt>
                <c:pt idx="1">
                  <c:v>121957</c:v>
                </c:pt>
                <c:pt idx="2">
                  <c:v>14527</c:v>
                </c:pt>
                <c:pt idx="3">
                  <c:v>329152</c:v>
                </c:pt>
                <c:pt idx="4">
                  <c:v>53166</c:v>
                </c:pt>
                <c:pt idx="5">
                  <c:v>1573</c:v>
                </c:pt>
              </c:numCache>
            </c:numRef>
          </c:val>
          <c:extLst>
            <c:ext xmlns:c16="http://schemas.microsoft.com/office/drawing/2014/chart" uri="{C3380CC4-5D6E-409C-BE32-E72D297353CC}">
              <c16:uniqueId val="{00000000-BD25-4686-934D-D5C3C2647449}"/>
            </c:ext>
          </c:extLst>
        </c:ser>
        <c:dLbls>
          <c:showLegendKey val="0"/>
          <c:showVal val="0"/>
          <c:showCatName val="0"/>
          <c:showSerName val="0"/>
          <c:showPercent val="0"/>
          <c:showBubbleSize val="0"/>
        </c:dLbls>
        <c:gapWidth val="182"/>
        <c:axId val="1919708287"/>
        <c:axId val="1919705407"/>
      </c:barChart>
      <c:catAx>
        <c:axId val="1919708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9705407"/>
        <c:crosses val="autoZero"/>
        <c:auto val="1"/>
        <c:lblAlgn val="ctr"/>
        <c:lblOffset val="100"/>
        <c:noMultiLvlLbl val="0"/>
      </c:catAx>
      <c:valAx>
        <c:axId val="191970540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197082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a:t>DISTRIBUCIÓN PORCENTUAL CLASIFICACIÓN  DE EVENTOS </a:t>
            </a:r>
          </a:p>
          <a:p>
            <a:pPr>
              <a:defRPr/>
            </a:pPr>
            <a:r>
              <a:rPr lang="es-MX"/>
              <a:t>1930-2024</a:t>
            </a:r>
            <a:r>
              <a:rPr lang="es-MX" baseline="0"/>
              <a:t> </a:t>
            </a:r>
            <a:r>
              <a:rPr lang="es-MX"/>
              <a:t>DISTRITO DE CARTAGENA </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5.7276939851254066E-2"/>
          <c:y val="0.14837034499117097"/>
          <c:w val="0.54636085532836043"/>
          <c:h val="0.79387207126479198"/>
        </c:manualLayout>
      </c:layout>
      <c:doughnutChart>
        <c:varyColors val="1"/>
        <c:ser>
          <c:idx val="0"/>
          <c:order val="0"/>
          <c:dPt>
            <c:idx val="0"/>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C432-4793-A329-6ED9283AC912}"/>
              </c:ext>
            </c:extLst>
          </c:dPt>
          <c:dPt>
            <c:idx val="1"/>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C432-4793-A329-6ED9283AC912}"/>
              </c:ext>
            </c:extLst>
          </c:dPt>
          <c:dPt>
            <c:idx val="2"/>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C432-4793-A329-6ED9283AC912}"/>
              </c:ext>
            </c:extLst>
          </c:dPt>
          <c:dPt>
            <c:idx val="3"/>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C432-4793-A329-6ED9283AC912}"/>
              </c:ext>
            </c:extLst>
          </c:dPt>
          <c:dPt>
            <c:idx val="4"/>
            <c:bubble3D val="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C432-4793-A329-6ED9283AC912}"/>
              </c:ext>
            </c:extLst>
          </c:dPt>
          <c:dPt>
            <c:idx val="5"/>
            <c:bubble3D val="0"/>
            <c:spPr>
              <a:solidFill>
                <a:schemeClr val="accent6">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C432-4793-A329-6ED9283AC912}"/>
              </c:ext>
            </c:extLst>
          </c:dPt>
          <c:dLbls>
            <c:dLbl>
              <c:idx val="0"/>
              <c:tx>
                <c:rich>
                  <a:bodyPr/>
                  <a:lstStyle/>
                  <a:p>
                    <a:fld id="{E1272949-1409-AB46-9AE5-44D9C4E1672C}"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432-4793-A329-6ED9283AC912}"/>
                </c:ext>
              </c:extLst>
            </c:dLbl>
            <c:dLbl>
              <c:idx val="1"/>
              <c:layout>
                <c:manualLayout>
                  <c:x val="-6.7739447988557267E-17"/>
                  <c:y val="2.6972439264225344E-3"/>
                </c:manualLayout>
              </c:layout>
              <c:tx>
                <c:rich>
                  <a:bodyPr/>
                  <a:lstStyle/>
                  <a:p>
                    <a:fld id="{8636AA38-8AE7-C549-9BAF-8580FBB4A483}"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432-4793-A329-6ED9283AC912}"/>
                </c:ext>
              </c:extLst>
            </c:dLbl>
            <c:dLbl>
              <c:idx val="2"/>
              <c:tx>
                <c:rich>
                  <a:bodyPr/>
                  <a:lstStyle/>
                  <a:p>
                    <a:fld id="{BC545A45-1817-E24B-865C-7A81CC06A4B8}"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432-4793-A329-6ED9283AC912}"/>
                </c:ext>
              </c:extLst>
            </c:dLbl>
            <c:dLbl>
              <c:idx val="3"/>
              <c:tx>
                <c:rich>
                  <a:bodyPr/>
                  <a:lstStyle/>
                  <a:p>
                    <a:fld id="{3CD73626-78C3-BF4F-A43B-5A010B60B867}"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C432-4793-A329-6ED9283AC912}"/>
                </c:ext>
              </c:extLst>
            </c:dLbl>
            <c:dLbl>
              <c:idx val="4"/>
              <c:tx>
                <c:rich>
                  <a:bodyPr/>
                  <a:lstStyle/>
                  <a:p>
                    <a:fld id="{90E67694-A683-A942-B600-8BBEBFE07F07}"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C432-4793-A329-6ED9283AC912}"/>
                </c:ext>
              </c:extLst>
            </c:dLbl>
            <c:dLbl>
              <c:idx val="5"/>
              <c:tx>
                <c:rich>
                  <a:bodyPr/>
                  <a:lstStyle/>
                  <a:p>
                    <a:fld id="{998AB873-FD02-BA41-9750-77BA7D0595D0}"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C432-4793-A329-6ED9283AC912}"/>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Tipologías!$A$15:$A$20</c:f>
              <c:strCache>
                <c:ptCount val="6"/>
                <c:pt idx="0">
                  <c:v>ANTROPICO</c:v>
                </c:pt>
                <c:pt idx="1">
                  <c:v>BIOLÓGICO </c:v>
                </c:pt>
                <c:pt idx="2">
                  <c:v>GEOLÓGICO</c:v>
                </c:pt>
                <c:pt idx="3">
                  <c:v>HIDROMETEOROLÓGICO </c:v>
                </c:pt>
                <c:pt idx="4">
                  <c:v>METEOMARINO</c:v>
                </c:pt>
                <c:pt idx="5">
                  <c:v>TECNOLÓGICO</c:v>
                </c:pt>
              </c:strCache>
            </c:strRef>
          </c:cat>
          <c:val>
            <c:numRef>
              <c:f>Tipologías!$C$15:$C$20</c:f>
              <c:numCache>
                <c:formatCode>0%</c:formatCode>
                <c:ptCount val="6"/>
                <c:pt idx="0">
                  <c:v>4.9562682215743441E-2</c:v>
                </c:pt>
                <c:pt idx="1">
                  <c:v>5.8309037900874635E-3</c:v>
                </c:pt>
                <c:pt idx="2">
                  <c:v>0.17784256559766765</c:v>
                </c:pt>
                <c:pt idx="3">
                  <c:v>0.41690962099125367</c:v>
                </c:pt>
                <c:pt idx="4">
                  <c:v>5.5393586005830907E-2</c:v>
                </c:pt>
                <c:pt idx="5">
                  <c:v>0.29446064139941691</c:v>
                </c:pt>
              </c:numCache>
            </c:numRef>
          </c:val>
          <c:extLst>
            <c:ext xmlns:c16="http://schemas.microsoft.com/office/drawing/2014/chart" uri="{C3380CC4-5D6E-409C-BE32-E72D297353CC}">
              <c16:uniqueId val="{0000000E-C432-4793-A329-6ED9283AC912}"/>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64838298872946287"/>
          <c:y val="0.22253861793467331"/>
          <c:w val="0.32230162481054742"/>
          <c:h val="0.48492988782734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400" b="0" i="0" u="none" strike="noStrike" kern="1200" spc="0" baseline="0">
                <a:solidFill>
                  <a:sysClr val="windowText" lastClr="000000">
                    <a:lumMod val="65000"/>
                    <a:lumOff val="35000"/>
                  </a:sysClr>
                </a:solidFill>
              </a:rPr>
              <a:t>Número de familias afectadas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Generales'!$G$4:$G$9</c15:sqref>
                  </c15:fullRef>
                </c:ext>
              </c:extLst>
              <c:f>('Afectaciones Generales'!$G$4,'Afectaciones Generales'!$G$6:$G$9)</c:f>
              <c:numCache>
                <c:formatCode>General</c:formatCode>
                <c:ptCount val="5"/>
                <c:pt idx="0">
                  <c:v>8</c:v>
                </c:pt>
                <c:pt idx="1">
                  <c:v>1649</c:v>
                </c:pt>
                <c:pt idx="2">
                  <c:v>70678</c:v>
                </c:pt>
                <c:pt idx="3">
                  <c:v>2640</c:v>
                </c:pt>
                <c:pt idx="4">
                  <c:v>167</c:v>
                </c:pt>
              </c:numCache>
            </c:numRef>
          </c:val>
          <c:extLst>
            <c:ext xmlns:c16="http://schemas.microsoft.com/office/drawing/2014/chart" uri="{C3380CC4-5D6E-409C-BE32-E72D297353CC}">
              <c16:uniqueId val="{00000000-342B-455E-99CE-D548E5DF701F}"/>
            </c:ext>
          </c:extLst>
        </c:ser>
        <c:dLbls>
          <c:showLegendKey val="0"/>
          <c:showVal val="0"/>
          <c:showCatName val="0"/>
          <c:showSerName val="0"/>
          <c:showPercent val="0"/>
          <c:showBubbleSize val="0"/>
        </c:dLbls>
        <c:gapWidth val="182"/>
        <c:axId val="1960105247"/>
        <c:axId val="1960095167"/>
      </c:barChart>
      <c:catAx>
        <c:axId val="19601052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0095167"/>
        <c:crosses val="autoZero"/>
        <c:auto val="1"/>
        <c:lblAlgn val="ctr"/>
        <c:lblOffset val="100"/>
        <c:noMultiLvlLbl val="0"/>
      </c:catAx>
      <c:valAx>
        <c:axId val="196009516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0105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a:t>
            </a:r>
            <a:r>
              <a:rPr lang="es-CO" baseline="0"/>
              <a:t> de viviendas destruidas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Generales'!$H$4:$H$9</c15:sqref>
                  </c15:fullRef>
                </c:ext>
              </c:extLst>
              <c:f>('Afectaciones Generales'!$H$4,'Afectaciones Generales'!$H$6:$H$9)</c:f>
              <c:numCache>
                <c:formatCode>General</c:formatCode>
                <c:ptCount val="5"/>
                <c:pt idx="0">
                  <c:v>3</c:v>
                </c:pt>
                <c:pt idx="1">
                  <c:v>1023</c:v>
                </c:pt>
                <c:pt idx="2">
                  <c:v>513</c:v>
                </c:pt>
                <c:pt idx="3">
                  <c:v>2</c:v>
                </c:pt>
                <c:pt idx="4">
                  <c:v>93</c:v>
                </c:pt>
              </c:numCache>
            </c:numRef>
          </c:val>
          <c:extLst>
            <c:ext xmlns:c16="http://schemas.microsoft.com/office/drawing/2014/chart" uri="{C3380CC4-5D6E-409C-BE32-E72D297353CC}">
              <c16:uniqueId val="{00000000-30F6-41BA-A177-B9AD89AFD88E}"/>
            </c:ext>
          </c:extLst>
        </c:ser>
        <c:dLbls>
          <c:showLegendKey val="0"/>
          <c:showVal val="0"/>
          <c:showCatName val="0"/>
          <c:showSerName val="0"/>
          <c:showPercent val="0"/>
          <c:showBubbleSize val="0"/>
        </c:dLbls>
        <c:gapWidth val="182"/>
        <c:axId val="1963299599"/>
        <c:axId val="1963300079"/>
      </c:barChart>
      <c:catAx>
        <c:axId val="19632995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300079"/>
        <c:crosses val="autoZero"/>
        <c:auto val="1"/>
        <c:lblAlgn val="ctr"/>
        <c:lblOffset val="100"/>
        <c:noMultiLvlLbl val="0"/>
      </c:catAx>
      <c:valAx>
        <c:axId val="19633000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2995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400" b="0" i="0" u="none" strike="noStrike" kern="1200" spc="0" baseline="0">
                <a:solidFill>
                  <a:sysClr val="windowText" lastClr="000000">
                    <a:lumMod val="65000"/>
                    <a:lumOff val="35000"/>
                  </a:sysClr>
                </a:solidFill>
              </a:rPr>
              <a:t>Número de viviendas afectadas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Generales'!$I$4:$I$9</c15:sqref>
                  </c15:fullRef>
                </c:ext>
              </c:extLst>
              <c:f>('Afectaciones Generales'!$I$4,'Afectaciones Generales'!$I$6:$I$9)</c:f>
              <c:numCache>
                <c:formatCode>General</c:formatCode>
                <c:ptCount val="5"/>
                <c:pt idx="0">
                  <c:v>3</c:v>
                </c:pt>
                <c:pt idx="1">
                  <c:v>319</c:v>
                </c:pt>
                <c:pt idx="2">
                  <c:v>13583</c:v>
                </c:pt>
                <c:pt idx="3">
                  <c:v>10</c:v>
                </c:pt>
                <c:pt idx="4">
                  <c:v>46</c:v>
                </c:pt>
              </c:numCache>
            </c:numRef>
          </c:val>
          <c:extLst>
            <c:ext xmlns:c16="http://schemas.microsoft.com/office/drawing/2014/chart" uri="{C3380CC4-5D6E-409C-BE32-E72D297353CC}">
              <c16:uniqueId val="{00000000-9C44-4956-8C6B-CE3FDC49E3D7}"/>
            </c:ext>
          </c:extLst>
        </c:ser>
        <c:dLbls>
          <c:showLegendKey val="0"/>
          <c:showVal val="0"/>
          <c:showCatName val="0"/>
          <c:showSerName val="0"/>
          <c:showPercent val="0"/>
          <c:showBubbleSize val="0"/>
        </c:dLbls>
        <c:gapWidth val="182"/>
        <c:axId val="1933580623"/>
        <c:axId val="1933577263"/>
      </c:barChart>
      <c:catAx>
        <c:axId val="193358062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3577263"/>
        <c:crosses val="autoZero"/>
        <c:auto val="1"/>
        <c:lblAlgn val="ctr"/>
        <c:lblOffset val="100"/>
        <c:noMultiLvlLbl val="0"/>
      </c:catAx>
      <c:valAx>
        <c:axId val="19335772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35806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400" b="0" i="0" u="none" strike="noStrike" kern="1200" spc="0" baseline="0">
                <a:solidFill>
                  <a:sysClr val="windowText" lastClr="000000">
                    <a:lumMod val="65000"/>
                    <a:lumOff val="35000"/>
                  </a:sysClr>
                </a:solidFill>
              </a:rPr>
              <a:t>Número de vías afectadas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Generales'!$J$4:$J$9</c15:sqref>
                  </c15:fullRef>
                </c:ext>
              </c:extLst>
              <c:f>('Afectaciones Generales'!$J$4,'Afectaciones Generales'!$J$6:$J$7)</c:f>
              <c:numCache>
                <c:formatCode>General</c:formatCode>
                <c:ptCount val="3"/>
                <c:pt idx="0">
                  <c:v>1</c:v>
                </c:pt>
                <c:pt idx="1">
                  <c:v>3</c:v>
                </c:pt>
                <c:pt idx="2">
                  <c:v>13</c:v>
                </c:pt>
              </c:numCache>
            </c:numRef>
          </c:val>
          <c:extLst>
            <c:ext xmlns:c16="http://schemas.microsoft.com/office/drawing/2014/chart" uri="{C3380CC4-5D6E-409C-BE32-E72D297353CC}">
              <c16:uniqueId val="{00000000-CD85-46AA-926C-EEA90673EF97}"/>
            </c:ext>
          </c:extLst>
        </c:ser>
        <c:dLbls>
          <c:showLegendKey val="0"/>
          <c:showVal val="0"/>
          <c:showCatName val="0"/>
          <c:showSerName val="0"/>
          <c:showPercent val="0"/>
          <c:showBubbleSize val="0"/>
        </c:dLbls>
        <c:gapWidth val="182"/>
        <c:axId val="1963297679"/>
        <c:axId val="1921999647"/>
      </c:barChart>
      <c:catAx>
        <c:axId val="19632976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1999647"/>
        <c:crosses val="autoZero"/>
        <c:auto val="1"/>
        <c:lblAlgn val="ctr"/>
        <c:lblOffset val="100"/>
        <c:noMultiLvlLbl val="0"/>
      </c:catAx>
      <c:valAx>
        <c:axId val="192199964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32976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lumMod val="65000"/>
                    <a:lumOff val="35000"/>
                  </a:sysClr>
                </a:solidFill>
                <a:latin typeface="+mn-lt"/>
                <a:ea typeface="+mn-ea"/>
                <a:cs typeface="+mn-cs"/>
              </a:defRPr>
            </a:pPr>
            <a:r>
              <a:rPr lang="es-CO" sz="2000" b="1"/>
              <a:t>Otras afectaciones generadas por clasificación</a:t>
            </a:r>
          </a:p>
          <a:p>
            <a:pPr marL="0" marR="0" lvl="0" indent="0" algn="ctr" defTabSz="914400" rtl="0" eaLnBrk="1" fontAlgn="auto" latinLnBrk="0" hangingPunct="1">
              <a:lnSpc>
                <a:spcPct val="100000"/>
              </a:lnSpc>
              <a:spcBef>
                <a:spcPts val="0"/>
              </a:spcBef>
              <a:spcAft>
                <a:spcPts val="0"/>
              </a:spcAft>
              <a:buClrTx/>
              <a:buSzTx/>
              <a:buFontTx/>
              <a:buNone/>
              <a:tabLst/>
              <a:defRPr sz="2000" b="1">
                <a:solidFill>
                  <a:sysClr val="windowText" lastClr="000000">
                    <a:lumMod val="65000"/>
                    <a:lumOff val="35000"/>
                  </a:sysClr>
                </a:solidFill>
              </a:defRPr>
            </a:pPr>
            <a:r>
              <a:rPr lang="es-CO" sz="2000" b="1" i="0" u="none" strike="noStrike" kern="1200" spc="0" baseline="0">
                <a:solidFill>
                  <a:sysClr val="windowText" lastClr="000000">
                    <a:lumMod val="65000"/>
                    <a:lumOff val="35000"/>
                  </a:sysClr>
                </a:solidFill>
              </a:rPr>
              <a:t>Distrito de Cartagena 1930-2024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stacked"/>
        <c:varyColors val="0"/>
        <c:ser>
          <c:idx val="0"/>
          <c:order val="0"/>
          <c:tx>
            <c:strRef>
              <c:f>'Afectaciones Generales'!$E$3</c:f>
              <c:strCache>
                <c:ptCount val="1"/>
                <c:pt idx="0">
                  <c:v>DESAPARECIDOS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Generales'!$E$4:$E$9</c15:sqref>
                  </c15:fullRef>
                </c:ext>
              </c:extLst>
              <c:f>('Afectaciones Generales'!$E$4,'Afectaciones Generales'!$E$6:$E$7)</c:f>
              <c:numCache>
                <c:formatCode>General</c:formatCode>
                <c:ptCount val="3"/>
                <c:pt idx="2">
                  <c:v>3</c:v>
                </c:pt>
              </c:numCache>
            </c:numRef>
          </c:val>
          <c:extLst>
            <c:ext xmlns:c16="http://schemas.microsoft.com/office/drawing/2014/chart" uri="{C3380CC4-5D6E-409C-BE32-E72D297353CC}">
              <c16:uniqueId val="{00000000-9DB3-4CBA-A5E0-1901AEC9E92C}"/>
            </c:ext>
          </c:extLst>
        </c:ser>
        <c:ser>
          <c:idx val="1"/>
          <c:order val="1"/>
          <c:tx>
            <c:strRef>
              <c:f>'Afectaciones Generales'!$K$3</c:f>
              <c:strCache>
                <c:ptCount val="1"/>
                <c:pt idx="0">
                  <c:v>PUENTES VEHICULARES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Generales'!$K$4:$K$9</c15:sqref>
                  </c15:fullRef>
                </c:ext>
              </c:extLst>
              <c:f>('Afectaciones Generales'!$K$4,'Afectaciones Generales'!$K$6:$K$7)</c:f>
              <c:numCache>
                <c:formatCode>General</c:formatCode>
                <c:ptCount val="3"/>
                <c:pt idx="0">
                  <c:v>1</c:v>
                </c:pt>
                <c:pt idx="2">
                  <c:v>1</c:v>
                </c:pt>
              </c:numCache>
            </c:numRef>
          </c:val>
          <c:extLst>
            <c:ext xmlns:c16="http://schemas.microsoft.com/office/drawing/2014/chart" uri="{C3380CC4-5D6E-409C-BE32-E72D297353CC}">
              <c16:uniqueId val="{00000001-9DB3-4CBA-A5E0-1901AEC9E92C}"/>
            </c:ext>
          </c:extLst>
        </c:ser>
        <c:ser>
          <c:idx val="2"/>
          <c:order val="2"/>
          <c:tx>
            <c:strRef>
              <c:f>'Afectaciones Generales'!$L$3</c:f>
              <c:strCache>
                <c:ptCount val="1"/>
                <c:pt idx="0">
                  <c:v>PUENTES PEATONALES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Generales'!$L$4:$L$9</c15:sqref>
                  </c15:fullRef>
                </c:ext>
              </c:extLst>
              <c:f>('Afectaciones Generales'!$L$4,'Afectaciones Generales'!$L$6:$L$7)</c:f>
              <c:numCache>
                <c:formatCode>General</c:formatCode>
                <c:ptCount val="3"/>
                <c:pt idx="2">
                  <c:v>2</c:v>
                </c:pt>
              </c:numCache>
            </c:numRef>
          </c:val>
          <c:extLst>
            <c:ext xmlns:c16="http://schemas.microsoft.com/office/drawing/2014/chart" uri="{C3380CC4-5D6E-409C-BE32-E72D297353CC}">
              <c16:uniqueId val="{00000002-9DB3-4CBA-A5E0-1901AEC9E92C}"/>
            </c:ext>
          </c:extLst>
        </c:ser>
        <c:ser>
          <c:idx val="3"/>
          <c:order val="3"/>
          <c:tx>
            <c:strRef>
              <c:f>'Afectaciones Generales'!$M$3</c:f>
              <c:strCache>
                <c:ptCount val="1"/>
                <c:pt idx="0">
                  <c:v>ACUEDUCTOS</c:v>
                </c:pt>
              </c:strCache>
            </c:strRef>
          </c:tx>
          <c:spPr>
            <a:solidFill>
              <a:schemeClr val="accent4"/>
            </a:solidFill>
            <a:ln>
              <a:noFill/>
            </a:ln>
            <a:effectLst/>
          </c:spPr>
          <c:invertIfNegative val="0"/>
          <c:dLbls>
            <c:dLbl>
              <c:idx val="2"/>
              <c:layout>
                <c:manualLayout>
                  <c:x val="-2.7894002789400482E-3"/>
                  <c:y val="1.3149243918473723E-3"/>
                </c:manualLayout>
              </c:layout>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2.3520223152022315E-2"/>
                      <c:h val="2.8468113083497698E-2"/>
                    </c:manualLayout>
                  </c15:layout>
                </c:ext>
                <c:ext xmlns:c16="http://schemas.microsoft.com/office/drawing/2014/chart" uri="{C3380CC4-5D6E-409C-BE32-E72D297353CC}">
                  <c16:uniqueId val="{00000000-F87D-9047-B104-DA19FECD8CFA}"/>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Generales'!$M$4:$M$9</c15:sqref>
                  </c15:fullRef>
                </c:ext>
              </c:extLst>
              <c:f>('Afectaciones Generales'!$M$4,'Afectaciones Generales'!$M$6:$M$7)</c:f>
              <c:numCache>
                <c:formatCode>General</c:formatCode>
                <c:ptCount val="3"/>
                <c:pt idx="1">
                  <c:v>1</c:v>
                </c:pt>
                <c:pt idx="2">
                  <c:v>3</c:v>
                </c:pt>
              </c:numCache>
            </c:numRef>
          </c:val>
          <c:extLst>
            <c:ext xmlns:c16="http://schemas.microsoft.com/office/drawing/2014/chart" uri="{C3380CC4-5D6E-409C-BE32-E72D297353CC}">
              <c16:uniqueId val="{00000003-9DB3-4CBA-A5E0-1901AEC9E92C}"/>
            </c:ext>
          </c:extLst>
        </c:ser>
        <c:ser>
          <c:idx val="4"/>
          <c:order val="4"/>
          <c:tx>
            <c:strRef>
              <c:f>'Afectaciones Generales'!$N$3</c:f>
              <c:strCache>
                <c:ptCount val="1"/>
                <c:pt idx="0">
                  <c:v>ALCANTARILLADO</c:v>
                </c:pt>
              </c:strCache>
            </c:strRef>
          </c:tx>
          <c:spPr>
            <a:solidFill>
              <a:schemeClr val="accent5"/>
            </a:solidFill>
            <a:ln>
              <a:noFill/>
            </a:ln>
            <a:effectLst/>
          </c:spPr>
          <c:invertIfNegative val="0"/>
          <c:dLbls>
            <c:dLbl>
              <c:idx val="2"/>
              <c:layout>
                <c:manualLayout>
                  <c:x val="-1.1157601115760315E-3"/>
                  <c:y val="3.944824944219251E-3"/>
                </c:manualLayout>
              </c:layout>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2.5751743375174337E-2"/>
                      <c:h val="2.4523339907955289E-2"/>
                    </c:manualLayout>
                  </c15:layout>
                </c:ext>
                <c:ext xmlns:c16="http://schemas.microsoft.com/office/drawing/2014/chart" uri="{C3380CC4-5D6E-409C-BE32-E72D297353CC}">
                  <c16:uniqueId val="{00000001-F87D-9047-B104-DA19FECD8CFA}"/>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Generales'!$N$4:$N$9</c15:sqref>
                  </c15:fullRef>
                </c:ext>
              </c:extLst>
              <c:f>('Afectaciones Generales'!$N$4,'Afectaciones Generales'!$N$6:$N$7)</c:f>
              <c:numCache>
                <c:formatCode>General</c:formatCode>
                <c:ptCount val="3"/>
                <c:pt idx="1">
                  <c:v>1</c:v>
                </c:pt>
                <c:pt idx="2">
                  <c:v>2</c:v>
                </c:pt>
              </c:numCache>
            </c:numRef>
          </c:val>
          <c:extLst>
            <c:ext xmlns:c16="http://schemas.microsoft.com/office/drawing/2014/chart" uri="{C3380CC4-5D6E-409C-BE32-E72D297353CC}">
              <c16:uniqueId val="{00000004-9DB3-4CBA-A5E0-1901AEC9E92C}"/>
            </c:ext>
          </c:extLst>
        </c:ser>
        <c:ser>
          <c:idx val="5"/>
          <c:order val="5"/>
          <c:tx>
            <c:strRef>
              <c:f>'Afectaciones Generales'!$O$3</c:f>
              <c:strCache>
                <c:ptCount val="1"/>
                <c:pt idx="0">
                  <c:v>CENTROS DE SALUD</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Generales'!$O$4:$O$9</c15:sqref>
                  </c15:fullRef>
                </c:ext>
              </c:extLst>
              <c:f>('Afectaciones Generales'!$O$4,'Afectaciones Generales'!$O$6:$O$7)</c:f>
              <c:numCache>
                <c:formatCode>General</c:formatCode>
                <c:ptCount val="3"/>
                <c:pt idx="2">
                  <c:v>3</c:v>
                </c:pt>
              </c:numCache>
            </c:numRef>
          </c:val>
          <c:extLst>
            <c:ext xmlns:c16="http://schemas.microsoft.com/office/drawing/2014/chart" uri="{C3380CC4-5D6E-409C-BE32-E72D297353CC}">
              <c16:uniqueId val="{00000005-9DB3-4CBA-A5E0-1901AEC9E92C}"/>
            </c:ext>
          </c:extLst>
        </c:ser>
        <c:ser>
          <c:idx val="6"/>
          <c:order val="6"/>
          <c:tx>
            <c:strRef>
              <c:f>'Afectaciones Generales'!$P$3</c:f>
              <c:strCache>
                <c:ptCount val="1"/>
                <c:pt idx="0">
                  <c:v>CENTROS EDUCATIVOS</c:v>
                </c:pt>
              </c:strCache>
            </c:strRef>
          </c:tx>
          <c:spPr>
            <a:solidFill>
              <a:schemeClr val="accent1">
                <a:lumMod val="60000"/>
              </a:schemeClr>
            </a:solidFill>
            <a:ln>
              <a:noFill/>
            </a:ln>
            <a:effectLst/>
          </c:spPr>
          <c:invertIfNegative val="0"/>
          <c:dLbls>
            <c:dLbl>
              <c:idx val="2"/>
              <c:layout>
                <c:manualLayout>
                  <c:x val="1.2273361227336122E-2"/>
                  <c:y val="1.314924391847372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7D-9047-B104-DA19FECD8CFA}"/>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Generales'!$B$6:$B$7)</c:f>
              <c:strCache>
                <c:ptCount val="3"/>
                <c:pt idx="0">
                  <c:v>ANTRÓPICO</c:v>
                </c:pt>
                <c:pt idx="1">
                  <c:v>GEOLÓGICO</c:v>
                </c:pt>
                <c:pt idx="2">
                  <c:v>HIDROMETEOROLÓGICO </c:v>
                </c:pt>
              </c:strCache>
            </c:strRef>
          </c:cat>
          <c:val>
            <c:numRef>
              <c:extLst>
                <c:ext xmlns:c15="http://schemas.microsoft.com/office/drawing/2012/chart" uri="{02D57815-91ED-43cb-92C2-25804820EDAC}">
                  <c15:fullRef>
                    <c15:sqref>'Afectaciones Generales'!$P$4:$P$9</c15:sqref>
                  </c15:fullRef>
                </c:ext>
              </c:extLst>
              <c:f>('Afectaciones Generales'!$P$4,'Afectaciones Generales'!$P$6:$P$7)</c:f>
              <c:numCache>
                <c:formatCode>General</c:formatCode>
                <c:ptCount val="3"/>
                <c:pt idx="2">
                  <c:v>29</c:v>
                </c:pt>
              </c:numCache>
            </c:numRef>
          </c:val>
          <c:extLst>
            <c:ext xmlns:c16="http://schemas.microsoft.com/office/drawing/2014/chart" uri="{C3380CC4-5D6E-409C-BE32-E72D297353CC}">
              <c16:uniqueId val="{00000006-9DB3-4CBA-A5E0-1901AEC9E92C}"/>
            </c:ext>
          </c:extLst>
        </c:ser>
        <c:dLbls>
          <c:showLegendKey val="0"/>
          <c:showVal val="0"/>
          <c:showCatName val="0"/>
          <c:showSerName val="0"/>
          <c:showPercent val="0"/>
          <c:showBubbleSize val="0"/>
        </c:dLbls>
        <c:gapWidth val="182"/>
        <c:overlap val="100"/>
        <c:axId val="2089278431"/>
        <c:axId val="2089278911"/>
      </c:barChart>
      <c:catAx>
        <c:axId val="208927843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89278911"/>
        <c:crosses val="autoZero"/>
        <c:auto val="1"/>
        <c:lblAlgn val="ctr"/>
        <c:lblOffset val="100"/>
        <c:noMultiLvlLbl val="0"/>
      </c:catAx>
      <c:valAx>
        <c:axId val="208927891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89278431"/>
        <c:crosses val="autoZero"/>
        <c:crossBetween val="between"/>
      </c:valAx>
      <c:spPr>
        <a:noFill/>
        <a:ln>
          <a:noFill/>
        </a:ln>
        <a:effectLst/>
      </c:spPr>
    </c:plotArea>
    <c:legend>
      <c:legendPos val="b"/>
      <c:layout>
        <c:manualLayout>
          <c:xMode val="edge"/>
          <c:yMode val="edge"/>
          <c:x val="0.64182967087273091"/>
          <c:y val="0.32298456775743267"/>
          <c:w val="0.21396966801743925"/>
          <c:h val="0.50739018569424399"/>
        </c:manualLayout>
      </c:layout>
      <c:overlay val="0"/>
      <c:spPr>
        <a:noFill/>
        <a:ln>
          <a:noFill/>
        </a:ln>
        <a:effectLst/>
      </c:spPr>
      <c:txPr>
        <a:bodyPr rot="0" spcFirstLastPara="1" vertOverflow="ellipsis" vert="horz" wrap="square" anchor="ctr" anchorCtr="1"/>
        <a:lstStyle/>
        <a:p>
          <a:pPr>
            <a:defRPr sz="15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400" b="0" i="0" u="none" strike="noStrike" kern="1200" spc="0" baseline="0">
                <a:solidFill>
                  <a:sysClr val="windowText" lastClr="000000">
                    <a:lumMod val="65000"/>
                    <a:lumOff val="35000"/>
                  </a:sysClr>
                </a:solidFill>
              </a:rPr>
              <a:t>Número de centros comunitarios afectadas por clasificación Distrito de Cartagena 1930-2024 </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endParaRPr lang="es-CO"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Generales'!$B$4:$B$9</c15:sqref>
                  </c15:fullRef>
                </c:ext>
              </c:extLst>
              <c:f>('Afectaciones Generales'!$B$4,'Afectaciones Generales'!$B$7,'Afectaciones Generales'!$B$9)</c:f>
              <c:strCache>
                <c:ptCount val="3"/>
                <c:pt idx="0">
                  <c:v>ANTRÓPICO</c:v>
                </c:pt>
                <c:pt idx="1">
                  <c:v>HIDROMETEOROLÓGICO </c:v>
                </c:pt>
                <c:pt idx="2">
                  <c:v>TECNOLÓGICO</c:v>
                </c:pt>
              </c:strCache>
            </c:strRef>
          </c:cat>
          <c:val>
            <c:numRef>
              <c:extLst>
                <c:ext xmlns:c15="http://schemas.microsoft.com/office/drawing/2012/chart" uri="{02D57815-91ED-43cb-92C2-25804820EDAC}">
                  <c15:fullRef>
                    <c15:sqref>'Afectaciones Generales'!$Q$4:$Q$9</c15:sqref>
                  </c15:fullRef>
                </c:ext>
              </c:extLst>
              <c:f>('Afectaciones Generales'!$Q$4,'Afectaciones Generales'!$Q$7,'Afectaciones Generales'!$Q$9)</c:f>
              <c:numCache>
                <c:formatCode>General</c:formatCode>
                <c:ptCount val="3"/>
                <c:pt idx="0">
                  <c:v>1</c:v>
                </c:pt>
                <c:pt idx="1">
                  <c:v>28</c:v>
                </c:pt>
                <c:pt idx="2">
                  <c:v>18</c:v>
                </c:pt>
              </c:numCache>
            </c:numRef>
          </c:val>
          <c:extLst>
            <c:ext xmlns:c16="http://schemas.microsoft.com/office/drawing/2014/chart" uri="{C3380CC4-5D6E-409C-BE32-E72D297353CC}">
              <c16:uniqueId val="{00000000-26A8-4B7E-A46E-5A6742E42431}"/>
            </c:ext>
          </c:extLst>
        </c:ser>
        <c:dLbls>
          <c:showLegendKey val="0"/>
          <c:showVal val="0"/>
          <c:showCatName val="0"/>
          <c:showSerName val="0"/>
          <c:showPercent val="0"/>
          <c:showBubbleSize val="0"/>
        </c:dLbls>
        <c:gapWidth val="182"/>
        <c:axId val="78867376"/>
        <c:axId val="78873616"/>
      </c:barChart>
      <c:catAx>
        <c:axId val="788673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73616"/>
        <c:crosses val="autoZero"/>
        <c:auto val="1"/>
        <c:lblAlgn val="ctr"/>
        <c:lblOffset val="100"/>
        <c:noMultiLvlLbl val="0"/>
      </c:catAx>
      <c:valAx>
        <c:axId val="788736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673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personas afectadas y muertes 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cruzadas'!$C$4:$C$9</c:f>
              <c:numCache>
                <c:formatCode>General</c:formatCode>
                <c:ptCount val="6"/>
                <c:pt idx="0">
                  <c:v>26</c:v>
                </c:pt>
                <c:pt idx="1">
                  <c:v>2059</c:v>
                </c:pt>
                <c:pt idx="2">
                  <c:v>6</c:v>
                </c:pt>
                <c:pt idx="3">
                  <c:v>21</c:v>
                </c:pt>
                <c:pt idx="4">
                  <c:v>7</c:v>
                </c:pt>
                <c:pt idx="5">
                  <c:v>89</c:v>
                </c:pt>
              </c:numCache>
            </c:numRef>
          </c:val>
          <c:extLst>
            <c:ext xmlns:c16="http://schemas.microsoft.com/office/drawing/2014/chart" uri="{C3380CC4-5D6E-409C-BE32-E72D297353CC}">
              <c16:uniqueId val="{00000000-43AB-48AF-956A-D423FA7CF769}"/>
            </c:ext>
          </c:extLst>
        </c:ser>
        <c:ser>
          <c:idx val="3"/>
          <c:order val="3"/>
          <c:tx>
            <c:strRef>
              <c:f>'Afectaciones cruzadas'!$F$3</c:f>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cruzadas'!$F$4:$F$9</c:f>
              <c:numCache>
                <c:formatCode>General</c:formatCode>
                <c:ptCount val="6"/>
                <c:pt idx="0">
                  <c:v>489</c:v>
                </c:pt>
                <c:pt idx="1">
                  <c:v>121957</c:v>
                </c:pt>
                <c:pt idx="2">
                  <c:v>14527</c:v>
                </c:pt>
                <c:pt idx="3">
                  <c:v>329152</c:v>
                </c:pt>
                <c:pt idx="4">
                  <c:v>53166</c:v>
                </c:pt>
                <c:pt idx="5">
                  <c:v>1573</c:v>
                </c:pt>
              </c:numCache>
            </c:numRef>
          </c:val>
          <c:extLst>
            <c:ext xmlns:c16="http://schemas.microsoft.com/office/drawing/2014/chart" uri="{C3380CC4-5D6E-409C-BE32-E72D297353CC}">
              <c16:uniqueId val="{00000003-43AB-48AF-956A-D423FA7CF769}"/>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1"/>
                <c:order val="1"/>
                <c:tx>
                  <c:strRef>
                    <c:extLst>
                      <c:ext uri="{02D57815-91ED-43cb-92C2-25804820EDAC}">
                        <c15:formulaRef>
                          <c15:sqref>'Afectaciones cruzadas'!$D$3</c15:sqref>
                        </c15:formulaRef>
                      </c:ext>
                    </c:extLst>
                    <c:strCache>
                      <c:ptCount val="1"/>
                      <c:pt idx="0">
                        <c:v>HERIDOS</c:v>
                      </c:pt>
                    </c:strCache>
                  </c:strRef>
                </c:tx>
                <c:spPr>
                  <a:solidFill>
                    <a:schemeClr val="accent2"/>
                  </a:solidFill>
                  <a:ln>
                    <a:noFill/>
                  </a:ln>
                  <a:effectLst/>
                </c:spPr>
                <c:invertIfNegative val="0"/>
                <c:cat>
                  <c:strRef>
                    <c:extLst>
                      <c:ext uri="{02D57815-91ED-43cb-92C2-25804820EDAC}">
                        <c15:formulaRef>
                          <c15:sqref>'Afectaciones cruzadas'!$B$4:$B$9</c15:sqref>
                        </c15:formulaRef>
                      </c:ext>
                    </c:extLst>
                    <c:strCache>
                      <c:ptCount val="6"/>
                      <c:pt idx="0">
                        <c:v>ANTRÓPICO</c:v>
                      </c:pt>
                      <c:pt idx="1">
                        <c:v>BIOLÓGICO </c:v>
                      </c:pt>
                      <c:pt idx="2">
                        <c:v>GEOLÓGICO</c:v>
                      </c:pt>
                      <c:pt idx="3">
                        <c:v>HIDROMETEOROLÓGICO </c:v>
                      </c:pt>
                      <c:pt idx="4">
                        <c:v>METEOMARINO</c:v>
                      </c:pt>
                      <c:pt idx="5">
                        <c:v>TECNOLÓGICO</c:v>
                      </c:pt>
                    </c:strCache>
                  </c:strRef>
                </c:cat>
                <c:val>
                  <c:numRef>
                    <c:extLst>
                      <c:ext uri="{02D57815-91ED-43cb-92C2-25804820EDAC}">
                        <c15:formulaRef>
                          <c15:sqref>'Afectaciones cruzadas'!$D$4:$D$9</c15:sqref>
                        </c15:formulaRef>
                      </c:ext>
                    </c:extLst>
                    <c:numCache>
                      <c:formatCode>General</c:formatCode>
                      <c:ptCount val="6"/>
                      <c:pt idx="0">
                        <c:v>41</c:v>
                      </c:pt>
                      <c:pt idx="2">
                        <c:v>6</c:v>
                      </c:pt>
                      <c:pt idx="3">
                        <c:v>21</c:v>
                      </c:pt>
                      <c:pt idx="4">
                        <c:v>3</c:v>
                      </c:pt>
                      <c:pt idx="5">
                        <c:v>38</c:v>
                      </c:pt>
                    </c:numCache>
                  </c:numRef>
                </c:val>
                <c:extLst>
                  <c:ext xmlns:c16="http://schemas.microsoft.com/office/drawing/2014/chart" uri="{C3380CC4-5D6E-409C-BE32-E72D297353CC}">
                    <c16:uniqueId val="{00000001-43AB-48AF-956A-D423FA7CF76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'Afectaciones cruzadas'!$E$3</c15:sqref>
                        </c15:formulaRef>
                      </c:ext>
                    </c:extLst>
                    <c:strCache>
                      <c:ptCount val="1"/>
                      <c:pt idx="0">
                        <c:v>DESAPARECIDOS</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'Afectaciones cruzadas'!$B$4:$B$9</c15:sqref>
                        </c15:formulaRef>
                      </c:ext>
                    </c:extLst>
                    <c:strCache>
                      <c:ptCount val="6"/>
                      <c:pt idx="0">
                        <c:v>ANTRÓPICO</c:v>
                      </c:pt>
                      <c:pt idx="1">
                        <c:v>BIOLÓGICO </c:v>
                      </c:pt>
                      <c:pt idx="2">
                        <c:v>GEOLÓGICO</c:v>
                      </c:pt>
                      <c:pt idx="3">
                        <c:v>HIDROMETEOROLÓGICO </c:v>
                      </c:pt>
                      <c:pt idx="4">
                        <c:v>METEOMARINO</c:v>
                      </c:pt>
                      <c:pt idx="5">
                        <c:v>TECNOLÓGICO</c:v>
                      </c:pt>
                    </c:strCache>
                  </c:strRef>
                </c:cat>
                <c:val>
                  <c:numRef>
                    <c:extLst xmlns:c15="http://schemas.microsoft.com/office/drawing/2012/chart">
                      <c:ext xmlns:c15="http://schemas.microsoft.com/office/drawing/2012/chart" uri="{02D57815-91ED-43cb-92C2-25804820EDAC}">
                        <c15:formulaRef>
                          <c15:sqref>'Afectaciones cruzadas'!$E$4:$E$9</c15:sqref>
                        </c15:formulaRef>
                      </c:ext>
                    </c:extLst>
                    <c:numCache>
                      <c:formatCode>General</c:formatCode>
                      <c:ptCount val="6"/>
                      <c:pt idx="3">
                        <c:v>3</c:v>
                      </c:pt>
                    </c:numCache>
                  </c:numRef>
                </c:val>
                <c:extLst xmlns:c15="http://schemas.microsoft.com/office/drawing/2012/chart">
                  <c:ext xmlns:c16="http://schemas.microsoft.com/office/drawing/2014/chart" uri="{C3380CC4-5D6E-409C-BE32-E72D297353CC}">
                    <c16:uniqueId val="{00000002-43AB-48AF-956A-D423FA7CF76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'Afectaciones cruzadas'!$B$4:$B$9</c15:sqref>
                        </c15:formulaRef>
                      </c:ext>
                    </c:extLst>
                    <c:strCache>
                      <c:ptCount val="6"/>
                      <c:pt idx="0">
                        <c:v>ANTRÓPICO</c:v>
                      </c:pt>
                      <c:pt idx="1">
                        <c:v>BIOLÓGICO </c:v>
                      </c:pt>
                      <c:pt idx="2">
                        <c:v>GEOLÓGICO</c:v>
                      </c:pt>
                      <c:pt idx="3">
                        <c:v>HIDROMETEOROLÓGICO </c:v>
                      </c:pt>
                      <c:pt idx="4">
                        <c:v>METEOMARINO</c:v>
                      </c:pt>
                      <c:pt idx="5">
                        <c:v>TECNOLÓGICO</c:v>
                      </c:pt>
                    </c:strCache>
                  </c:strRef>
                </c:cat>
                <c:val>
                  <c:numRef>
                    <c:extLst xmlns:c15="http://schemas.microsoft.com/office/drawing/2012/chart">
                      <c:ext xmlns:c15="http://schemas.microsoft.com/office/drawing/2012/chart" uri="{02D57815-91ED-43cb-92C2-25804820EDAC}">
                        <c15:formulaRef>
                          <c15:sqref>'Afectaciones cruzadas'!$G$4:$G$9</c15:sqref>
                        </c15:formulaRef>
                      </c:ext>
                    </c:extLst>
                    <c:numCache>
                      <c:formatCode>General</c:formatCode>
                      <c:ptCount val="6"/>
                      <c:pt idx="0">
                        <c:v>8</c:v>
                      </c:pt>
                      <c:pt idx="2">
                        <c:v>1649</c:v>
                      </c:pt>
                      <c:pt idx="3">
                        <c:v>70678</c:v>
                      </c:pt>
                      <c:pt idx="4">
                        <c:v>2640</c:v>
                      </c:pt>
                      <c:pt idx="5">
                        <c:v>167</c:v>
                      </c:pt>
                    </c:numCache>
                  </c:numRef>
                </c:val>
                <c:extLst xmlns:c15="http://schemas.microsoft.com/office/drawing/2012/chart">
                  <c:ext xmlns:c16="http://schemas.microsoft.com/office/drawing/2014/chart" uri="{C3380CC4-5D6E-409C-BE32-E72D297353CC}">
                    <c16:uniqueId val="{00000004-43AB-48AF-956A-D423FA7CF769}"/>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vías, puentes vehiculares y peatonales afectadas 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cruzadas'!$J$3</c:f>
              <c:strCache>
                <c:ptCount val="1"/>
                <c:pt idx="0">
                  <c:v>VIAS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cruzadas'!$J$4:$J$9</c:f>
              <c:numCache>
                <c:formatCode>General</c:formatCode>
                <c:ptCount val="6"/>
                <c:pt idx="0">
                  <c:v>1</c:v>
                </c:pt>
                <c:pt idx="2">
                  <c:v>3</c:v>
                </c:pt>
                <c:pt idx="3">
                  <c:v>13</c:v>
                </c:pt>
              </c:numCache>
            </c:numRef>
          </c:val>
          <c:extLst>
            <c:ext xmlns:c16="http://schemas.microsoft.com/office/drawing/2014/chart" uri="{C3380CC4-5D6E-409C-BE32-E72D297353CC}">
              <c16:uniqueId val="{00000000-7174-4F27-9726-FF7DA35F9885}"/>
            </c:ext>
          </c:extLst>
        </c:ser>
        <c:ser>
          <c:idx val="1"/>
          <c:order val="1"/>
          <c:tx>
            <c:strRef>
              <c:f>'Afectaciones cruzadas'!$K$3</c:f>
              <c:strCache>
                <c:ptCount val="1"/>
                <c:pt idx="0">
                  <c:v>PUENTES VEHICULARES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cruzadas'!$K$4:$K$9</c:f>
              <c:numCache>
                <c:formatCode>General</c:formatCode>
                <c:ptCount val="6"/>
                <c:pt idx="0">
                  <c:v>1</c:v>
                </c:pt>
                <c:pt idx="3">
                  <c:v>1</c:v>
                </c:pt>
              </c:numCache>
            </c:numRef>
          </c:val>
          <c:extLst>
            <c:ext xmlns:c16="http://schemas.microsoft.com/office/drawing/2014/chart" uri="{C3380CC4-5D6E-409C-BE32-E72D297353CC}">
              <c16:uniqueId val="{00000002-7174-4F27-9726-FF7DA35F9885}"/>
            </c:ext>
          </c:extLst>
        </c:ser>
        <c:ser>
          <c:idx val="2"/>
          <c:order val="2"/>
          <c:tx>
            <c:strRef>
              <c:f>'Afectaciones cruzadas'!$L$3</c:f>
              <c:strCache>
                <c:ptCount val="1"/>
                <c:pt idx="0">
                  <c:v>PUENTES PEATONALES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cruzadas'!$L$4:$L$9</c:f>
              <c:numCache>
                <c:formatCode>General</c:formatCode>
                <c:ptCount val="6"/>
                <c:pt idx="3">
                  <c:v>2</c:v>
                </c:pt>
              </c:numCache>
            </c:numRef>
          </c:val>
          <c:extLst>
            <c:ext xmlns:c16="http://schemas.microsoft.com/office/drawing/2014/chart" uri="{C3380CC4-5D6E-409C-BE32-E72D297353CC}">
              <c16:uniqueId val="{00000003-7174-4F27-9726-FF7DA35F9885}"/>
            </c:ext>
          </c:extLst>
        </c:ser>
        <c:dLbls>
          <c:showLegendKey val="0"/>
          <c:showVal val="0"/>
          <c:showCatName val="0"/>
          <c:showSerName val="0"/>
          <c:showPercent val="0"/>
          <c:showBubbleSize val="0"/>
        </c:dLbls>
        <c:gapWidth val="150"/>
        <c:axId val="561123536"/>
        <c:axId val="561121616"/>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muertes, heridos y desaparecidos 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cruzadas'!$C$4:$C$9</c:f>
              <c:numCache>
                <c:formatCode>General</c:formatCode>
                <c:ptCount val="6"/>
                <c:pt idx="0">
                  <c:v>26</c:v>
                </c:pt>
                <c:pt idx="1">
                  <c:v>2059</c:v>
                </c:pt>
                <c:pt idx="2">
                  <c:v>6</c:v>
                </c:pt>
                <c:pt idx="3">
                  <c:v>21</c:v>
                </c:pt>
                <c:pt idx="4">
                  <c:v>7</c:v>
                </c:pt>
                <c:pt idx="5">
                  <c:v>89</c:v>
                </c:pt>
              </c:numCache>
            </c:numRef>
          </c:val>
          <c:extLst>
            <c:ext xmlns:c16="http://schemas.microsoft.com/office/drawing/2014/chart" uri="{C3380CC4-5D6E-409C-BE32-E72D297353CC}">
              <c16:uniqueId val="{00000000-D894-4192-8283-E86FBFE08BD9}"/>
            </c:ext>
          </c:extLst>
        </c:ser>
        <c:ser>
          <c:idx val="1"/>
          <c:order val="1"/>
          <c:tx>
            <c:strRef>
              <c:f>'Afectaciones cruzadas'!$D$3</c:f>
              <c:strCache>
                <c:ptCount val="1"/>
                <c:pt idx="0">
                  <c:v>HERIDOS</c:v>
                </c:pt>
              </c:strCache>
              <c:extLst xmlns:c15="http://schemas.microsoft.com/office/drawing/2012/chart"/>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extLst xmlns:c15="http://schemas.microsoft.com/office/drawing/2012/chart"/>
            </c:strRef>
          </c:cat>
          <c:val>
            <c:numRef>
              <c:f>'Afectaciones cruzadas'!$D$4:$D$9</c:f>
              <c:numCache>
                <c:formatCode>General</c:formatCode>
                <c:ptCount val="6"/>
                <c:pt idx="0">
                  <c:v>41</c:v>
                </c:pt>
                <c:pt idx="2">
                  <c:v>6</c:v>
                </c:pt>
                <c:pt idx="3">
                  <c:v>21</c:v>
                </c:pt>
                <c:pt idx="4">
                  <c:v>3</c:v>
                </c:pt>
                <c:pt idx="5">
                  <c:v>38</c:v>
                </c:pt>
              </c:numCache>
              <c:extLst xmlns:c15="http://schemas.microsoft.com/office/drawing/2012/chart"/>
            </c:numRef>
          </c:val>
          <c:extLst>
            <c:ext xmlns:c16="http://schemas.microsoft.com/office/drawing/2014/chart" uri="{C3380CC4-5D6E-409C-BE32-E72D297353CC}">
              <c16:uniqueId val="{00000002-D894-4192-8283-E86FBFE08BD9}"/>
            </c:ext>
          </c:extLst>
        </c:ser>
        <c:ser>
          <c:idx val="2"/>
          <c:order val="2"/>
          <c:tx>
            <c:strRef>
              <c:f>'Afectaciones cruzadas'!$E$3</c:f>
              <c:strCache>
                <c:ptCount val="1"/>
                <c:pt idx="0">
                  <c:v>DESAPARECIDOS</c:v>
                </c:pt>
              </c:strCache>
              <c:extLst xmlns:c15="http://schemas.microsoft.com/office/drawing/2012/chart"/>
            </c:strRef>
          </c:tx>
          <c:spPr>
            <a:solidFill>
              <a:schemeClr val="accent3"/>
            </a:solidFill>
            <a:ln>
              <a:noFill/>
            </a:ln>
            <a:effectLst/>
          </c:spPr>
          <c:invertIfNegative val="0"/>
          <c:cat>
            <c:strRef>
              <c:f>'Afectaciones cruzadas'!$B$4:$B$9</c:f>
              <c:strCache>
                <c:ptCount val="6"/>
                <c:pt idx="0">
                  <c:v>ANTRÓPICO</c:v>
                </c:pt>
                <c:pt idx="1">
                  <c:v>BIOLÓGICO </c:v>
                </c:pt>
                <c:pt idx="2">
                  <c:v>GEOLÓGICO</c:v>
                </c:pt>
                <c:pt idx="3">
                  <c:v>HIDROMETEOROLÓGICO </c:v>
                </c:pt>
                <c:pt idx="4">
                  <c:v>METEOMARINO</c:v>
                </c:pt>
                <c:pt idx="5">
                  <c:v>TECNOLÓGICO</c:v>
                </c:pt>
              </c:strCache>
              <c:extLst xmlns:c15="http://schemas.microsoft.com/office/drawing/2012/chart"/>
            </c:strRef>
          </c:cat>
          <c:val>
            <c:numRef>
              <c:f>'Afectaciones cruzadas'!$E$4:$E$9</c:f>
              <c:numCache>
                <c:formatCode>General</c:formatCode>
                <c:ptCount val="6"/>
                <c:pt idx="3">
                  <c:v>3</c:v>
                </c:pt>
              </c:numCache>
              <c:extLst xmlns:c15="http://schemas.microsoft.com/office/drawing/2012/chart"/>
            </c:numRef>
          </c:val>
          <c:extLst>
            <c:ext xmlns:c16="http://schemas.microsoft.com/office/drawing/2014/chart" uri="{C3380CC4-5D6E-409C-BE32-E72D297353CC}">
              <c16:uniqueId val="{00000003-D894-4192-8283-E86FBFE08BD9}"/>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3"/>
                <c:order val="3"/>
                <c:tx>
                  <c:strRef>
                    <c:extLst>
                      <c:ext uri="{02D57815-91ED-43cb-92C2-25804820EDAC}">
                        <c15:formulaRef>
                          <c15:sqref>'Afectaciones cruzadas'!$F$3</c15:sqref>
                        </c15:formulaRef>
                      </c:ext>
                    </c:extLst>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'Afectaciones cruzadas'!$B$4:$B$9</c15:sqref>
                        </c15:formulaRef>
                      </c:ext>
                    </c:extLst>
                    <c:strCache>
                      <c:ptCount val="6"/>
                      <c:pt idx="0">
                        <c:v>ANTRÓPICO</c:v>
                      </c:pt>
                      <c:pt idx="1">
                        <c:v>BIOLÓGICO </c:v>
                      </c:pt>
                      <c:pt idx="2">
                        <c:v>GEOLÓGICO</c:v>
                      </c:pt>
                      <c:pt idx="3">
                        <c:v>HIDROMETEOROLÓGICO </c:v>
                      </c:pt>
                      <c:pt idx="4">
                        <c:v>METEOMARINO</c:v>
                      </c:pt>
                      <c:pt idx="5">
                        <c:v>TECNOLÓGICO</c:v>
                      </c:pt>
                    </c:strCache>
                  </c:strRef>
                </c:cat>
                <c:val>
                  <c:numRef>
                    <c:extLst>
                      <c:ext uri="{02D57815-91ED-43cb-92C2-25804820EDAC}">
                        <c15:formulaRef>
                          <c15:sqref>'Afectaciones cruzadas'!$F$4:$F$9</c15:sqref>
                        </c15:formulaRef>
                      </c:ext>
                    </c:extLst>
                    <c:numCache>
                      <c:formatCode>General</c:formatCode>
                      <c:ptCount val="6"/>
                      <c:pt idx="0">
                        <c:v>489</c:v>
                      </c:pt>
                      <c:pt idx="1">
                        <c:v>121957</c:v>
                      </c:pt>
                      <c:pt idx="2">
                        <c:v>14527</c:v>
                      </c:pt>
                      <c:pt idx="3">
                        <c:v>329152</c:v>
                      </c:pt>
                      <c:pt idx="4">
                        <c:v>53166</c:v>
                      </c:pt>
                      <c:pt idx="5">
                        <c:v>1573</c:v>
                      </c:pt>
                    </c:numCache>
                  </c:numRef>
                </c:val>
                <c:extLst>
                  <c:ext xmlns:c16="http://schemas.microsoft.com/office/drawing/2014/chart" uri="{C3380CC4-5D6E-409C-BE32-E72D297353CC}">
                    <c16:uniqueId val="{00000001-D894-4192-8283-E86FBFE08BD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'Afectaciones cruzadas'!$B$4:$B$9</c15:sqref>
                        </c15:formulaRef>
                      </c:ext>
                    </c:extLst>
                    <c:strCache>
                      <c:ptCount val="6"/>
                      <c:pt idx="0">
                        <c:v>ANTRÓPICO</c:v>
                      </c:pt>
                      <c:pt idx="1">
                        <c:v>BIOLÓGICO </c:v>
                      </c:pt>
                      <c:pt idx="2">
                        <c:v>GEOLÓGICO</c:v>
                      </c:pt>
                      <c:pt idx="3">
                        <c:v>HIDROMETEOROLÓGICO </c:v>
                      </c:pt>
                      <c:pt idx="4">
                        <c:v>METEOMARINO</c:v>
                      </c:pt>
                      <c:pt idx="5">
                        <c:v>TECNOLÓGICO</c:v>
                      </c:pt>
                    </c:strCache>
                  </c:strRef>
                </c:cat>
                <c:val>
                  <c:numRef>
                    <c:extLst xmlns:c15="http://schemas.microsoft.com/office/drawing/2012/chart">
                      <c:ext xmlns:c15="http://schemas.microsoft.com/office/drawing/2012/chart" uri="{02D57815-91ED-43cb-92C2-25804820EDAC}">
                        <c15:formulaRef>
                          <c15:sqref>'Afectaciones cruzadas'!$G$4:$G$9</c15:sqref>
                        </c15:formulaRef>
                      </c:ext>
                    </c:extLst>
                    <c:numCache>
                      <c:formatCode>General</c:formatCode>
                      <c:ptCount val="6"/>
                      <c:pt idx="0">
                        <c:v>8</c:v>
                      </c:pt>
                      <c:pt idx="2">
                        <c:v>1649</c:v>
                      </c:pt>
                      <c:pt idx="3">
                        <c:v>70678</c:v>
                      </c:pt>
                      <c:pt idx="4">
                        <c:v>2640</c:v>
                      </c:pt>
                      <c:pt idx="5">
                        <c:v>167</c:v>
                      </c:pt>
                    </c:numCache>
                  </c:numRef>
                </c:val>
                <c:extLst xmlns:c15="http://schemas.microsoft.com/office/drawing/2012/chart">
                  <c:ext xmlns:c16="http://schemas.microsoft.com/office/drawing/2014/chart" uri="{C3380CC4-5D6E-409C-BE32-E72D297353CC}">
                    <c16:uniqueId val="{00000004-D894-4192-8283-E86FBFE08BD9}"/>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centros de salud, educativos y comunitarios 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cruzadas'!$O$3</c:f>
              <c:strCache>
                <c:ptCount val="1"/>
                <c:pt idx="0">
                  <c:v>CENTROS DE SALUD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cruzadas'!$B$5:$B$10</c:f>
              <c:strCache>
                <c:ptCount val="5"/>
                <c:pt idx="0">
                  <c:v>BIOLÓGICO </c:v>
                </c:pt>
                <c:pt idx="1">
                  <c:v>GEOLÓGICO</c:v>
                </c:pt>
                <c:pt idx="2">
                  <c:v>HIDROMETEOROLÓGICO </c:v>
                </c:pt>
                <c:pt idx="3">
                  <c:v>METEOMARINO</c:v>
                </c:pt>
                <c:pt idx="4">
                  <c:v>TECNOLÓGICO</c:v>
                </c:pt>
              </c:strCache>
            </c:strRef>
          </c:cat>
          <c:val>
            <c:numRef>
              <c:f>'Afectaciones cruzadas'!$O$5:$O$10</c:f>
              <c:numCache>
                <c:formatCode>General</c:formatCode>
                <c:ptCount val="6"/>
                <c:pt idx="2">
                  <c:v>3</c:v>
                </c:pt>
              </c:numCache>
            </c:numRef>
          </c:val>
          <c:extLst>
            <c:ext xmlns:c16="http://schemas.microsoft.com/office/drawing/2014/chart" uri="{C3380CC4-5D6E-409C-BE32-E72D297353CC}">
              <c16:uniqueId val="{00000000-7CE2-4F68-B2D7-32EAD30BA2F5}"/>
            </c:ext>
          </c:extLst>
        </c:ser>
        <c:ser>
          <c:idx val="1"/>
          <c:order val="1"/>
          <c:tx>
            <c:strRef>
              <c:f>'Afectaciones cruzadas'!$P$3</c:f>
              <c:strCache>
                <c:ptCount val="1"/>
                <c:pt idx="0">
                  <c:v>CENTROS EDUCATIVOS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cruzadas'!$B$5:$B$10</c:f>
              <c:strCache>
                <c:ptCount val="5"/>
                <c:pt idx="0">
                  <c:v>BIOLÓGICO </c:v>
                </c:pt>
                <c:pt idx="1">
                  <c:v>GEOLÓGICO</c:v>
                </c:pt>
                <c:pt idx="2">
                  <c:v>HIDROMETEOROLÓGICO </c:v>
                </c:pt>
                <c:pt idx="3">
                  <c:v>METEOMARINO</c:v>
                </c:pt>
                <c:pt idx="4">
                  <c:v>TECNOLÓGICO</c:v>
                </c:pt>
              </c:strCache>
            </c:strRef>
          </c:cat>
          <c:val>
            <c:numRef>
              <c:f>'Afectaciones cruzadas'!$P$5:$P$10</c:f>
              <c:numCache>
                <c:formatCode>General</c:formatCode>
                <c:ptCount val="6"/>
                <c:pt idx="2">
                  <c:v>29</c:v>
                </c:pt>
              </c:numCache>
            </c:numRef>
          </c:val>
          <c:extLst>
            <c:ext xmlns:c16="http://schemas.microsoft.com/office/drawing/2014/chart" uri="{C3380CC4-5D6E-409C-BE32-E72D297353CC}">
              <c16:uniqueId val="{00000001-7CE2-4F68-B2D7-32EAD30BA2F5}"/>
            </c:ext>
          </c:extLst>
        </c:ser>
        <c:ser>
          <c:idx val="2"/>
          <c:order val="2"/>
          <c:tx>
            <c:strRef>
              <c:f>'Afectaciones cruzadas'!$Q$3</c:f>
              <c:strCache>
                <c:ptCount val="1"/>
                <c:pt idx="0">
                  <c:v>CENTROS COMUNITARIOS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cruzadas'!$B$5:$B$10</c:f>
              <c:strCache>
                <c:ptCount val="5"/>
                <c:pt idx="0">
                  <c:v>BIOLÓGICO </c:v>
                </c:pt>
                <c:pt idx="1">
                  <c:v>GEOLÓGICO</c:v>
                </c:pt>
                <c:pt idx="2">
                  <c:v>HIDROMETEOROLÓGICO </c:v>
                </c:pt>
                <c:pt idx="3">
                  <c:v>METEOMARINO</c:v>
                </c:pt>
                <c:pt idx="4">
                  <c:v>TECNOLÓGICO</c:v>
                </c:pt>
              </c:strCache>
            </c:strRef>
          </c:cat>
          <c:val>
            <c:numRef>
              <c:f>'Afectaciones cruzadas'!$Q$5:$Q$10</c:f>
              <c:numCache>
                <c:formatCode>General</c:formatCode>
                <c:ptCount val="6"/>
                <c:pt idx="2">
                  <c:v>28</c:v>
                </c:pt>
                <c:pt idx="4">
                  <c:v>18</c:v>
                </c:pt>
              </c:numCache>
            </c:numRef>
          </c:val>
          <c:extLst>
            <c:ext xmlns:c16="http://schemas.microsoft.com/office/drawing/2014/chart" uri="{C3380CC4-5D6E-409C-BE32-E72D297353CC}">
              <c16:uniqueId val="{00000002-7CE2-4F68-B2D7-32EAD30BA2F5}"/>
            </c:ext>
          </c:extLst>
        </c:ser>
        <c:dLbls>
          <c:showLegendKey val="0"/>
          <c:showVal val="0"/>
          <c:showCatName val="0"/>
          <c:showSerName val="0"/>
          <c:showPercent val="0"/>
          <c:showBubbleSize val="0"/>
        </c:dLbls>
        <c:gapWidth val="150"/>
        <c:axId val="561123536"/>
        <c:axId val="561121616"/>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a:t>DISTRIBUCIÓN PORCENTUAL  DE EVENTOS HIDROMETEOROLÓGICOS  1930-2024 DISTRITO DE CARTAGENA </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726486570816217"/>
          <c:y val="0.12797132897066699"/>
          <c:w val="0.58413388295959068"/>
          <c:h val="0.84455974001773026"/>
        </c:manualLayout>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F250-A345-A1C6-B19168A10E64}"/>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F250-A345-A1C6-B19168A10E64}"/>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F250-A345-A1C6-B19168A10E64}"/>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F250-A345-A1C6-B19168A10E64}"/>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F250-A345-A1C6-B19168A10E64}"/>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1D46-46B1-9CD4-5F099F8F3B95}"/>
              </c:ext>
            </c:extLst>
          </c:dPt>
          <c:dLbls>
            <c:dLbl>
              <c:idx val="0"/>
              <c:tx>
                <c:rich>
                  <a:bodyPr/>
                  <a:lstStyle/>
                  <a:p>
                    <a:fld id="{E7B3EF43-C4CD-7146-86A6-F636CEDD179A}"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250-A345-A1C6-B19168A10E64}"/>
                </c:ext>
              </c:extLst>
            </c:dLbl>
            <c:dLbl>
              <c:idx val="1"/>
              <c:tx>
                <c:rich>
                  <a:bodyPr/>
                  <a:lstStyle/>
                  <a:p>
                    <a:fld id="{6C6A56B1-8A2D-B343-B90C-BBEE83942D92}"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250-A345-A1C6-B19168A10E64}"/>
                </c:ext>
              </c:extLst>
            </c:dLbl>
            <c:dLbl>
              <c:idx val="2"/>
              <c:tx>
                <c:rich>
                  <a:bodyPr/>
                  <a:lstStyle/>
                  <a:p>
                    <a:fld id="{3F9FC4CF-0A6A-4347-83E1-2AA79377FD23}"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F250-A345-A1C6-B19168A10E64}"/>
                </c:ext>
              </c:extLst>
            </c:dLbl>
            <c:dLbl>
              <c:idx val="3"/>
              <c:tx>
                <c:rich>
                  <a:bodyPr/>
                  <a:lstStyle/>
                  <a:p>
                    <a:fld id="{995BE3D3-4903-BB4A-AC6E-12E5ECB1A3DD}"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F250-A345-A1C6-B19168A10E64}"/>
                </c:ext>
              </c:extLst>
            </c:dLbl>
            <c:dLbl>
              <c:idx val="4"/>
              <c:tx>
                <c:rich>
                  <a:bodyPr/>
                  <a:lstStyle/>
                  <a:p>
                    <a:fld id="{58C8ADAE-E98E-4D76-95C9-37BBA241E7AE}"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F250-A345-A1C6-B19168A10E64}"/>
                </c:ext>
              </c:extLst>
            </c:dLbl>
            <c:dLbl>
              <c:idx val="5"/>
              <c:tx>
                <c:rich>
                  <a:bodyPr/>
                  <a:lstStyle/>
                  <a:p>
                    <a:fld id="{2F27A045-A97C-ED48-9B8D-B3FBF0D0B3B2}" type="VALUE">
                      <a:rPr lang="en-US"/>
                      <a:pPr/>
                      <a:t>[VALOR]</a:t>
                    </a:fld>
                    <a:endParaRPr lang="es-CO"/>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1D46-46B1-9CD4-5F099F8F3B9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'Gráficos hidrometeorologico'!$A$13:$A$18</c:f>
              <c:strCache>
                <c:ptCount val="6"/>
                <c:pt idx="0">
                  <c:v>INUNDACION</c:v>
                </c:pt>
                <c:pt idx="1">
                  <c:v>SEQUIA</c:v>
                </c:pt>
                <c:pt idx="2">
                  <c:v>TEMPESTAD</c:v>
                </c:pt>
                <c:pt idx="3">
                  <c:v>TORMENTA ELECTRICA</c:v>
                </c:pt>
                <c:pt idx="4">
                  <c:v>VENDAVAL</c:v>
                </c:pt>
                <c:pt idx="5">
                  <c:v>INCENDIO FORESTAL</c:v>
                </c:pt>
              </c:strCache>
            </c:strRef>
          </c:cat>
          <c:val>
            <c:numRef>
              <c:f>'Gráficos hidrometeorologico'!$C$13:$C$18</c:f>
              <c:numCache>
                <c:formatCode>0%</c:formatCode>
                <c:ptCount val="6"/>
                <c:pt idx="0">
                  <c:v>0.47887323943661969</c:v>
                </c:pt>
                <c:pt idx="1">
                  <c:v>4.9295774647887321E-2</c:v>
                </c:pt>
                <c:pt idx="2">
                  <c:v>3.5211267605633804E-2</c:v>
                </c:pt>
                <c:pt idx="3">
                  <c:v>5.6338028169014086E-2</c:v>
                </c:pt>
                <c:pt idx="4">
                  <c:v>0.30985915492957744</c:v>
                </c:pt>
                <c:pt idx="5">
                  <c:v>7.0422535211267609E-2</c:v>
                </c:pt>
              </c:numCache>
            </c:numRef>
          </c:val>
          <c:extLst>
            <c:ext xmlns:c16="http://schemas.microsoft.com/office/drawing/2014/chart" uri="{C3380CC4-5D6E-409C-BE32-E72D297353CC}">
              <c16:uniqueId val="{00000000-6084-4859-A0A1-CE3CF34ABD53}"/>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11745253285382996"/>
          <c:y val="0.95072158752828728"/>
          <c:w val="0.83848226540489779"/>
          <c:h val="4.209757553055096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viviendas destruidas y averiadas</a:t>
            </a:r>
            <a:r>
              <a:rPr lang="es-CO" baseline="0"/>
              <a:t> </a:t>
            </a:r>
            <a:r>
              <a:rPr lang="es-CO"/>
              <a:t>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1"/>
          <c:order val="0"/>
          <c:tx>
            <c:strRef>
              <c:f>'Afectaciones cruzadas'!$H$3</c:f>
              <c:strCache>
                <c:ptCount val="1"/>
                <c:pt idx="0">
                  <c:v>VIVIENDAS DESTRUIDAS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cruzadas'!$H$4:$H$9</c:f>
              <c:numCache>
                <c:formatCode>General</c:formatCode>
                <c:ptCount val="6"/>
                <c:pt idx="0">
                  <c:v>3</c:v>
                </c:pt>
                <c:pt idx="2">
                  <c:v>1023</c:v>
                </c:pt>
                <c:pt idx="3">
                  <c:v>513</c:v>
                </c:pt>
                <c:pt idx="4">
                  <c:v>2</c:v>
                </c:pt>
                <c:pt idx="5">
                  <c:v>93</c:v>
                </c:pt>
              </c:numCache>
            </c:numRef>
          </c:val>
          <c:extLst>
            <c:ext xmlns:c16="http://schemas.microsoft.com/office/drawing/2014/chart" uri="{C3380CC4-5D6E-409C-BE32-E72D297353CC}">
              <c16:uniqueId val="{00000001-72D4-40C5-BEA7-2C77EE425046}"/>
            </c:ext>
          </c:extLst>
        </c:ser>
        <c:ser>
          <c:idx val="2"/>
          <c:order val="1"/>
          <c:tx>
            <c:strRef>
              <c:f>'Afectaciones cruzadas'!$I$3</c:f>
              <c:strCache>
                <c:ptCount val="1"/>
                <c:pt idx="0">
                  <c:v>VIVIENDAS AVERIADAS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cruzadas'!$I$4:$I$9</c:f>
              <c:numCache>
                <c:formatCode>General</c:formatCode>
                <c:ptCount val="6"/>
                <c:pt idx="0">
                  <c:v>3</c:v>
                </c:pt>
                <c:pt idx="2">
                  <c:v>319</c:v>
                </c:pt>
                <c:pt idx="3">
                  <c:v>13583</c:v>
                </c:pt>
                <c:pt idx="4">
                  <c:v>10</c:v>
                </c:pt>
                <c:pt idx="5">
                  <c:v>46</c:v>
                </c:pt>
              </c:numCache>
            </c:numRef>
          </c:val>
          <c:extLst>
            <c:ext xmlns:c16="http://schemas.microsoft.com/office/drawing/2014/chart" uri="{C3380CC4-5D6E-409C-BE32-E72D297353CC}">
              <c16:uniqueId val="{00000002-72D4-40C5-BEA7-2C77EE425046}"/>
            </c:ext>
          </c:extLst>
        </c:ser>
        <c:dLbls>
          <c:showLegendKey val="0"/>
          <c:showVal val="0"/>
          <c:showCatName val="0"/>
          <c:showSerName val="0"/>
          <c:showPercent val="0"/>
          <c:showBubbleSize val="0"/>
        </c:dLbls>
        <c:gapWidth val="150"/>
        <c:axId val="561123536"/>
        <c:axId val="561121616"/>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acueductos y alcantarillados afectados por</a:t>
            </a:r>
            <a:r>
              <a:rPr lang="es-CO" baseline="0"/>
              <a:t> clasificación</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1"/>
          <c:order val="0"/>
          <c:tx>
            <c:strRef>
              <c:f>'Afectaciones cruzadas'!$M$3</c:f>
              <c:strCache>
                <c:ptCount val="1"/>
                <c:pt idx="0">
                  <c:v>ACUEDUCTOS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cruzadas'!$M$4:$M$9</c:f>
              <c:numCache>
                <c:formatCode>General</c:formatCode>
                <c:ptCount val="6"/>
                <c:pt idx="2">
                  <c:v>1</c:v>
                </c:pt>
                <c:pt idx="3">
                  <c:v>3</c:v>
                </c:pt>
              </c:numCache>
            </c:numRef>
          </c:val>
          <c:extLst>
            <c:ext xmlns:c16="http://schemas.microsoft.com/office/drawing/2014/chart" uri="{C3380CC4-5D6E-409C-BE32-E72D297353CC}">
              <c16:uniqueId val="{00000000-31C2-4942-B02A-081C6C2F6CE8}"/>
            </c:ext>
          </c:extLst>
        </c:ser>
        <c:ser>
          <c:idx val="2"/>
          <c:order val="1"/>
          <c:tx>
            <c:strRef>
              <c:f>'Afectaciones cruzadas'!$N$3</c:f>
              <c:strCache>
                <c:ptCount val="1"/>
                <c:pt idx="0">
                  <c:v>ALCANTARILLADO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'Afectaciones cruzadas'!$B$4:$B$9</c:f>
              <c:strCache>
                <c:ptCount val="6"/>
                <c:pt idx="0">
                  <c:v>ANTRÓPICO</c:v>
                </c:pt>
                <c:pt idx="1">
                  <c:v>BIOLÓGICO </c:v>
                </c:pt>
                <c:pt idx="2">
                  <c:v>GEOLÓGICO</c:v>
                </c:pt>
                <c:pt idx="3">
                  <c:v>HIDROMETEOROLÓGICO </c:v>
                </c:pt>
                <c:pt idx="4">
                  <c:v>METEOMARINO</c:v>
                </c:pt>
                <c:pt idx="5">
                  <c:v>TECNOLÓGICO</c:v>
                </c:pt>
              </c:strCache>
            </c:strRef>
          </c:cat>
          <c:val>
            <c:numRef>
              <c:f>'Afectaciones cruzadas'!$N$4:$N$9</c:f>
              <c:numCache>
                <c:formatCode>General</c:formatCode>
                <c:ptCount val="6"/>
                <c:pt idx="2">
                  <c:v>1</c:v>
                </c:pt>
                <c:pt idx="3">
                  <c:v>2</c:v>
                </c:pt>
              </c:numCache>
            </c:numRef>
          </c:val>
          <c:extLst>
            <c:ext xmlns:c16="http://schemas.microsoft.com/office/drawing/2014/chart" uri="{C3380CC4-5D6E-409C-BE32-E72D297353CC}">
              <c16:uniqueId val="{00000001-31C2-4942-B02A-081C6C2F6CE8}"/>
            </c:ext>
          </c:extLst>
        </c:ser>
        <c:dLbls>
          <c:showLegendKey val="0"/>
          <c:showVal val="0"/>
          <c:showCatName val="0"/>
          <c:showSerName val="0"/>
          <c:showPercent val="0"/>
          <c:showBubbleSize val="0"/>
        </c:dLbls>
        <c:gapWidth val="150"/>
        <c:axId val="561123536"/>
        <c:axId val="561121616"/>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muertes, heridos y desaparecidos por</a:t>
            </a:r>
            <a:r>
              <a:rPr lang="es-CO" baseline="0"/>
              <a:t> clasificación (Sin biológico)</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cruzadas'!$B$4,'Afectaciones cruzadas'!$B$6:$B$9)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cruzadas'!$C$4:$C$9</c15:sqref>
                  </c15:fullRef>
                </c:ext>
              </c:extLst>
              <c:f>('Afectaciones cruzadas'!$C$4,'Afectaciones cruzadas'!$C$6:$C$9)</c:f>
              <c:numCache>
                <c:formatCode>General</c:formatCode>
                <c:ptCount val="5"/>
                <c:pt idx="0">
                  <c:v>26</c:v>
                </c:pt>
                <c:pt idx="1">
                  <c:v>6</c:v>
                </c:pt>
                <c:pt idx="2">
                  <c:v>21</c:v>
                </c:pt>
                <c:pt idx="3">
                  <c:v>7</c:v>
                </c:pt>
                <c:pt idx="4">
                  <c:v>89</c:v>
                </c:pt>
              </c:numCache>
            </c:numRef>
          </c:val>
          <c:extLst>
            <c:ext xmlns:c16="http://schemas.microsoft.com/office/drawing/2014/chart" uri="{C3380CC4-5D6E-409C-BE32-E72D297353CC}">
              <c16:uniqueId val="{00000000-6292-4CEB-9B19-5FBC1F451A93}"/>
            </c:ext>
          </c:extLst>
        </c:ser>
        <c:ser>
          <c:idx val="1"/>
          <c:order val="1"/>
          <c:tx>
            <c:strRef>
              <c:f>'Afectaciones cruzadas'!$D$3</c:f>
              <c:strCache>
                <c:ptCount val="1"/>
                <c:pt idx="0">
                  <c:v>HERIDOS</c:v>
                </c:pt>
              </c:strCache>
              <c:extLst xmlns:c15="http://schemas.microsoft.com/office/drawing/2012/chart"/>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cruzadas'!$B$4,'Afectaciones cruzadas'!$B$6:$B$9)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cruzadas'!$D$4:$D$9</c15:sqref>
                  </c15:fullRef>
                </c:ext>
              </c:extLst>
              <c:f>('Afectaciones cruzadas'!$D$4,'Afectaciones cruzadas'!$D$6:$D$9)</c:f>
              <c:numCache>
                <c:formatCode>General</c:formatCode>
                <c:ptCount val="5"/>
                <c:pt idx="0">
                  <c:v>41</c:v>
                </c:pt>
                <c:pt idx="1">
                  <c:v>6</c:v>
                </c:pt>
                <c:pt idx="2">
                  <c:v>21</c:v>
                </c:pt>
                <c:pt idx="3">
                  <c:v>3</c:v>
                </c:pt>
                <c:pt idx="4">
                  <c:v>38</c:v>
                </c:pt>
              </c:numCache>
            </c:numRef>
          </c:val>
          <c:extLst>
            <c:ext xmlns:c16="http://schemas.microsoft.com/office/drawing/2014/chart" uri="{C3380CC4-5D6E-409C-BE32-E72D297353CC}">
              <c16:uniqueId val="{00000001-6292-4CEB-9B19-5FBC1F451A93}"/>
            </c:ext>
          </c:extLst>
        </c:ser>
        <c:ser>
          <c:idx val="2"/>
          <c:order val="2"/>
          <c:tx>
            <c:strRef>
              <c:f>'Afectaciones cruzadas'!$E$3</c:f>
              <c:strCache>
                <c:ptCount val="1"/>
                <c:pt idx="0">
                  <c:v>DESAPARECIDOS</c:v>
                </c:pt>
              </c:strCache>
              <c:extLst xmlns:c15="http://schemas.microsoft.com/office/drawing/2012/chart"/>
            </c:strRef>
          </c:tx>
          <c:spPr>
            <a:solidFill>
              <a:schemeClr val="accent3"/>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cruzadas'!$B$4,'Afectaciones cruzadas'!$B$6:$B$9)</c:f>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cruzadas'!$E$4:$E$9</c15:sqref>
                  </c15:fullRef>
                </c:ext>
              </c:extLst>
              <c:f>('Afectaciones cruzadas'!$E$4,'Afectaciones cruzadas'!$E$6:$E$9)</c:f>
              <c:numCache>
                <c:formatCode>General</c:formatCode>
                <c:ptCount val="5"/>
                <c:pt idx="2">
                  <c:v>3</c:v>
                </c:pt>
              </c:numCache>
            </c:numRef>
          </c:val>
          <c:extLst>
            <c:ext xmlns:c16="http://schemas.microsoft.com/office/drawing/2014/chart" uri="{C3380CC4-5D6E-409C-BE32-E72D297353CC}">
              <c16:uniqueId val="{00000002-6292-4CEB-9B19-5FBC1F451A93}"/>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3"/>
                <c:order val="3"/>
                <c:tx>
                  <c:strRef>
                    <c:extLst>
                      <c:ext uri="{02D57815-91ED-43cb-92C2-25804820EDAC}">
                        <c15:formulaRef>
                          <c15:sqref>'Afectaciones cruzadas'!$F$3</c15:sqref>
                        </c15:formulaRef>
                      </c:ext>
                    </c:extLst>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'Afectaciones cruzadas'!$B$4:$B$9</c15:sqref>
                        </c15:fullRef>
                        <c15:formulaRef>
                          <c15:sqref>('Afectaciones cruzadas'!$B$4,'Afectaciones cruzadas'!$B$6:$B$9)</c15:sqref>
                        </c15:formulaRef>
                      </c:ext>
                    </c:extLst>
                    <c:strCache>
                      <c:ptCount val="5"/>
                      <c:pt idx="0">
                        <c:v>ANTRÓPICO</c:v>
                      </c:pt>
                      <c:pt idx="1">
                        <c:v>GEOLÓGICO</c:v>
                      </c:pt>
                      <c:pt idx="2">
                        <c:v>HIDROMETEOROLÓGICO </c:v>
                      </c:pt>
                      <c:pt idx="3">
                        <c:v>METEOMARINO</c:v>
                      </c:pt>
                      <c:pt idx="4">
                        <c:v>TECNOLÓGICO</c:v>
                      </c:pt>
                    </c:strCache>
                  </c:strRef>
                </c:cat>
                <c:val>
                  <c:numRef>
                    <c:extLst>
                      <c:ext uri="{02D57815-91ED-43cb-92C2-25804820EDAC}">
                        <c15:fullRef>
                          <c15:sqref>'Afectaciones cruzadas'!$F$4:$F$9</c15:sqref>
                        </c15:fullRef>
                        <c15:formulaRef>
                          <c15:sqref>('Afectaciones cruzadas'!$F$4,'Afectaciones cruzadas'!$F$6:$F$9)</c15:sqref>
                        </c15:formulaRef>
                      </c:ext>
                    </c:extLst>
                    <c:numCache>
                      <c:formatCode>General</c:formatCode>
                      <c:ptCount val="5"/>
                      <c:pt idx="0">
                        <c:v>489</c:v>
                      </c:pt>
                      <c:pt idx="1">
                        <c:v>14527</c:v>
                      </c:pt>
                      <c:pt idx="2">
                        <c:v>329152</c:v>
                      </c:pt>
                      <c:pt idx="3">
                        <c:v>53166</c:v>
                      </c:pt>
                      <c:pt idx="4">
                        <c:v>1573</c:v>
                      </c:pt>
                    </c:numCache>
                  </c:numRef>
                </c:val>
                <c:extLst>
                  <c:ext xmlns:c16="http://schemas.microsoft.com/office/drawing/2014/chart" uri="{C3380CC4-5D6E-409C-BE32-E72D297353CC}">
                    <c16:uniqueId val="{00000003-6292-4CEB-9B19-5FBC1F451A9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cruzadas'!$B$4,'Afectaciones cruzadas'!$B$6:$B$9)</c15:sqref>
                        </c15:formulaRef>
                      </c:ext>
                    </c:extLst>
                    <c:strCache>
                      <c:ptCount val="5"/>
                      <c:pt idx="0">
                        <c:v>ANTRÓPICO</c:v>
                      </c:pt>
                      <c:pt idx="1">
                        <c:v>GEOLÓGICO</c:v>
                      </c:pt>
                      <c:pt idx="2">
                        <c:v>HIDROMETEOROLÓGICO </c:v>
                      </c:pt>
                      <c:pt idx="3">
                        <c:v>METEOMARINO</c:v>
                      </c:pt>
                      <c:pt idx="4">
                        <c:v>TECNOLÓGICO</c:v>
                      </c:pt>
                    </c:strCache>
                  </c:strRef>
                </c:cat>
                <c:val>
                  <c:numRef>
                    <c:extLst>
                      <c:ext xmlns:c15="http://schemas.microsoft.com/office/drawing/2012/chart" uri="{02D57815-91ED-43cb-92C2-25804820EDAC}">
                        <c15:fullRef>
                          <c15:sqref>'Afectaciones cruzadas'!$G$4:$G$9</c15:sqref>
                        </c15:fullRef>
                        <c15:formulaRef>
                          <c15:sqref>('Afectaciones cruzadas'!$G$4,'Afectaciones cruzadas'!$G$6:$G$9)</c15:sqref>
                        </c15:formulaRef>
                      </c:ext>
                    </c:extLst>
                    <c:numCache>
                      <c:formatCode>General</c:formatCode>
                      <c:ptCount val="5"/>
                      <c:pt idx="0">
                        <c:v>8</c:v>
                      </c:pt>
                      <c:pt idx="1">
                        <c:v>1649</c:v>
                      </c:pt>
                      <c:pt idx="2">
                        <c:v>70678</c:v>
                      </c:pt>
                      <c:pt idx="3">
                        <c:v>2640</c:v>
                      </c:pt>
                      <c:pt idx="4">
                        <c:v>167</c:v>
                      </c:pt>
                    </c:numCache>
                  </c:numRef>
                </c:val>
                <c:extLst xmlns:c15="http://schemas.microsoft.com/office/drawing/2012/chart">
                  <c:ext xmlns:c16="http://schemas.microsoft.com/office/drawing/2014/chart" uri="{C3380CC4-5D6E-409C-BE32-E72D297353CC}">
                    <c16:uniqueId val="{00000004-6292-4CEB-9B19-5FBC1F451A93}"/>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afectaciones por</a:t>
            </a:r>
            <a:r>
              <a:rPr lang="es-CO" baseline="0"/>
              <a:t> eventos hidroclimatológicos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cruzadas'!$C$4:$C$9</c15:sqref>
                  </c15:fullRef>
                </c:ext>
              </c:extLst>
              <c:f>'Afectaciones cruzadas'!$C$7</c:f>
              <c:numCache>
                <c:formatCode>General</c:formatCode>
                <c:ptCount val="1"/>
                <c:pt idx="0">
                  <c:v>21</c:v>
                </c:pt>
              </c:numCache>
            </c:numRef>
          </c:val>
          <c:extLst>
            <c:ext xmlns:c16="http://schemas.microsoft.com/office/drawing/2014/chart" uri="{C3380CC4-5D6E-409C-BE32-E72D297353CC}">
              <c16:uniqueId val="{00000000-41E8-4BEA-8785-3889754B94AF}"/>
            </c:ext>
          </c:extLst>
        </c:ser>
        <c:ser>
          <c:idx val="1"/>
          <c:order val="1"/>
          <c:tx>
            <c:strRef>
              <c:f>'Afectaciones cruzadas'!$D$3</c:f>
              <c:strCache>
                <c:ptCount val="1"/>
                <c:pt idx="0">
                  <c:v>HERIDOS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cruzadas'!$D$4:$D$9</c15:sqref>
                  </c15:fullRef>
                </c:ext>
              </c:extLst>
              <c:f>'Afectaciones cruzadas'!$D$7</c:f>
              <c:numCache>
                <c:formatCode>General</c:formatCode>
                <c:ptCount val="1"/>
                <c:pt idx="0">
                  <c:v>21</c:v>
                </c:pt>
              </c:numCache>
            </c:numRef>
          </c:val>
          <c:extLst>
            <c:ext xmlns:c16="http://schemas.microsoft.com/office/drawing/2014/chart" uri="{C3380CC4-5D6E-409C-BE32-E72D297353CC}">
              <c16:uniqueId val="{00000001-41E8-4BEA-8785-3889754B94AF}"/>
            </c:ext>
          </c:extLst>
        </c:ser>
        <c:ser>
          <c:idx val="2"/>
          <c:order val="2"/>
          <c:tx>
            <c:strRef>
              <c:f>'Afectaciones cruzadas'!$E$3</c:f>
              <c:strCache>
                <c:ptCount val="1"/>
                <c:pt idx="0">
                  <c:v>DESAPARECIDOS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cruzadas'!$E$4:$E$9</c15:sqref>
                  </c15:fullRef>
                </c:ext>
              </c:extLst>
              <c:f>'Afectaciones cruzadas'!$E$7</c:f>
              <c:numCache>
                <c:formatCode>General</c:formatCode>
                <c:ptCount val="1"/>
                <c:pt idx="0">
                  <c:v>3</c:v>
                </c:pt>
              </c:numCache>
            </c:numRef>
          </c:val>
          <c:extLst>
            <c:ext xmlns:c16="http://schemas.microsoft.com/office/drawing/2014/chart" uri="{C3380CC4-5D6E-409C-BE32-E72D297353CC}">
              <c16:uniqueId val="{00000002-41E8-4BEA-8785-3889754B94AF}"/>
            </c:ext>
          </c:extLst>
        </c:ser>
        <c:ser>
          <c:idx val="3"/>
          <c:order val="3"/>
          <c:tx>
            <c:strRef>
              <c:f>'Afectaciones cruzadas'!$F$3</c:f>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cruzadas'!$F$4:$F$9</c15:sqref>
                  </c15:fullRef>
                </c:ext>
              </c:extLst>
              <c:f>'Afectaciones cruzadas'!$F$7</c:f>
              <c:numCache>
                <c:formatCode>General</c:formatCode>
                <c:ptCount val="1"/>
                <c:pt idx="0">
                  <c:v>329152</c:v>
                </c:pt>
              </c:numCache>
            </c:numRef>
          </c:val>
          <c:extLst>
            <c:ext xmlns:c16="http://schemas.microsoft.com/office/drawing/2014/chart" uri="{C3380CC4-5D6E-409C-BE32-E72D297353CC}">
              <c16:uniqueId val="{00000003-41E8-4BEA-8785-3889754B94AF}"/>
            </c:ext>
          </c:extLst>
        </c:ser>
        <c:ser>
          <c:idx val="5"/>
          <c:order val="5"/>
          <c:tx>
            <c:strRef>
              <c:f>'Afectaciones cruzadas'!$H$3</c:f>
              <c:strCache>
                <c:ptCount val="1"/>
                <c:pt idx="0">
                  <c:v>VIVIENDAS DESTRUIDAS</c:v>
                </c:pt>
              </c:strCache>
            </c:strRef>
          </c:tx>
          <c:spPr>
            <a:solidFill>
              <a:schemeClr val="accent6"/>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cruzadas'!$H$4:$H$9</c15:sqref>
                  </c15:fullRef>
                </c:ext>
              </c:extLst>
              <c:f>'Afectaciones cruzadas'!$H$7</c:f>
              <c:numCache>
                <c:formatCode>General</c:formatCode>
                <c:ptCount val="1"/>
                <c:pt idx="0">
                  <c:v>513</c:v>
                </c:pt>
              </c:numCache>
            </c:numRef>
          </c:val>
          <c:extLst>
            <c:ext xmlns:c16="http://schemas.microsoft.com/office/drawing/2014/chart" uri="{C3380CC4-5D6E-409C-BE32-E72D297353CC}">
              <c16:uniqueId val="{00000005-41E8-4BEA-8785-3889754B94AF}"/>
            </c:ext>
          </c:extLst>
        </c:ser>
        <c:ser>
          <c:idx val="6"/>
          <c:order val="6"/>
          <c:tx>
            <c:strRef>
              <c:f>'Afectaciones cruzadas'!$I$3</c:f>
              <c:strCache>
                <c:ptCount val="1"/>
                <c:pt idx="0">
                  <c:v>VIVIENDAS AVERIADAS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cruzadas'!$I$4:$I$9</c15:sqref>
                  </c15:fullRef>
                </c:ext>
              </c:extLst>
              <c:f>'Afectaciones cruzadas'!$I$7</c:f>
              <c:numCache>
                <c:formatCode>General</c:formatCode>
                <c:ptCount val="1"/>
                <c:pt idx="0">
                  <c:v>13583</c:v>
                </c:pt>
              </c:numCache>
            </c:numRef>
          </c:val>
          <c:extLst>
            <c:ext xmlns:c16="http://schemas.microsoft.com/office/drawing/2014/chart" uri="{C3380CC4-5D6E-409C-BE32-E72D297353CC}">
              <c16:uniqueId val="{00000006-41E8-4BEA-8785-3889754B94AF}"/>
            </c:ext>
          </c:extLst>
        </c:ser>
        <c:ser>
          <c:idx val="7"/>
          <c:order val="7"/>
          <c:tx>
            <c:strRef>
              <c:f>'Afectaciones cruzadas'!$J$3</c:f>
              <c:strCache>
                <c:ptCount val="1"/>
                <c:pt idx="0">
                  <c:v>VIAS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cruzadas'!$J$4:$J$9</c15:sqref>
                  </c15:fullRef>
                </c:ext>
              </c:extLst>
              <c:f>'Afectaciones cruzadas'!$J$7</c:f>
              <c:numCache>
                <c:formatCode>General</c:formatCode>
                <c:ptCount val="1"/>
                <c:pt idx="0">
                  <c:v>13</c:v>
                </c:pt>
              </c:numCache>
            </c:numRef>
          </c:val>
          <c:extLst>
            <c:ext xmlns:c16="http://schemas.microsoft.com/office/drawing/2014/chart" uri="{C3380CC4-5D6E-409C-BE32-E72D297353CC}">
              <c16:uniqueId val="{00000007-41E8-4BEA-8785-3889754B94AF}"/>
            </c:ext>
          </c:extLst>
        </c:ser>
        <c:ser>
          <c:idx val="8"/>
          <c:order val="8"/>
          <c:tx>
            <c:strRef>
              <c:f>'Afectaciones cruzadas'!$K$3</c:f>
              <c:strCache>
                <c:ptCount val="1"/>
                <c:pt idx="0">
                  <c:v>PUENTES VEHICULARES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cruzadas'!$K$4:$K$9</c15:sqref>
                  </c15:fullRef>
                </c:ext>
              </c:extLst>
              <c:f>'Afectaciones cruzadas'!$K$7</c:f>
              <c:numCache>
                <c:formatCode>General</c:formatCode>
                <c:ptCount val="1"/>
                <c:pt idx="0">
                  <c:v>1</c:v>
                </c:pt>
              </c:numCache>
            </c:numRef>
          </c:val>
          <c:extLst>
            <c:ext xmlns:c16="http://schemas.microsoft.com/office/drawing/2014/chart" uri="{C3380CC4-5D6E-409C-BE32-E72D297353CC}">
              <c16:uniqueId val="{00000008-41E8-4BEA-8785-3889754B94AF}"/>
            </c:ext>
          </c:extLst>
        </c:ser>
        <c:ser>
          <c:idx val="9"/>
          <c:order val="9"/>
          <c:tx>
            <c:strRef>
              <c:f>'Afectaciones cruzadas'!$L$3</c:f>
              <c:strCache>
                <c:ptCount val="1"/>
                <c:pt idx="0">
                  <c:v>PUENTES PEATONALES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cruzadas'!$L$4:$L$9</c15:sqref>
                  </c15:fullRef>
                </c:ext>
              </c:extLst>
              <c:f>'Afectaciones cruzadas'!$L$7</c:f>
              <c:numCache>
                <c:formatCode>General</c:formatCode>
                <c:ptCount val="1"/>
                <c:pt idx="0">
                  <c:v>2</c:v>
                </c:pt>
              </c:numCache>
            </c:numRef>
          </c:val>
          <c:extLst>
            <c:ext xmlns:c16="http://schemas.microsoft.com/office/drawing/2014/chart" uri="{C3380CC4-5D6E-409C-BE32-E72D297353CC}">
              <c16:uniqueId val="{00000009-41E8-4BEA-8785-3889754B94AF}"/>
            </c:ext>
          </c:extLst>
        </c:ser>
        <c:ser>
          <c:idx val="10"/>
          <c:order val="10"/>
          <c:tx>
            <c:strRef>
              <c:f>'Afectaciones cruzadas'!$M$3</c:f>
              <c:strCache>
                <c:ptCount val="1"/>
                <c:pt idx="0">
                  <c:v>ACUEDUCTOS</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cruzadas'!$M$4:$M$9</c15:sqref>
                  </c15:fullRef>
                </c:ext>
              </c:extLst>
              <c:f>'Afectaciones cruzadas'!$M$7</c:f>
              <c:numCache>
                <c:formatCode>General</c:formatCode>
                <c:ptCount val="1"/>
                <c:pt idx="0">
                  <c:v>3</c:v>
                </c:pt>
              </c:numCache>
            </c:numRef>
          </c:val>
          <c:extLst>
            <c:ext xmlns:c16="http://schemas.microsoft.com/office/drawing/2014/chart" uri="{C3380CC4-5D6E-409C-BE32-E72D297353CC}">
              <c16:uniqueId val="{0000000A-41E8-4BEA-8785-3889754B94AF}"/>
            </c:ext>
          </c:extLst>
        </c:ser>
        <c:ser>
          <c:idx val="11"/>
          <c:order val="11"/>
          <c:tx>
            <c:strRef>
              <c:f>'Afectaciones cruzadas'!$N$3</c:f>
              <c:strCache>
                <c:ptCount val="1"/>
                <c:pt idx="0">
                  <c:v>ALCANTARILLADO</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cruzadas'!$N$4:$N$9</c15:sqref>
                  </c15:fullRef>
                </c:ext>
              </c:extLst>
              <c:f>'Afectaciones cruzadas'!$N$7</c:f>
              <c:numCache>
                <c:formatCode>General</c:formatCode>
                <c:ptCount val="1"/>
                <c:pt idx="0">
                  <c:v>2</c:v>
                </c:pt>
              </c:numCache>
            </c:numRef>
          </c:val>
          <c:extLst>
            <c:ext xmlns:c16="http://schemas.microsoft.com/office/drawing/2014/chart" uri="{C3380CC4-5D6E-409C-BE32-E72D297353CC}">
              <c16:uniqueId val="{0000000B-41E8-4BEA-8785-3889754B94AF}"/>
            </c:ext>
          </c:extLst>
        </c:ser>
        <c:ser>
          <c:idx val="12"/>
          <c:order val="12"/>
          <c:tx>
            <c:strRef>
              <c:f>'Afectaciones cruzadas'!$O$3</c:f>
              <c:strCache>
                <c:ptCount val="1"/>
                <c:pt idx="0">
                  <c:v>CENTROS DE SALUD</c:v>
                </c:pt>
              </c:strCache>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cruzadas'!$O$4:$O$9</c15:sqref>
                  </c15:fullRef>
                </c:ext>
              </c:extLst>
              <c:f>'Afectaciones cruzadas'!$O$7</c:f>
              <c:numCache>
                <c:formatCode>General</c:formatCode>
                <c:ptCount val="1"/>
                <c:pt idx="0">
                  <c:v>3</c:v>
                </c:pt>
              </c:numCache>
            </c:numRef>
          </c:val>
          <c:extLst>
            <c:ext xmlns:c16="http://schemas.microsoft.com/office/drawing/2014/chart" uri="{C3380CC4-5D6E-409C-BE32-E72D297353CC}">
              <c16:uniqueId val="{0000000C-41E8-4BEA-8785-3889754B94AF}"/>
            </c:ext>
          </c:extLst>
        </c:ser>
        <c:ser>
          <c:idx val="13"/>
          <c:order val="13"/>
          <c:tx>
            <c:strRef>
              <c:f>'Afectaciones cruzadas'!$P$3</c:f>
              <c:strCache>
                <c:ptCount val="1"/>
                <c:pt idx="0">
                  <c:v>CENTROS EDUCATIVOS</c:v>
                </c:pt>
              </c:strCache>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cruzadas'!$P$4:$P$9</c15:sqref>
                  </c15:fullRef>
                </c:ext>
              </c:extLst>
              <c:f>'Afectaciones cruzadas'!$P$7</c:f>
              <c:numCache>
                <c:formatCode>General</c:formatCode>
                <c:ptCount val="1"/>
                <c:pt idx="0">
                  <c:v>29</c:v>
                </c:pt>
              </c:numCache>
            </c:numRef>
          </c:val>
          <c:extLst>
            <c:ext xmlns:c16="http://schemas.microsoft.com/office/drawing/2014/chart" uri="{C3380CC4-5D6E-409C-BE32-E72D297353CC}">
              <c16:uniqueId val="{0000000D-41E8-4BEA-8785-3889754B94AF}"/>
            </c:ext>
          </c:extLst>
        </c:ser>
        <c:ser>
          <c:idx val="14"/>
          <c:order val="14"/>
          <c:tx>
            <c:strRef>
              <c:f>'Afectaciones cruzadas'!$Q$3</c:f>
              <c:strCache>
                <c:ptCount val="1"/>
                <c:pt idx="0">
                  <c:v>CENTROS COMUNITARIOS</c:v>
                </c:pt>
              </c:strCache>
            </c:strRef>
          </c:tx>
          <c:spPr>
            <a:solidFill>
              <a:schemeClr val="accent3">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cruzadas'!$Q$4:$Q$9</c15:sqref>
                  </c15:fullRef>
                </c:ext>
              </c:extLst>
              <c:f>'Afectaciones cruzadas'!$Q$7</c:f>
              <c:numCache>
                <c:formatCode>General</c:formatCode>
                <c:ptCount val="1"/>
                <c:pt idx="0">
                  <c:v>28</c:v>
                </c:pt>
              </c:numCache>
            </c:numRef>
          </c:val>
          <c:extLst>
            <c:ext xmlns:c16="http://schemas.microsoft.com/office/drawing/2014/chart" uri="{C3380CC4-5D6E-409C-BE32-E72D297353CC}">
              <c16:uniqueId val="{0000000E-41E8-4BEA-8785-3889754B94AF}"/>
            </c:ext>
          </c:extLst>
        </c:ser>
        <c:ser>
          <c:idx val="15"/>
          <c:order val="15"/>
          <c:tx>
            <c:strRef>
              <c:f>'Afectaciones cruzadas'!$R$3</c:f>
              <c:strCache>
                <c:ptCount val="1"/>
                <c:pt idx="0">
                  <c:v>HECTAREAS</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cruzadas'!$B$7</c:f>
              <c:strCache>
                <c:ptCount val="1"/>
                <c:pt idx="0">
                  <c:v>HIDROMETEOROLÓGICO </c:v>
                </c:pt>
              </c:strCache>
            </c:strRef>
          </c:cat>
          <c:val>
            <c:numRef>
              <c:extLst>
                <c:ext xmlns:c15="http://schemas.microsoft.com/office/drawing/2012/chart" uri="{02D57815-91ED-43cb-92C2-25804820EDAC}">
                  <c15:fullRef>
                    <c15:sqref>'Afectaciones cruzadas'!$R$4:$R$9</c15:sqref>
                  </c15:fullRef>
                </c:ext>
              </c:extLst>
              <c:f>'Afectaciones cruzadas'!$R$7</c:f>
              <c:numCache>
                <c:formatCode>General</c:formatCode>
                <c:ptCount val="1"/>
                <c:pt idx="0">
                  <c:v>238</c:v>
                </c:pt>
              </c:numCache>
            </c:numRef>
          </c:val>
          <c:extLst>
            <c:ext xmlns:c16="http://schemas.microsoft.com/office/drawing/2014/chart" uri="{C3380CC4-5D6E-409C-BE32-E72D297353CC}">
              <c16:uniqueId val="{0000000F-41E8-4BEA-8785-3889754B94AF}"/>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4"/>
                <c:order val="4"/>
                <c:tx>
                  <c:strRef>
                    <c:extLst>
                      <c:ex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c:ext uri="{02D57815-91ED-43cb-92C2-25804820EDAC}">
                        <c15:fullRef>
                          <c15:sqref>'Afectaciones cruzadas'!$B$4:$B$9</c15:sqref>
                        </c15:fullRef>
                        <c15:formulaRef>
                          <c15:sqref>'Afectaciones cruzadas'!$B$7</c15:sqref>
                        </c15:formulaRef>
                      </c:ext>
                    </c:extLst>
                    <c:strCache>
                      <c:ptCount val="1"/>
                      <c:pt idx="0">
                        <c:v>HIDROMETEOROLÓGICO </c:v>
                      </c:pt>
                    </c:strCache>
                  </c:strRef>
                </c:cat>
                <c:val>
                  <c:numRef>
                    <c:extLst>
                      <c:ext uri="{02D57815-91ED-43cb-92C2-25804820EDAC}">
                        <c15:fullRef>
                          <c15:sqref>'Afectaciones cruzadas'!$G$4:$G$9</c15:sqref>
                        </c15:fullRef>
                        <c15:formulaRef>
                          <c15:sqref>'Afectaciones cruzadas'!$G$7</c15:sqref>
                        </c15:formulaRef>
                      </c:ext>
                    </c:extLst>
                    <c:numCache>
                      <c:formatCode>General</c:formatCode>
                      <c:ptCount val="1"/>
                      <c:pt idx="0">
                        <c:v>70678</c:v>
                      </c:pt>
                    </c:numCache>
                  </c:numRef>
                </c:val>
                <c:extLst>
                  <c:ext xmlns:c16="http://schemas.microsoft.com/office/drawing/2014/chart" uri="{C3380CC4-5D6E-409C-BE32-E72D297353CC}">
                    <c16:uniqueId val="{00000004-41E8-4BEA-8785-3889754B94AF}"/>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afectaciones por</a:t>
            </a:r>
            <a:r>
              <a:rPr lang="es-CO" baseline="0"/>
              <a:t> eventos tecnológicos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cruzadas'!$C$4:$C$9</c15:sqref>
                  </c15:fullRef>
                </c:ext>
              </c:extLst>
              <c:f>'Afectaciones cruzadas'!$C$9</c:f>
              <c:numCache>
                <c:formatCode>General</c:formatCode>
                <c:ptCount val="1"/>
                <c:pt idx="0">
                  <c:v>89</c:v>
                </c:pt>
              </c:numCache>
            </c:numRef>
          </c:val>
          <c:extLst>
            <c:ext xmlns:c16="http://schemas.microsoft.com/office/drawing/2014/chart" uri="{C3380CC4-5D6E-409C-BE32-E72D297353CC}">
              <c16:uniqueId val="{00000000-85C4-4B5A-A34C-7C9F38A14090}"/>
            </c:ext>
          </c:extLst>
        </c:ser>
        <c:ser>
          <c:idx val="1"/>
          <c:order val="1"/>
          <c:tx>
            <c:strRef>
              <c:f>'Afectaciones cruzadas'!$D$3</c:f>
              <c:strCache>
                <c:ptCount val="1"/>
                <c:pt idx="0">
                  <c:v>HERIDOS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cruzadas'!$D$4:$D$9</c15:sqref>
                  </c15:fullRef>
                </c:ext>
              </c:extLst>
              <c:f>'Afectaciones cruzadas'!$D$9</c:f>
              <c:numCache>
                <c:formatCode>General</c:formatCode>
                <c:ptCount val="1"/>
                <c:pt idx="0">
                  <c:v>38</c:v>
                </c:pt>
              </c:numCache>
            </c:numRef>
          </c:val>
          <c:extLst>
            <c:ext xmlns:c16="http://schemas.microsoft.com/office/drawing/2014/chart" uri="{C3380CC4-5D6E-409C-BE32-E72D297353CC}">
              <c16:uniqueId val="{00000001-85C4-4B5A-A34C-7C9F38A14090}"/>
            </c:ext>
          </c:extLst>
        </c:ser>
        <c:ser>
          <c:idx val="3"/>
          <c:order val="3"/>
          <c:tx>
            <c:strRef>
              <c:f>'Afectaciones cruzadas'!$F$3</c:f>
              <c:strCache>
                <c:ptCount val="1"/>
                <c:pt idx="0">
                  <c:v>PERSONAS</c:v>
                </c:pt>
              </c:strCache>
              <c:extLst xmlns:c15="http://schemas.microsoft.com/office/drawing/2012/chart"/>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cruzadas'!$F$4:$F$9</c15:sqref>
                  </c15:fullRef>
                </c:ext>
              </c:extLst>
              <c:f>'Afectaciones cruzadas'!$F$9</c:f>
              <c:numCache>
                <c:formatCode>General</c:formatCode>
                <c:ptCount val="1"/>
                <c:pt idx="0">
                  <c:v>1573</c:v>
                </c:pt>
              </c:numCache>
            </c:numRef>
          </c:val>
          <c:extLst>
            <c:ext xmlns:c16="http://schemas.microsoft.com/office/drawing/2014/chart" uri="{C3380CC4-5D6E-409C-BE32-E72D297353CC}">
              <c16:uniqueId val="{00000004-85C4-4B5A-A34C-7C9F38A14090}"/>
            </c:ext>
          </c:extLst>
        </c:ser>
        <c:ser>
          <c:idx val="5"/>
          <c:order val="5"/>
          <c:tx>
            <c:strRef>
              <c:f>'Afectaciones cruzadas'!$H$3</c:f>
              <c:strCache>
                <c:ptCount val="1"/>
                <c:pt idx="0">
                  <c:v>VIVIENDAS DESTRUIDAS</c:v>
                </c:pt>
              </c:strCache>
              <c:extLst xmlns:c15="http://schemas.microsoft.com/office/drawing/2012/chart"/>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cruzadas'!$H$4:$H$9</c15:sqref>
                  </c15:fullRef>
                </c:ext>
              </c:extLst>
              <c:f>'Afectaciones cruzadas'!$H$9</c:f>
              <c:numCache>
                <c:formatCode>General</c:formatCode>
                <c:ptCount val="1"/>
                <c:pt idx="0">
                  <c:v>93</c:v>
                </c:pt>
              </c:numCache>
            </c:numRef>
          </c:val>
          <c:extLst>
            <c:ext xmlns:c16="http://schemas.microsoft.com/office/drawing/2014/chart" uri="{C3380CC4-5D6E-409C-BE32-E72D297353CC}">
              <c16:uniqueId val="{00000006-85C4-4B5A-A34C-7C9F38A14090}"/>
            </c:ext>
          </c:extLst>
        </c:ser>
        <c:ser>
          <c:idx val="6"/>
          <c:order val="6"/>
          <c:tx>
            <c:strRef>
              <c:f>'Afectaciones cruzadas'!$I$3</c:f>
              <c:strCache>
                <c:ptCount val="1"/>
                <c:pt idx="0">
                  <c:v>VIVIENDAS AVERIADAS</c:v>
                </c:pt>
              </c:strCache>
              <c:extLst xmlns:c15="http://schemas.microsoft.com/office/drawing/2012/chart"/>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cruzadas'!$I$4:$I$9</c15:sqref>
                  </c15:fullRef>
                </c:ext>
              </c:extLst>
              <c:f>'Afectaciones cruzadas'!$I$9</c:f>
              <c:numCache>
                <c:formatCode>General</c:formatCode>
                <c:ptCount val="1"/>
                <c:pt idx="0">
                  <c:v>46</c:v>
                </c:pt>
              </c:numCache>
            </c:numRef>
          </c:val>
          <c:extLst>
            <c:ext xmlns:c16="http://schemas.microsoft.com/office/drawing/2014/chart" uri="{C3380CC4-5D6E-409C-BE32-E72D297353CC}">
              <c16:uniqueId val="{00000007-85C4-4B5A-A34C-7C9F38A14090}"/>
            </c:ext>
          </c:extLst>
        </c:ser>
        <c:ser>
          <c:idx val="10"/>
          <c:order val="10"/>
          <c:tx>
            <c:strRef>
              <c:f>'Afectaciones cruzadas'!$M$3</c:f>
              <c:strCache>
                <c:ptCount val="1"/>
                <c:pt idx="0">
                  <c:v>ACUEDUCTOS</c:v>
                </c:pt>
              </c:strCache>
              <c:extLst xmlns:c15="http://schemas.microsoft.com/office/drawing/2012/chart"/>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cruzadas'!$M$4:$M$9</c15:sqref>
                  </c15:fullRef>
                </c:ext>
              </c:extLst>
              <c:f>'Afectaciones cruzadas'!$M$9</c:f>
              <c:numCache>
                <c:formatCode>General</c:formatCode>
                <c:ptCount val="1"/>
              </c:numCache>
            </c:numRef>
          </c:val>
          <c:extLst>
            <c:ext xmlns:c16="http://schemas.microsoft.com/office/drawing/2014/chart" uri="{C3380CC4-5D6E-409C-BE32-E72D297353CC}">
              <c16:uniqueId val="{0000000B-85C4-4B5A-A34C-7C9F38A14090}"/>
            </c:ext>
          </c:extLst>
        </c:ser>
        <c:ser>
          <c:idx val="11"/>
          <c:order val="11"/>
          <c:tx>
            <c:strRef>
              <c:f>'Afectaciones cruzadas'!$N$3</c:f>
              <c:strCache>
                <c:ptCount val="1"/>
                <c:pt idx="0">
                  <c:v>ALCANTARILLADO</c:v>
                </c:pt>
              </c:strCache>
              <c:extLst xmlns:c15="http://schemas.microsoft.com/office/drawing/2012/chart"/>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cruzadas'!$N$4:$N$9</c15:sqref>
                  </c15:fullRef>
                </c:ext>
              </c:extLst>
              <c:f>'Afectaciones cruzadas'!$N$9</c:f>
              <c:numCache>
                <c:formatCode>General</c:formatCode>
                <c:ptCount val="1"/>
              </c:numCache>
            </c:numRef>
          </c:val>
          <c:extLst>
            <c:ext xmlns:c16="http://schemas.microsoft.com/office/drawing/2014/chart" uri="{C3380CC4-5D6E-409C-BE32-E72D297353CC}">
              <c16:uniqueId val="{0000000C-85C4-4B5A-A34C-7C9F38A14090}"/>
            </c:ext>
          </c:extLst>
        </c:ser>
        <c:ser>
          <c:idx val="12"/>
          <c:order val="12"/>
          <c:tx>
            <c:strRef>
              <c:f>'Afectaciones cruzadas'!$O$3</c:f>
              <c:strCache>
                <c:ptCount val="1"/>
                <c:pt idx="0">
                  <c:v>CENTROS DE SALUD</c:v>
                </c:pt>
              </c:strCache>
              <c:extLst xmlns:c15="http://schemas.microsoft.com/office/drawing/2012/chart"/>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cruzadas'!$O$4:$O$9</c15:sqref>
                  </c15:fullRef>
                </c:ext>
              </c:extLst>
              <c:f>'Afectaciones cruzadas'!$O$9</c:f>
              <c:numCache>
                <c:formatCode>General</c:formatCode>
                <c:ptCount val="1"/>
              </c:numCache>
            </c:numRef>
          </c:val>
          <c:extLst>
            <c:ext xmlns:c16="http://schemas.microsoft.com/office/drawing/2014/chart" uri="{C3380CC4-5D6E-409C-BE32-E72D297353CC}">
              <c16:uniqueId val="{0000000D-85C4-4B5A-A34C-7C9F38A14090}"/>
            </c:ext>
          </c:extLst>
        </c:ser>
        <c:ser>
          <c:idx val="13"/>
          <c:order val="13"/>
          <c:tx>
            <c:strRef>
              <c:f>'Afectaciones cruzadas'!$P$3</c:f>
              <c:strCache>
                <c:ptCount val="1"/>
                <c:pt idx="0">
                  <c:v>CENTROS EDUCATIVOS</c:v>
                </c:pt>
              </c:strCache>
              <c:extLst xmlns:c15="http://schemas.microsoft.com/office/drawing/2012/chart"/>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cruzadas'!$P$4:$P$9</c15:sqref>
                  </c15:fullRef>
                </c:ext>
              </c:extLst>
              <c:f>'Afectaciones cruzadas'!$P$9</c:f>
              <c:numCache>
                <c:formatCode>General</c:formatCode>
                <c:ptCount val="1"/>
              </c:numCache>
            </c:numRef>
          </c:val>
          <c:extLst>
            <c:ext xmlns:c16="http://schemas.microsoft.com/office/drawing/2014/chart" uri="{C3380CC4-5D6E-409C-BE32-E72D297353CC}">
              <c16:uniqueId val="{0000000E-85C4-4B5A-A34C-7C9F38A14090}"/>
            </c:ext>
          </c:extLst>
        </c:ser>
        <c:ser>
          <c:idx val="14"/>
          <c:order val="14"/>
          <c:tx>
            <c:strRef>
              <c:f>'Afectaciones cruzadas'!$Q$3</c:f>
              <c:strCache>
                <c:ptCount val="1"/>
                <c:pt idx="0">
                  <c:v>CENTROS COMUNITARIOS</c:v>
                </c:pt>
              </c:strCache>
              <c:extLst xmlns:c15="http://schemas.microsoft.com/office/drawing/2012/chart"/>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cruzadas'!$B$9</c:f>
              <c:strCache>
                <c:ptCount val="1"/>
                <c:pt idx="0">
                  <c:v>TECNOLÓGICO</c:v>
                </c:pt>
              </c:strCache>
            </c:strRef>
          </c:cat>
          <c:val>
            <c:numRef>
              <c:extLst>
                <c:ext xmlns:c15="http://schemas.microsoft.com/office/drawing/2012/chart" uri="{02D57815-91ED-43cb-92C2-25804820EDAC}">
                  <c15:fullRef>
                    <c15:sqref>'Afectaciones cruzadas'!$Q$4:$Q$9</c15:sqref>
                  </c15:fullRef>
                </c:ext>
              </c:extLst>
              <c:f>'Afectaciones cruzadas'!$Q$9</c:f>
              <c:numCache>
                <c:formatCode>General</c:formatCode>
                <c:ptCount val="1"/>
                <c:pt idx="0">
                  <c:v>18</c:v>
                </c:pt>
              </c:numCache>
            </c:numRef>
          </c:val>
          <c:extLst>
            <c:ext xmlns:c16="http://schemas.microsoft.com/office/drawing/2014/chart" uri="{C3380CC4-5D6E-409C-BE32-E72D297353CC}">
              <c16:uniqueId val="{0000000F-85C4-4B5A-A34C-7C9F38A14090}"/>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2"/>
                <c:order val="2"/>
                <c:tx>
                  <c:strRef>
                    <c:extLst>
                      <c:ext uri="{02D57815-91ED-43cb-92C2-25804820EDAC}">
                        <c15:formulaRef>
                          <c15:sqref>'Afectaciones cruzadas'!$E$3</c15:sqref>
                        </c15:formulaRef>
                      </c:ext>
                    </c:extLst>
                    <c:strCache>
                      <c:ptCount val="1"/>
                      <c:pt idx="0">
                        <c:v>DESAPARECIDOS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uri="{02D57815-91ED-43cb-92C2-25804820EDAC}">
                        <c15:fullRef>
                          <c15:sqref>'Afectaciones cruzadas'!$E$4:$E$9</c15:sqref>
                        </c15:fullRef>
                        <c15:formulaRef>
                          <c15:sqref>'Afectaciones cruzadas'!$E$9</c15:sqref>
                        </c15:formulaRef>
                      </c:ext>
                    </c:extLst>
                    <c:numCache>
                      <c:formatCode>General</c:formatCode>
                      <c:ptCount val="1"/>
                    </c:numCache>
                  </c:numRef>
                </c:val>
                <c:extLst>
                  <c:ext xmlns:c16="http://schemas.microsoft.com/office/drawing/2014/chart" uri="{C3380CC4-5D6E-409C-BE32-E72D297353CC}">
                    <c16:uniqueId val="{00000002-85C4-4B5A-A34C-7C9F38A1409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c:ext xmlns:c15="http://schemas.microsoft.com/office/drawing/2012/char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xmlns:c15="http://schemas.microsoft.com/office/drawing/2012/chart" uri="{02D57815-91ED-43cb-92C2-25804820EDAC}">
                        <c15:fullRef>
                          <c15:sqref>'Afectaciones cruzadas'!$G$4:$G$9</c15:sqref>
                        </c15:fullRef>
                        <c15:formulaRef>
                          <c15:sqref>'Afectaciones cruzadas'!$G$9</c15:sqref>
                        </c15:formulaRef>
                      </c:ext>
                    </c:extLst>
                    <c:numCache>
                      <c:formatCode>General</c:formatCode>
                      <c:ptCount val="1"/>
                      <c:pt idx="0">
                        <c:v>167</c:v>
                      </c:pt>
                    </c:numCache>
                  </c:numRef>
                </c:val>
                <c:extLst xmlns:c15="http://schemas.microsoft.com/office/drawing/2012/chart">
                  <c:ext xmlns:c16="http://schemas.microsoft.com/office/drawing/2014/chart" uri="{C3380CC4-5D6E-409C-BE32-E72D297353CC}">
                    <c16:uniqueId val="{00000005-85C4-4B5A-A34C-7C9F38A14090}"/>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'Afectaciones cruzadas'!$J$3</c15:sqref>
                        </c15:formulaRef>
                      </c:ext>
                    </c:extLst>
                    <c:strCache>
                      <c:ptCount val="1"/>
                      <c:pt idx="0">
                        <c:v>VIAS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xmlns:c15="http://schemas.microsoft.com/office/drawing/2012/chart" uri="{02D57815-91ED-43cb-92C2-25804820EDAC}">
                        <c15:fullRef>
                          <c15:sqref>'Afectaciones cruzadas'!$J$4:$J$9</c15:sqref>
                        </c15:fullRef>
                        <c15:formulaRef>
                          <c15:sqref>'Afectaciones cruzadas'!$J$9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8-85C4-4B5A-A34C-7C9F38A14090}"/>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'Afectaciones cruzadas'!$K$3</c15:sqref>
                        </c15:formulaRef>
                      </c:ext>
                    </c:extLst>
                    <c:strCache>
                      <c:ptCount val="1"/>
                      <c:pt idx="0">
                        <c:v>PUENTES VEHICULARES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xmlns:c15="http://schemas.microsoft.com/office/drawing/2012/chart" uri="{02D57815-91ED-43cb-92C2-25804820EDAC}">
                        <c15:fullRef>
                          <c15:sqref>'Afectaciones cruzadas'!$K$4:$K$9</c15:sqref>
                        </c15:fullRef>
                        <c15:formulaRef>
                          <c15:sqref>'Afectaciones cruzadas'!$K$9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9-85C4-4B5A-A34C-7C9F38A14090}"/>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'Afectaciones cruzadas'!$L$3</c15:sqref>
                        </c15:formulaRef>
                      </c:ext>
                    </c:extLst>
                    <c:strCache>
                      <c:ptCount val="1"/>
                      <c:pt idx="0">
                        <c:v>PUENTES PEATONALES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xmlns:c15="http://schemas.microsoft.com/office/drawing/2012/chart" uri="{02D57815-91ED-43cb-92C2-25804820EDAC}">
                        <c15:fullRef>
                          <c15:sqref>'Afectaciones cruzadas'!$L$4:$L$9</c15:sqref>
                        </c15:fullRef>
                        <c15:formulaRef>
                          <c15:sqref>'Afectaciones cruzadas'!$L$9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A-85C4-4B5A-A34C-7C9F38A14090}"/>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'Afectaciones cruzadas'!$R$3</c15:sqref>
                        </c15:formulaRef>
                      </c:ext>
                    </c:extLst>
                    <c:strCache>
                      <c:ptCount val="1"/>
                      <c:pt idx="0">
                        <c:v>HECTAREAS</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cruzadas'!$B$9</c15:sqref>
                        </c15:formulaRef>
                      </c:ext>
                    </c:extLst>
                    <c:strCache>
                      <c:ptCount val="1"/>
                      <c:pt idx="0">
                        <c:v>TECNOLÓGICO</c:v>
                      </c:pt>
                    </c:strCache>
                  </c:strRef>
                </c:cat>
                <c:val>
                  <c:numRef>
                    <c:extLst>
                      <c:ext xmlns:c15="http://schemas.microsoft.com/office/drawing/2012/chart" uri="{02D57815-91ED-43cb-92C2-25804820EDAC}">
                        <c15:fullRef>
                          <c15:sqref>'Afectaciones cruzadas'!$R$4:$R$9</c15:sqref>
                        </c15:fullRef>
                        <c15:formulaRef>
                          <c15:sqref>'Afectaciones cruzadas'!$R$9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3-85C4-4B5A-A34C-7C9F38A14090}"/>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afectaciones</a:t>
            </a:r>
            <a:r>
              <a:rPr lang="es-CO" baseline="0"/>
              <a:t> </a:t>
            </a:r>
            <a:r>
              <a:rPr lang="es-CO"/>
              <a:t>por</a:t>
            </a:r>
            <a:r>
              <a:rPr lang="es-CO" baseline="0"/>
              <a:t> eventos geológicos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cruzadas'!$C$4:$C$9</c15:sqref>
                  </c15:fullRef>
                </c:ext>
              </c:extLst>
              <c:f>'Afectaciones cruzadas'!$C$6</c:f>
              <c:numCache>
                <c:formatCode>General</c:formatCode>
                <c:ptCount val="1"/>
                <c:pt idx="0">
                  <c:v>6</c:v>
                </c:pt>
              </c:numCache>
            </c:numRef>
          </c:val>
          <c:extLst>
            <c:ext xmlns:c16="http://schemas.microsoft.com/office/drawing/2014/chart" uri="{C3380CC4-5D6E-409C-BE32-E72D297353CC}">
              <c16:uniqueId val="{00000000-A33F-4A06-8DF9-BE25ADB8EAAC}"/>
            </c:ext>
          </c:extLst>
        </c:ser>
        <c:ser>
          <c:idx val="1"/>
          <c:order val="1"/>
          <c:tx>
            <c:strRef>
              <c:f>'Afectaciones cruzadas'!$D$3</c:f>
              <c:strCache>
                <c:ptCount val="1"/>
                <c:pt idx="0">
                  <c:v>HERIDOS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cruzadas'!$D$4:$D$9</c15:sqref>
                  </c15:fullRef>
                </c:ext>
              </c:extLst>
              <c:f>'Afectaciones cruzadas'!$D$6</c:f>
              <c:numCache>
                <c:formatCode>General</c:formatCode>
                <c:ptCount val="1"/>
                <c:pt idx="0">
                  <c:v>6</c:v>
                </c:pt>
              </c:numCache>
            </c:numRef>
          </c:val>
          <c:extLst>
            <c:ext xmlns:c16="http://schemas.microsoft.com/office/drawing/2014/chart" uri="{C3380CC4-5D6E-409C-BE32-E72D297353CC}">
              <c16:uniqueId val="{00000001-A33F-4A06-8DF9-BE25ADB8EAAC}"/>
            </c:ext>
          </c:extLst>
        </c:ser>
        <c:ser>
          <c:idx val="2"/>
          <c:order val="2"/>
          <c:tx>
            <c:strRef>
              <c:f>'Afectaciones cruzadas'!$E$3</c:f>
              <c:strCache>
                <c:ptCount val="1"/>
                <c:pt idx="0">
                  <c:v>DESAPARECIDOS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cruzadas'!$E$4:$E$9</c15:sqref>
                  </c15:fullRef>
                </c:ext>
              </c:extLst>
              <c:f>'Afectaciones cruzadas'!$E$6</c:f>
              <c:numCache>
                <c:formatCode>General</c:formatCode>
                <c:ptCount val="1"/>
              </c:numCache>
            </c:numRef>
          </c:val>
          <c:extLst>
            <c:ext xmlns:c16="http://schemas.microsoft.com/office/drawing/2014/chart" uri="{C3380CC4-5D6E-409C-BE32-E72D297353CC}">
              <c16:uniqueId val="{00000002-A33F-4A06-8DF9-BE25ADB8EAAC}"/>
            </c:ext>
          </c:extLst>
        </c:ser>
        <c:ser>
          <c:idx val="3"/>
          <c:order val="3"/>
          <c:tx>
            <c:strRef>
              <c:f>'Afectaciones cruzadas'!$F$3</c:f>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cruzadas'!$F$4:$F$9</c15:sqref>
                  </c15:fullRef>
                </c:ext>
              </c:extLst>
              <c:f>'Afectaciones cruzadas'!$F$6</c:f>
              <c:numCache>
                <c:formatCode>General</c:formatCode>
                <c:ptCount val="1"/>
                <c:pt idx="0">
                  <c:v>14527</c:v>
                </c:pt>
              </c:numCache>
            </c:numRef>
          </c:val>
          <c:extLst>
            <c:ext xmlns:c16="http://schemas.microsoft.com/office/drawing/2014/chart" uri="{C3380CC4-5D6E-409C-BE32-E72D297353CC}">
              <c16:uniqueId val="{00000003-A33F-4A06-8DF9-BE25ADB8EAAC}"/>
            </c:ext>
          </c:extLst>
        </c:ser>
        <c:ser>
          <c:idx val="5"/>
          <c:order val="5"/>
          <c:tx>
            <c:strRef>
              <c:f>'Afectaciones cruzadas'!$H$3</c:f>
              <c:strCache>
                <c:ptCount val="1"/>
                <c:pt idx="0">
                  <c:v>VIVIENDAS DESTRUIDAS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cruzadas'!$H$4:$H$9</c15:sqref>
                  </c15:fullRef>
                </c:ext>
              </c:extLst>
              <c:f>'Afectaciones cruzadas'!$H$6</c:f>
              <c:numCache>
                <c:formatCode>General</c:formatCode>
                <c:ptCount val="1"/>
                <c:pt idx="0">
                  <c:v>1023</c:v>
                </c:pt>
              </c:numCache>
            </c:numRef>
          </c:val>
          <c:extLst>
            <c:ext xmlns:c16="http://schemas.microsoft.com/office/drawing/2014/chart" uri="{C3380CC4-5D6E-409C-BE32-E72D297353CC}">
              <c16:uniqueId val="{00000004-A33F-4A06-8DF9-BE25ADB8EAAC}"/>
            </c:ext>
          </c:extLst>
        </c:ser>
        <c:ser>
          <c:idx val="6"/>
          <c:order val="6"/>
          <c:tx>
            <c:strRef>
              <c:f>'Afectaciones cruzadas'!$I$3</c:f>
              <c:strCache>
                <c:ptCount val="1"/>
                <c:pt idx="0">
                  <c:v>VIVIENDAS AVERIADAS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cruzadas'!$I$4:$I$9</c15:sqref>
                  </c15:fullRef>
                </c:ext>
              </c:extLst>
              <c:f>'Afectaciones cruzadas'!$I$6</c:f>
              <c:numCache>
                <c:formatCode>General</c:formatCode>
                <c:ptCount val="1"/>
                <c:pt idx="0">
                  <c:v>319</c:v>
                </c:pt>
              </c:numCache>
            </c:numRef>
          </c:val>
          <c:extLst>
            <c:ext xmlns:c16="http://schemas.microsoft.com/office/drawing/2014/chart" uri="{C3380CC4-5D6E-409C-BE32-E72D297353CC}">
              <c16:uniqueId val="{00000005-A33F-4A06-8DF9-BE25ADB8EAAC}"/>
            </c:ext>
          </c:extLst>
        </c:ser>
        <c:ser>
          <c:idx val="7"/>
          <c:order val="7"/>
          <c:tx>
            <c:strRef>
              <c:f>'Afectaciones cruzadas'!$J$3</c:f>
              <c:strCache>
                <c:ptCount val="1"/>
                <c:pt idx="0">
                  <c:v>VIAS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cruzadas'!$J$4:$J$9</c15:sqref>
                  </c15:fullRef>
                </c:ext>
              </c:extLst>
              <c:f>'Afectaciones cruzadas'!$J$6</c:f>
              <c:numCache>
                <c:formatCode>General</c:formatCode>
                <c:ptCount val="1"/>
                <c:pt idx="0">
                  <c:v>3</c:v>
                </c:pt>
              </c:numCache>
            </c:numRef>
          </c:val>
          <c:extLst>
            <c:ext xmlns:c16="http://schemas.microsoft.com/office/drawing/2014/chart" uri="{C3380CC4-5D6E-409C-BE32-E72D297353CC}">
              <c16:uniqueId val="{00000006-A33F-4A06-8DF9-BE25ADB8EAAC}"/>
            </c:ext>
          </c:extLst>
        </c:ser>
        <c:ser>
          <c:idx val="8"/>
          <c:order val="8"/>
          <c:tx>
            <c:strRef>
              <c:f>'Afectaciones cruzadas'!$K$3</c:f>
              <c:strCache>
                <c:ptCount val="1"/>
                <c:pt idx="0">
                  <c:v>PUENTES VEHICULARES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cruzadas'!$K$4:$K$9</c15:sqref>
                  </c15:fullRef>
                </c:ext>
              </c:extLst>
              <c:f>'Afectaciones cruzadas'!$K$6</c:f>
              <c:numCache>
                <c:formatCode>General</c:formatCode>
                <c:ptCount val="1"/>
              </c:numCache>
            </c:numRef>
          </c:val>
          <c:extLst>
            <c:ext xmlns:c16="http://schemas.microsoft.com/office/drawing/2014/chart" uri="{C3380CC4-5D6E-409C-BE32-E72D297353CC}">
              <c16:uniqueId val="{00000007-A33F-4A06-8DF9-BE25ADB8EAAC}"/>
            </c:ext>
          </c:extLst>
        </c:ser>
        <c:ser>
          <c:idx val="9"/>
          <c:order val="9"/>
          <c:tx>
            <c:strRef>
              <c:f>'Afectaciones cruzadas'!$L$3</c:f>
              <c:strCache>
                <c:ptCount val="1"/>
                <c:pt idx="0">
                  <c:v>PUENTES PEATONALES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cruzadas'!$L$4:$L$9</c15:sqref>
                  </c15:fullRef>
                </c:ext>
              </c:extLst>
              <c:f>'Afectaciones cruzadas'!$L$6</c:f>
              <c:numCache>
                <c:formatCode>General</c:formatCode>
                <c:ptCount val="1"/>
              </c:numCache>
            </c:numRef>
          </c:val>
          <c:extLst>
            <c:ext xmlns:c16="http://schemas.microsoft.com/office/drawing/2014/chart" uri="{C3380CC4-5D6E-409C-BE32-E72D297353CC}">
              <c16:uniqueId val="{00000008-A33F-4A06-8DF9-BE25ADB8EAAC}"/>
            </c:ext>
          </c:extLst>
        </c:ser>
        <c:ser>
          <c:idx val="10"/>
          <c:order val="10"/>
          <c:tx>
            <c:strRef>
              <c:f>'Afectaciones cruzadas'!$M$3</c:f>
              <c:strCache>
                <c:ptCount val="1"/>
                <c:pt idx="0">
                  <c:v>ACUEDUCTOS</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cruzadas'!$M$4:$M$9</c15:sqref>
                  </c15:fullRef>
                </c:ext>
              </c:extLst>
              <c:f>'Afectaciones cruzadas'!$M$6</c:f>
              <c:numCache>
                <c:formatCode>General</c:formatCode>
                <c:ptCount val="1"/>
                <c:pt idx="0">
                  <c:v>1</c:v>
                </c:pt>
              </c:numCache>
            </c:numRef>
          </c:val>
          <c:extLst>
            <c:ext xmlns:c16="http://schemas.microsoft.com/office/drawing/2014/chart" uri="{C3380CC4-5D6E-409C-BE32-E72D297353CC}">
              <c16:uniqueId val="{00000009-A33F-4A06-8DF9-BE25ADB8EAAC}"/>
            </c:ext>
          </c:extLst>
        </c:ser>
        <c:ser>
          <c:idx val="11"/>
          <c:order val="11"/>
          <c:tx>
            <c:strRef>
              <c:f>'Afectaciones cruzadas'!$N$3</c:f>
              <c:strCache>
                <c:ptCount val="1"/>
                <c:pt idx="0">
                  <c:v>ALCANTARILLADO</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cruzadas'!$N$4:$N$9</c15:sqref>
                  </c15:fullRef>
                </c:ext>
              </c:extLst>
              <c:f>'Afectaciones cruzadas'!$N$6</c:f>
              <c:numCache>
                <c:formatCode>General</c:formatCode>
                <c:ptCount val="1"/>
                <c:pt idx="0">
                  <c:v>1</c:v>
                </c:pt>
              </c:numCache>
            </c:numRef>
          </c:val>
          <c:extLst>
            <c:ext xmlns:c16="http://schemas.microsoft.com/office/drawing/2014/chart" uri="{C3380CC4-5D6E-409C-BE32-E72D297353CC}">
              <c16:uniqueId val="{0000000A-A33F-4A06-8DF9-BE25ADB8EAAC}"/>
            </c:ext>
          </c:extLst>
        </c:ser>
        <c:ser>
          <c:idx val="12"/>
          <c:order val="12"/>
          <c:tx>
            <c:strRef>
              <c:f>'Afectaciones cruzadas'!$O$3</c:f>
              <c:strCache>
                <c:ptCount val="1"/>
                <c:pt idx="0">
                  <c:v>CENTROS DE SALUD</c:v>
                </c:pt>
              </c:strCache>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cruzadas'!$O$4:$O$9</c15:sqref>
                  </c15:fullRef>
                </c:ext>
              </c:extLst>
              <c:f>'Afectaciones cruzadas'!$O$6</c:f>
              <c:numCache>
                <c:formatCode>General</c:formatCode>
                <c:ptCount val="1"/>
              </c:numCache>
            </c:numRef>
          </c:val>
          <c:extLst>
            <c:ext xmlns:c16="http://schemas.microsoft.com/office/drawing/2014/chart" uri="{C3380CC4-5D6E-409C-BE32-E72D297353CC}">
              <c16:uniqueId val="{0000000B-A33F-4A06-8DF9-BE25ADB8EAAC}"/>
            </c:ext>
          </c:extLst>
        </c:ser>
        <c:ser>
          <c:idx val="13"/>
          <c:order val="13"/>
          <c:tx>
            <c:strRef>
              <c:f>'Afectaciones cruzadas'!$P$3</c:f>
              <c:strCache>
                <c:ptCount val="1"/>
                <c:pt idx="0">
                  <c:v>CENTROS EDUCATIVOS</c:v>
                </c:pt>
              </c:strCache>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cruzadas'!$P$4:$P$9</c15:sqref>
                  </c15:fullRef>
                </c:ext>
              </c:extLst>
              <c:f>'Afectaciones cruzadas'!$P$6</c:f>
              <c:numCache>
                <c:formatCode>General</c:formatCode>
                <c:ptCount val="1"/>
              </c:numCache>
            </c:numRef>
          </c:val>
          <c:extLst>
            <c:ext xmlns:c16="http://schemas.microsoft.com/office/drawing/2014/chart" uri="{C3380CC4-5D6E-409C-BE32-E72D297353CC}">
              <c16:uniqueId val="{0000000C-A33F-4A06-8DF9-BE25ADB8EAAC}"/>
            </c:ext>
          </c:extLst>
        </c:ser>
        <c:ser>
          <c:idx val="14"/>
          <c:order val="14"/>
          <c:tx>
            <c:strRef>
              <c:f>'Afectaciones cruzadas'!$Q$3</c:f>
              <c:strCache>
                <c:ptCount val="1"/>
                <c:pt idx="0">
                  <c:v>CENTROS COMUNITARIOS</c:v>
                </c:pt>
              </c:strCache>
            </c:strRef>
          </c:tx>
          <c:spPr>
            <a:solidFill>
              <a:schemeClr val="accent3">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cruzadas'!$B$6</c:f>
              <c:strCache>
                <c:ptCount val="1"/>
                <c:pt idx="0">
                  <c:v>GEOLÓGICO</c:v>
                </c:pt>
              </c:strCache>
            </c:strRef>
          </c:cat>
          <c:val>
            <c:numRef>
              <c:extLst>
                <c:ext xmlns:c15="http://schemas.microsoft.com/office/drawing/2012/chart" uri="{02D57815-91ED-43cb-92C2-25804820EDAC}">
                  <c15:fullRef>
                    <c15:sqref>'Afectaciones cruzadas'!$Q$4:$Q$9</c15:sqref>
                  </c15:fullRef>
                </c:ext>
              </c:extLst>
              <c:f>'Afectaciones cruzadas'!$Q$6</c:f>
              <c:numCache>
                <c:formatCode>General</c:formatCode>
                <c:ptCount val="1"/>
              </c:numCache>
            </c:numRef>
          </c:val>
          <c:extLst>
            <c:ext xmlns:c16="http://schemas.microsoft.com/office/drawing/2014/chart" uri="{C3380CC4-5D6E-409C-BE32-E72D297353CC}">
              <c16:uniqueId val="{0000000D-A33F-4A06-8DF9-BE25ADB8EAAC}"/>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4"/>
                <c:order val="4"/>
                <c:tx>
                  <c:strRef>
                    <c:extLst>
                      <c:ex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c:ext uri="{02D57815-91ED-43cb-92C2-25804820EDAC}">
                        <c15:fullRef>
                          <c15:sqref>'Afectaciones cruzadas'!$B$4:$B$9</c15:sqref>
                        </c15:fullRef>
                        <c15:formulaRef>
                          <c15:sqref>'Afectaciones cruzadas'!$B$6</c15:sqref>
                        </c15:formulaRef>
                      </c:ext>
                    </c:extLst>
                    <c:strCache>
                      <c:ptCount val="1"/>
                      <c:pt idx="0">
                        <c:v>GEOLÓGICO</c:v>
                      </c:pt>
                    </c:strCache>
                  </c:strRef>
                </c:cat>
                <c:val>
                  <c:numRef>
                    <c:extLst>
                      <c:ext uri="{02D57815-91ED-43cb-92C2-25804820EDAC}">
                        <c15:fullRef>
                          <c15:sqref>'Afectaciones cruzadas'!$G$4:$G$9</c15:sqref>
                        </c15:fullRef>
                        <c15:formulaRef>
                          <c15:sqref>'Afectaciones cruzadas'!$G$6</c15:sqref>
                        </c15:formulaRef>
                      </c:ext>
                    </c:extLst>
                    <c:numCache>
                      <c:formatCode>General</c:formatCode>
                      <c:ptCount val="1"/>
                      <c:pt idx="0">
                        <c:v>1649</c:v>
                      </c:pt>
                    </c:numCache>
                  </c:numRef>
                </c:val>
                <c:extLst>
                  <c:ext xmlns:c16="http://schemas.microsoft.com/office/drawing/2014/chart" uri="{C3380CC4-5D6E-409C-BE32-E72D297353CC}">
                    <c16:uniqueId val="{0000000F-A33F-4A06-8DF9-BE25ADB8EAAC}"/>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'Afectaciones cruzadas'!$R$3</c15:sqref>
                        </c15:formulaRef>
                      </c:ext>
                    </c:extLst>
                    <c:strCache>
                      <c:ptCount val="1"/>
                      <c:pt idx="0">
                        <c:v>HECTAREAS</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cruzadas'!$B$6</c15:sqref>
                        </c15:formulaRef>
                      </c:ext>
                    </c:extLst>
                    <c:strCache>
                      <c:ptCount val="1"/>
                      <c:pt idx="0">
                        <c:v>GEOLÓGICO</c:v>
                      </c:pt>
                    </c:strCache>
                  </c:strRef>
                </c:cat>
                <c:val>
                  <c:numRef>
                    <c:extLst>
                      <c:ext xmlns:c15="http://schemas.microsoft.com/office/drawing/2012/chart" uri="{02D57815-91ED-43cb-92C2-25804820EDAC}">
                        <c15:fullRef>
                          <c15:sqref>'Afectaciones cruzadas'!$R$4:$R$9</c15:sqref>
                        </c15:fullRef>
                        <c15:formulaRef>
                          <c15:sqref>'Afectaciones cruzadas'!$R$6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E-A33F-4A06-8DF9-BE25ADB8EAAC}"/>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afectaciones por eventos meteomarinos</a:t>
            </a:r>
            <a:endParaRPr lang="es-CO" baseline="0"/>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cruzadas'!$C$4:$C$9</c15:sqref>
                  </c15:fullRef>
                </c:ext>
              </c:extLst>
              <c:f>'Afectaciones cruzadas'!$C$8</c:f>
              <c:numCache>
                <c:formatCode>General</c:formatCode>
                <c:ptCount val="1"/>
                <c:pt idx="0">
                  <c:v>7</c:v>
                </c:pt>
              </c:numCache>
            </c:numRef>
          </c:val>
          <c:extLst>
            <c:ext xmlns:c16="http://schemas.microsoft.com/office/drawing/2014/chart" uri="{C3380CC4-5D6E-409C-BE32-E72D297353CC}">
              <c16:uniqueId val="{00000000-C0CE-4955-9D7B-7B48C1462CA9}"/>
            </c:ext>
          </c:extLst>
        </c:ser>
        <c:ser>
          <c:idx val="1"/>
          <c:order val="1"/>
          <c:tx>
            <c:strRef>
              <c:f>'Afectaciones cruzadas'!$D$3</c:f>
              <c:strCache>
                <c:ptCount val="1"/>
                <c:pt idx="0">
                  <c:v>HERIDOS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cruzadas'!$D$4:$D$9</c15:sqref>
                  </c15:fullRef>
                </c:ext>
              </c:extLst>
              <c:f>'Afectaciones cruzadas'!$D$8</c:f>
              <c:numCache>
                <c:formatCode>General</c:formatCode>
                <c:ptCount val="1"/>
                <c:pt idx="0">
                  <c:v>3</c:v>
                </c:pt>
              </c:numCache>
            </c:numRef>
          </c:val>
          <c:extLst>
            <c:ext xmlns:c16="http://schemas.microsoft.com/office/drawing/2014/chart" uri="{C3380CC4-5D6E-409C-BE32-E72D297353CC}">
              <c16:uniqueId val="{00000001-C0CE-4955-9D7B-7B48C1462CA9}"/>
            </c:ext>
          </c:extLst>
        </c:ser>
        <c:ser>
          <c:idx val="2"/>
          <c:order val="2"/>
          <c:tx>
            <c:strRef>
              <c:f>'Afectaciones cruzadas'!$E$3</c:f>
              <c:strCache>
                <c:ptCount val="1"/>
                <c:pt idx="0">
                  <c:v>DESAPARECIDOS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cruzadas'!$E$4:$E$9</c15:sqref>
                  </c15:fullRef>
                </c:ext>
              </c:extLst>
              <c:f>'Afectaciones cruzadas'!$E$8</c:f>
              <c:numCache>
                <c:formatCode>General</c:formatCode>
                <c:ptCount val="1"/>
              </c:numCache>
            </c:numRef>
          </c:val>
          <c:extLst>
            <c:ext xmlns:c16="http://schemas.microsoft.com/office/drawing/2014/chart" uri="{C3380CC4-5D6E-409C-BE32-E72D297353CC}">
              <c16:uniqueId val="{00000002-C0CE-4955-9D7B-7B48C1462CA9}"/>
            </c:ext>
          </c:extLst>
        </c:ser>
        <c:ser>
          <c:idx val="3"/>
          <c:order val="3"/>
          <c:tx>
            <c:strRef>
              <c:f>'Afectaciones cruzadas'!$F$3</c:f>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cruzadas'!$F$4:$F$9</c15:sqref>
                  </c15:fullRef>
                </c:ext>
              </c:extLst>
              <c:f>'Afectaciones cruzadas'!$F$8</c:f>
              <c:numCache>
                <c:formatCode>General</c:formatCode>
                <c:ptCount val="1"/>
                <c:pt idx="0">
                  <c:v>53166</c:v>
                </c:pt>
              </c:numCache>
            </c:numRef>
          </c:val>
          <c:extLst>
            <c:ext xmlns:c16="http://schemas.microsoft.com/office/drawing/2014/chart" uri="{C3380CC4-5D6E-409C-BE32-E72D297353CC}">
              <c16:uniqueId val="{00000003-C0CE-4955-9D7B-7B48C1462CA9}"/>
            </c:ext>
          </c:extLst>
        </c:ser>
        <c:ser>
          <c:idx val="5"/>
          <c:order val="5"/>
          <c:tx>
            <c:strRef>
              <c:f>'Afectaciones cruzadas'!$H$3</c:f>
              <c:strCache>
                <c:ptCount val="1"/>
                <c:pt idx="0">
                  <c:v>VIVIENDAS DESTRUIDAS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cruzadas'!$H$4:$H$9</c15:sqref>
                  </c15:fullRef>
                </c:ext>
              </c:extLst>
              <c:f>'Afectaciones cruzadas'!$H$8</c:f>
              <c:numCache>
                <c:formatCode>General</c:formatCode>
                <c:ptCount val="1"/>
                <c:pt idx="0">
                  <c:v>2</c:v>
                </c:pt>
              </c:numCache>
            </c:numRef>
          </c:val>
          <c:extLst>
            <c:ext xmlns:c16="http://schemas.microsoft.com/office/drawing/2014/chart" uri="{C3380CC4-5D6E-409C-BE32-E72D297353CC}">
              <c16:uniqueId val="{00000004-C0CE-4955-9D7B-7B48C1462CA9}"/>
            </c:ext>
          </c:extLst>
        </c:ser>
        <c:ser>
          <c:idx val="6"/>
          <c:order val="6"/>
          <c:tx>
            <c:strRef>
              <c:f>'Afectaciones cruzadas'!$I$3</c:f>
              <c:strCache>
                <c:ptCount val="1"/>
                <c:pt idx="0">
                  <c:v>VIVIENDAS AVERIADAS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cruzadas'!$I$4:$I$9</c15:sqref>
                  </c15:fullRef>
                </c:ext>
              </c:extLst>
              <c:f>'Afectaciones cruzadas'!$I$8</c:f>
              <c:numCache>
                <c:formatCode>General</c:formatCode>
                <c:ptCount val="1"/>
                <c:pt idx="0">
                  <c:v>10</c:v>
                </c:pt>
              </c:numCache>
            </c:numRef>
          </c:val>
          <c:extLst>
            <c:ext xmlns:c16="http://schemas.microsoft.com/office/drawing/2014/chart" uri="{C3380CC4-5D6E-409C-BE32-E72D297353CC}">
              <c16:uniqueId val="{00000005-C0CE-4955-9D7B-7B48C1462CA9}"/>
            </c:ext>
          </c:extLst>
        </c:ser>
        <c:ser>
          <c:idx val="7"/>
          <c:order val="7"/>
          <c:tx>
            <c:strRef>
              <c:f>'Afectaciones cruzadas'!$J$3</c:f>
              <c:strCache>
                <c:ptCount val="1"/>
                <c:pt idx="0">
                  <c:v>VIAS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cruzadas'!$J$4:$J$9</c15:sqref>
                  </c15:fullRef>
                </c:ext>
              </c:extLst>
              <c:f>'Afectaciones cruzadas'!$J$8</c:f>
              <c:numCache>
                <c:formatCode>General</c:formatCode>
                <c:ptCount val="1"/>
              </c:numCache>
            </c:numRef>
          </c:val>
          <c:extLst>
            <c:ext xmlns:c16="http://schemas.microsoft.com/office/drawing/2014/chart" uri="{C3380CC4-5D6E-409C-BE32-E72D297353CC}">
              <c16:uniqueId val="{00000006-C0CE-4955-9D7B-7B48C1462CA9}"/>
            </c:ext>
          </c:extLst>
        </c:ser>
        <c:ser>
          <c:idx val="8"/>
          <c:order val="8"/>
          <c:tx>
            <c:strRef>
              <c:f>'Afectaciones cruzadas'!$K$3</c:f>
              <c:strCache>
                <c:ptCount val="1"/>
                <c:pt idx="0">
                  <c:v>PUENTES VEHICULARES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cruzadas'!$K$4:$K$9</c15:sqref>
                  </c15:fullRef>
                </c:ext>
              </c:extLst>
              <c:f>'Afectaciones cruzadas'!$K$8</c:f>
              <c:numCache>
                <c:formatCode>General</c:formatCode>
                <c:ptCount val="1"/>
              </c:numCache>
            </c:numRef>
          </c:val>
          <c:extLst>
            <c:ext xmlns:c16="http://schemas.microsoft.com/office/drawing/2014/chart" uri="{C3380CC4-5D6E-409C-BE32-E72D297353CC}">
              <c16:uniqueId val="{00000007-C0CE-4955-9D7B-7B48C1462CA9}"/>
            </c:ext>
          </c:extLst>
        </c:ser>
        <c:ser>
          <c:idx val="9"/>
          <c:order val="9"/>
          <c:tx>
            <c:strRef>
              <c:f>'Afectaciones cruzadas'!$L$3</c:f>
              <c:strCache>
                <c:ptCount val="1"/>
                <c:pt idx="0">
                  <c:v>PUENTES PEATONALES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cruzadas'!$L$4:$L$9</c15:sqref>
                  </c15:fullRef>
                </c:ext>
              </c:extLst>
              <c:f>'Afectaciones cruzadas'!$L$8</c:f>
              <c:numCache>
                <c:formatCode>General</c:formatCode>
                <c:ptCount val="1"/>
              </c:numCache>
            </c:numRef>
          </c:val>
          <c:extLst>
            <c:ext xmlns:c16="http://schemas.microsoft.com/office/drawing/2014/chart" uri="{C3380CC4-5D6E-409C-BE32-E72D297353CC}">
              <c16:uniqueId val="{00000008-C0CE-4955-9D7B-7B48C1462CA9}"/>
            </c:ext>
          </c:extLst>
        </c:ser>
        <c:ser>
          <c:idx val="10"/>
          <c:order val="10"/>
          <c:tx>
            <c:strRef>
              <c:f>'Afectaciones cruzadas'!$M$3</c:f>
              <c:strCache>
                <c:ptCount val="1"/>
                <c:pt idx="0">
                  <c:v>ACUEDUCTOS</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cruzadas'!$M$4:$M$9</c15:sqref>
                  </c15:fullRef>
                </c:ext>
              </c:extLst>
              <c:f>'Afectaciones cruzadas'!$M$8</c:f>
              <c:numCache>
                <c:formatCode>General</c:formatCode>
                <c:ptCount val="1"/>
              </c:numCache>
            </c:numRef>
          </c:val>
          <c:extLst>
            <c:ext xmlns:c16="http://schemas.microsoft.com/office/drawing/2014/chart" uri="{C3380CC4-5D6E-409C-BE32-E72D297353CC}">
              <c16:uniqueId val="{00000009-C0CE-4955-9D7B-7B48C1462CA9}"/>
            </c:ext>
          </c:extLst>
        </c:ser>
        <c:ser>
          <c:idx val="11"/>
          <c:order val="11"/>
          <c:tx>
            <c:strRef>
              <c:f>'Afectaciones cruzadas'!$N$3</c:f>
              <c:strCache>
                <c:ptCount val="1"/>
                <c:pt idx="0">
                  <c:v>ALCANTARILLADO</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cruzadas'!$N$4:$N$9</c15:sqref>
                  </c15:fullRef>
                </c:ext>
              </c:extLst>
              <c:f>'Afectaciones cruzadas'!$N$8</c:f>
              <c:numCache>
                <c:formatCode>General</c:formatCode>
                <c:ptCount val="1"/>
              </c:numCache>
            </c:numRef>
          </c:val>
          <c:extLst>
            <c:ext xmlns:c16="http://schemas.microsoft.com/office/drawing/2014/chart" uri="{C3380CC4-5D6E-409C-BE32-E72D297353CC}">
              <c16:uniqueId val="{0000000A-C0CE-4955-9D7B-7B48C1462CA9}"/>
            </c:ext>
          </c:extLst>
        </c:ser>
        <c:ser>
          <c:idx val="12"/>
          <c:order val="12"/>
          <c:tx>
            <c:strRef>
              <c:f>'Afectaciones cruzadas'!$O$3</c:f>
              <c:strCache>
                <c:ptCount val="1"/>
                <c:pt idx="0">
                  <c:v>CENTROS DE SALUD</c:v>
                </c:pt>
              </c:strCache>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cruzadas'!$O$4:$O$9</c15:sqref>
                  </c15:fullRef>
                </c:ext>
              </c:extLst>
              <c:f>'Afectaciones cruzadas'!$O$8</c:f>
              <c:numCache>
                <c:formatCode>General</c:formatCode>
                <c:ptCount val="1"/>
              </c:numCache>
            </c:numRef>
          </c:val>
          <c:extLst>
            <c:ext xmlns:c16="http://schemas.microsoft.com/office/drawing/2014/chart" uri="{C3380CC4-5D6E-409C-BE32-E72D297353CC}">
              <c16:uniqueId val="{0000000B-C0CE-4955-9D7B-7B48C1462CA9}"/>
            </c:ext>
          </c:extLst>
        </c:ser>
        <c:ser>
          <c:idx val="13"/>
          <c:order val="13"/>
          <c:tx>
            <c:strRef>
              <c:f>'Afectaciones cruzadas'!$P$3</c:f>
              <c:strCache>
                <c:ptCount val="1"/>
                <c:pt idx="0">
                  <c:v>CENTROS EDUCATIVOS</c:v>
                </c:pt>
              </c:strCache>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cruzadas'!$P$4:$P$9</c15:sqref>
                  </c15:fullRef>
                </c:ext>
              </c:extLst>
              <c:f>'Afectaciones cruzadas'!$P$8</c:f>
              <c:numCache>
                <c:formatCode>General</c:formatCode>
                <c:ptCount val="1"/>
              </c:numCache>
            </c:numRef>
          </c:val>
          <c:extLst>
            <c:ext xmlns:c16="http://schemas.microsoft.com/office/drawing/2014/chart" uri="{C3380CC4-5D6E-409C-BE32-E72D297353CC}">
              <c16:uniqueId val="{0000000C-C0CE-4955-9D7B-7B48C1462CA9}"/>
            </c:ext>
          </c:extLst>
        </c:ser>
        <c:ser>
          <c:idx val="14"/>
          <c:order val="14"/>
          <c:tx>
            <c:strRef>
              <c:f>'Afectaciones cruzadas'!$Q$3</c:f>
              <c:strCache>
                <c:ptCount val="1"/>
                <c:pt idx="0">
                  <c:v>CENTROS COMUNITARIOS</c:v>
                </c:pt>
              </c:strCache>
            </c:strRef>
          </c:tx>
          <c:spPr>
            <a:solidFill>
              <a:schemeClr val="accent3">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cruzadas'!$B$8</c:f>
              <c:strCache>
                <c:ptCount val="1"/>
                <c:pt idx="0">
                  <c:v>METEOMARINO</c:v>
                </c:pt>
              </c:strCache>
            </c:strRef>
          </c:cat>
          <c:val>
            <c:numRef>
              <c:extLst>
                <c:ext xmlns:c15="http://schemas.microsoft.com/office/drawing/2012/chart" uri="{02D57815-91ED-43cb-92C2-25804820EDAC}">
                  <c15:fullRef>
                    <c15:sqref>'Afectaciones cruzadas'!$Q$4:$Q$9</c15:sqref>
                  </c15:fullRef>
                </c:ext>
              </c:extLst>
              <c:f>'Afectaciones cruzadas'!$Q$8</c:f>
              <c:numCache>
                <c:formatCode>General</c:formatCode>
                <c:ptCount val="1"/>
              </c:numCache>
            </c:numRef>
          </c:val>
          <c:extLst>
            <c:ext xmlns:c16="http://schemas.microsoft.com/office/drawing/2014/chart" uri="{C3380CC4-5D6E-409C-BE32-E72D297353CC}">
              <c16:uniqueId val="{0000000D-C0CE-4955-9D7B-7B48C1462CA9}"/>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4"/>
                <c:order val="4"/>
                <c:tx>
                  <c:strRef>
                    <c:extLst>
                      <c:ex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c:ext uri="{02D57815-91ED-43cb-92C2-25804820EDAC}">
                        <c15:fullRef>
                          <c15:sqref>'Afectaciones cruzadas'!$B$4:$B$9</c15:sqref>
                        </c15:fullRef>
                        <c15:formulaRef>
                          <c15:sqref>'Afectaciones cruzadas'!$B$8</c15:sqref>
                        </c15:formulaRef>
                      </c:ext>
                    </c:extLst>
                    <c:strCache>
                      <c:ptCount val="1"/>
                      <c:pt idx="0">
                        <c:v>METEOMARINO</c:v>
                      </c:pt>
                    </c:strCache>
                  </c:strRef>
                </c:cat>
                <c:val>
                  <c:numRef>
                    <c:extLst>
                      <c:ext uri="{02D57815-91ED-43cb-92C2-25804820EDAC}">
                        <c15:fullRef>
                          <c15:sqref>'Afectaciones cruzadas'!$G$4:$G$9</c15:sqref>
                        </c15:fullRef>
                        <c15:formulaRef>
                          <c15:sqref>'Afectaciones cruzadas'!$G$8</c15:sqref>
                        </c15:formulaRef>
                      </c:ext>
                    </c:extLst>
                    <c:numCache>
                      <c:formatCode>General</c:formatCode>
                      <c:ptCount val="1"/>
                      <c:pt idx="0">
                        <c:v>2640</c:v>
                      </c:pt>
                    </c:numCache>
                  </c:numRef>
                </c:val>
                <c:extLst>
                  <c:ext xmlns:c16="http://schemas.microsoft.com/office/drawing/2014/chart" uri="{C3380CC4-5D6E-409C-BE32-E72D297353CC}">
                    <c16:uniqueId val="{0000000E-C0CE-4955-9D7B-7B48C1462CA9}"/>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'Afectaciones cruzadas'!$R$3</c15:sqref>
                        </c15:formulaRef>
                      </c:ext>
                    </c:extLst>
                    <c:strCache>
                      <c:ptCount val="1"/>
                      <c:pt idx="0">
                        <c:v>HECTAREAS</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cruzadas'!$B$8</c15:sqref>
                        </c15:formulaRef>
                      </c:ext>
                    </c:extLst>
                    <c:strCache>
                      <c:ptCount val="1"/>
                      <c:pt idx="0">
                        <c:v>METEOMARINO</c:v>
                      </c:pt>
                    </c:strCache>
                  </c:strRef>
                </c:cat>
                <c:val>
                  <c:numRef>
                    <c:extLst>
                      <c:ext xmlns:c15="http://schemas.microsoft.com/office/drawing/2012/chart" uri="{02D57815-91ED-43cb-92C2-25804820EDAC}">
                        <c15:fullRef>
                          <c15:sqref>'Afectaciones cruzadas'!$R$4:$R$9</c15:sqref>
                        </c15:fullRef>
                        <c15:formulaRef>
                          <c15:sqref>'Afectaciones cruzadas'!$R$8</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F-C0CE-4955-9D7B-7B48C1462CA9}"/>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a:t>Número de afectaciones</a:t>
            </a:r>
            <a:r>
              <a:rPr lang="es-CO" baseline="0"/>
              <a:t> </a:t>
            </a:r>
            <a:r>
              <a:rPr lang="es-CO"/>
              <a:t>por</a:t>
            </a:r>
            <a:r>
              <a:rPr lang="es-CO" baseline="0"/>
              <a:t> eventos antrópico (colapso estructural)</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400" b="0" i="0" u="none" strike="noStrike" kern="1200" spc="0" baseline="0">
                <a:solidFill>
                  <a:sysClr val="windowText" lastClr="000000">
                    <a:lumMod val="65000"/>
                    <a:lumOff val="35000"/>
                  </a:sysClr>
                </a:solidFill>
              </a:rPr>
              <a:t>Distrito de Cartagena 1930-2024 </a:t>
            </a:r>
            <a:r>
              <a:rPr lang="es-CO"/>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col"/>
        <c:grouping val="clustered"/>
        <c:varyColors val="0"/>
        <c:ser>
          <c:idx val="0"/>
          <c:order val="0"/>
          <c:tx>
            <c:strRef>
              <c:f>'Afectaciones cruzadas'!$C$3</c:f>
              <c:strCache>
                <c:ptCount val="1"/>
                <c:pt idx="0">
                  <c:v>MUERTOS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cruzadas'!$C$4:$C$9</c15:sqref>
                  </c15:fullRef>
                </c:ext>
              </c:extLst>
              <c:f>'Afectaciones cruzadas'!$C$4</c:f>
              <c:numCache>
                <c:formatCode>General</c:formatCode>
                <c:ptCount val="1"/>
                <c:pt idx="0">
                  <c:v>26</c:v>
                </c:pt>
              </c:numCache>
            </c:numRef>
          </c:val>
          <c:extLst>
            <c:ext xmlns:c16="http://schemas.microsoft.com/office/drawing/2014/chart" uri="{C3380CC4-5D6E-409C-BE32-E72D297353CC}">
              <c16:uniqueId val="{00000000-2C4A-4692-AADA-503A6D9D957A}"/>
            </c:ext>
          </c:extLst>
        </c:ser>
        <c:ser>
          <c:idx val="1"/>
          <c:order val="1"/>
          <c:tx>
            <c:strRef>
              <c:f>'Afectaciones cruzadas'!$D$3</c:f>
              <c:strCache>
                <c:ptCount val="1"/>
                <c:pt idx="0">
                  <c:v>HERIDOS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cruzadas'!$D$4:$D$9</c15:sqref>
                  </c15:fullRef>
                </c:ext>
              </c:extLst>
              <c:f>'Afectaciones cruzadas'!$D$4</c:f>
              <c:numCache>
                <c:formatCode>General</c:formatCode>
                <c:ptCount val="1"/>
                <c:pt idx="0">
                  <c:v>41</c:v>
                </c:pt>
              </c:numCache>
            </c:numRef>
          </c:val>
          <c:extLst>
            <c:ext xmlns:c16="http://schemas.microsoft.com/office/drawing/2014/chart" uri="{C3380CC4-5D6E-409C-BE32-E72D297353CC}">
              <c16:uniqueId val="{00000001-2C4A-4692-AADA-503A6D9D957A}"/>
            </c:ext>
          </c:extLst>
        </c:ser>
        <c:ser>
          <c:idx val="2"/>
          <c:order val="2"/>
          <c:tx>
            <c:strRef>
              <c:f>'Afectaciones cruzadas'!$E$3</c:f>
              <c:strCache>
                <c:ptCount val="1"/>
                <c:pt idx="0">
                  <c:v>DESAPARECIDOS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cruzadas'!$E$4:$E$9</c15:sqref>
                  </c15:fullRef>
                </c:ext>
              </c:extLst>
              <c:f>'Afectaciones cruzadas'!$E$4</c:f>
              <c:numCache>
                <c:formatCode>General</c:formatCode>
                <c:ptCount val="1"/>
              </c:numCache>
            </c:numRef>
          </c:val>
          <c:extLst>
            <c:ext xmlns:c16="http://schemas.microsoft.com/office/drawing/2014/chart" uri="{C3380CC4-5D6E-409C-BE32-E72D297353CC}">
              <c16:uniqueId val="{00000002-2C4A-4692-AADA-503A6D9D957A}"/>
            </c:ext>
          </c:extLst>
        </c:ser>
        <c:ser>
          <c:idx val="3"/>
          <c:order val="3"/>
          <c:tx>
            <c:strRef>
              <c:f>'Afectaciones cruzadas'!$F$3</c:f>
              <c:strCache>
                <c:ptCount val="1"/>
                <c:pt idx="0">
                  <c:v>PERSONAS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cruzadas'!$F$4:$F$9</c15:sqref>
                  </c15:fullRef>
                </c:ext>
              </c:extLst>
              <c:f>'Afectaciones cruzadas'!$F$4</c:f>
              <c:numCache>
                <c:formatCode>General</c:formatCode>
                <c:ptCount val="1"/>
                <c:pt idx="0">
                  <c:v>489</c:v>
                </c:pt>
              </c:numCache>
            </c:numRef>
          </c:val>
          <c:extLst>
            <c:ext xmlns:c16="http://schemas.microsoft.com/office/drawing/2014/chart" uri="{C3380CC4-5D6E-409C-BE32-E72D297353CC}">
              <c16:uniqueId val="{00000003-2C4A-4692-AADA-503A6D9D957A}"/>
            </c:ext>
          </c:extLst>
        </c:ser>
        <c:ser>
          <c:idx val="5"/>
          <c:order val="5"/>
          <c:tx>
            <c:strRef>
              <c:f>'Afectaciones cruzadas'!$H$3</c:f>
              <c:strCache>
                <c:ptCount val="1"/>
                <c:pt idx="0">
                  <c:v>VIVIENDAS DESTRUIDAS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cruzadas'!$H$4:$H$9</c15:sqref>
                  </c15:fullRef>
                </c:ext>
              </c:extLst>
              <c:f>'Afectaciones cruzadas'!$H$4</c:f>
              <c:numCache>
                <c:formatCode>General</c:formatCode>
                <c:ptCount val="1"/>
                <c:pt idx="0">
                  <c:v>3</c:v>
                </c:pt>
              </c:numCache>
            </c:numRef>
          </c:val>
          <c:extLst>
            <c:ext xmlns:c16="http://schemas.microsoft.com/office/drawing/2014/chart" uri="{C3380CC4-5D6E-409C-BE32-E72D297353CC}">
              <c16:uniqueId val="{00000004-2C4A-4692-AADA-503A6D9D957A}"/>
            </c:ext>
          </c:extLst>
        </c:ser>
        <c:ser>
          <c:idx val="6"/>
          <c:order val="6"/>
          <c:tx>
            <c:strRef>
              <c:f>'Afectaciones cruzadas'!$I$3</c:f>
              <c:strCache>
                <c:ptCount val="1"/>
                <c:pt idx="0">
                  <c:v>VIVIENDAS AVERIADAS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cruzadas'!$I$4:$I$9</c15:sqref>
                  </c15:fullRef>
                </c:ext>
              </c:extLst>
              <c:f>'Afectaciones cruzadas'!$I$4</c:f>
              <c:numCache>
                <c:formatCode>General</c:formatCode>
                <c:ptCount val="1"/>
                <c:pt idx="0">
                  <c:v>3</c:v>
                </c:pt>
              </c:numCache>
            </c:numRef>
          </c:val>
          <c:extLst>
            <c:ext xmlns:c16="http://schemas.microsoft.com/office/drawing/2014/chart" uri="{C3380CC4-5D6E-409C-BE32-E72D297353CC}">
              <c16:uniqueId val="{00000005-2C4A-4692-AADA-503A6D9D957A}"/>
            </c:ext>
          </c:extLst>
        </c:ser>
        <c:ser>
          <c:idx val="7"/>
          <c:order val="7"/>
          <c:tx>
            <c:strRef>
              <c:f>'Afectaciones cruzadas'!$J$3</c:f>
              <c:strCache>
                <c:ptCount val="1"/>
                <c:pt idx="0">
                  <c:v>VIAS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cruzadas'!$J$4:$J$9</c15:sqref>
                  </c15:fullRef>
                </c:ext>
              </c:extLst>
              <c:f>'Afectaciones cruzadas'!$J$4</c:f>
              <c:numCache>
                <c:formatCode>General</c:formatCode>
                <c:ptCount val="1"/>
                <c:pt idx="0">
                  <c:v>1</c:v>
                </c:pt>
              </c:numCache>
            </c:numRef>
          </c:val>
          <c:extLst>
            <c:ext xmlns:c16="http://schemas.microsoft.com/office/drawing/2014/chart" uri="{C3380CC4-5D6E-409C-BE32-E72D297353CC}">
              <c16:uniqueId val="{00000006-2C4A-4692-AADA-503A6D9D957A}"/>
            </c:ext>
          </c:extLst>
        </c:ser>
        <c:ser>
          <c:idx val="8"/>
          <c:order val="8"/>
          <c:tx>
            <c:strRef>
              <c:f>'Afectaciones cruzadas'!$K$3</c:f>
              <c:strCache>
                <c:ptCount val="1"/>
                <c:pt idx="0">
                  <c:v>PUENTES VEHICULARES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cruzadas'!$K$4:$K$9</c15:sqref>
                  </c15:fullRef>
                </c:ext>
              </c:extLst>
              <c:f>'Afectaciones cruzadas'!$K$4</c:f>
              <c:numCache>
                <c:formatCode>General</c:formatCode>
                <c:ptCount val="1"/>
                <c:pt idx="0">
                  <c:v>1</c:v>
                </c:pt>
              </c:numCache>
            </c:numRef>
          </c:val>
          <c:extLst>
            <c:ext xmlns:c16="http://schemas.microsoft.com/office/drawing/2014/chart" uri="{C3380CC4-5D6E-409C-BE32-E72D297353CC}">
              <c16:uniqueId val="{00000007-2C4A-4692-AADA-503A6D9D957A}"/>
            </c:ext>
          </c:extLst>
        </c:ser>
        <c:ser>
          <c:idx val="9"/>
          <c:order val="9"/>
          <c:tx>
            <c:strRef>
              <c:f>'Afectaciones cruzadas'!$L$3</c:f>
              <c:strCache>
                <c:ptCount val="1"/>
                <c:pt idx="0">
                  <c:v>PUENTES PEATONALES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cruzadas'!$L$4:$L$9</c15:sqref>
                  </c15:fullRef>
                </c:ext>
              </c:extLst>
              <c:f>'Afectaciones cruzadas'!$L$4</c:f>
              <c:numCache>
                <c:formatCode>General</c:formatCode>
                <c:ptCount val="1"/>
              </c:numCache>
            </c:numRef>
          </c:val>
          <c:extLst>
            <c:ext xmlns:c16="http://schemas.microsoft.com/office/drawing/2014/chart" uri="{C3380CC4-5D6E-409C-BE32-E72D297353CC}">
              <c16:uniqueId val="{00000008-2C4A-4692-AADA-503A6D9D957A}"/>
            </c:ext>
          </c:extLst>
        </c:ser>
        <c:ser>
          <c:idx val="10"/>
          <c:order val="10"/>
          <c:tx>
            <c:strRef>
              <c:f>'Afectaciones cruzadas'!$M$3</c:f>
              <c:strCache>
                <c:ptCount val="1"/>
                <c:pt idx="0">
                  <c:v>ACUEDUCTOS</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cruzadas'!$M$4:$M$9</c15:sqref>
                  </c15:fullRef>
                </c:ext>
              </c:extLst>
              <c:f>'Afectaciones cruzadas'!$M$4</c:f>
              <c:numCache>
                <c:formatCode>General</c:formatCode>
                <c:ptCount val="1"/>
              </c:numCache>
            </c:numRef>
          </c:val>
          <c:extLst>
            <c:ext xmlns:c16="http://schemas.microsoft.com/office/drawing/2014/chart" uri="{C3380CC4-5D6E-409C-BE32-E72D297353CC}">
              <c16:uniqueId val="{00000009-2C4A-4692-AADA-503A6D9D957A}"/>
            </c:ext>
          </c:extLst>
        </c:ser>
        <c:ser>
          <c:idx val="11"/>
          <c:order val="11"/>
          <c:tx>
            <c:strRef>
              <c:f>'Afectaciones cruzadas'!$N$3</c:f>
              <c:strCache>
                <c:ptCount val="1"/>
                <c:pt idx="0">
                  <c:v>ALCANTARILLADO</c:v>
                </c:pt>
              </c:strCache>
            </c:strRef>
          </c:tx>
          <c:spPr>
            <a:solidFill>
              <a:schemeClr val="accent6">
                <a:lumMod val="6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cruzadas'!$N$4:$N$9</c15:sqref>
                  </c15:fullRef>
                </c:ext>
              </c:extLst>
              <c:f>'Afectaciones cruzadas'!$N$4</c:f>
              <c:numCache>
                <c:formatCode>General</c:formatCode>
                <c:ptCount val="1"/>
              </c:numCache>
            </c:numRef>
          </c:val>
          <c:extLst>
            <c:ext xmlns:c16="http://schemas.microsoft.com/office/drawing/2014/chart" uri="{C3380CC4-5D6E-409C-BE32-E72D297353CC}">
              <c16:uniqueId val="{0000000A-2C4A-4692-AADA-503A6D9D957A}"/>
            </c:ext>
          </c:extLst>
        </c:ser>
        <c:ser>
          <c:idx val="12"/>
          <c:order val="12"/>
          <c:tx>
            <c:strRef>
              <c:f>'Afectaciones cruzadas'!$O$3</c:f>
              <c:strCache>
                <c:ptCount val="1"/>
                <c:pt idx="0">
                  <c:v>CENTROS DE SALUD</c:v>
                </c:pt>
              </c:strCache>
            </c:strRef>
          </c:tx>
          <c:spPr>
            <a:solidFill>
              <a:schemeClr val="accent1">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cruzadas'!$O$4:$O$9</c15:sqref>
                  </c15:fullRef>
                </c:ext>
              </c:extLst>
              <c:f>'Afectaciones cruzadas'!$O$4</c:f>
              <c:numCache>
                <c:formatCode>General</c:formatCode>
                <c:ptCount val="1"/>
              </c:numCache>
            </c:numRef>
          </c:val>
          <c:extLst>
            <c:ext xmlns:c16="http://schemas.microsoft.com/office/drawing/2014/chart" uri="{C3380CC4-5D6E-409C-BE32-E72D297353CC}">
              <c16:uniqueId val="{0000000B-2C4A-4692-AADA-503A6D9D957A}"/>
            </c:ext>
          </c:extLst>
        </c:ser>
        <c:ser>
          <c:idx val="13"/>
          <c:order val="13"/>
          <c:tx>
            <c:strRef>
              <c:f>'Afectaciones cruzadas'!$P$3</c:f>
              <c:strCache>
                <c:ptCount val="1"/>
                <c:pt idx="0">
                  <c:v>CENTROS EDUCATIVOS</c:v>
                </c:pt>
              </c:strCache>
            </c:strRef>
          </c:tx>
          <c:spPr>
            <a:solidFill>
              <a:schemeClr val="accent2">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cruzadas'!$P$4:$P$9</c15:sqref>
                  </c15:fullRef>
                </c:ext>
              </c:extLst>
              <c:f>'Afectaciones cruzadas'!$P$4</c:f>
              <c:numCache>
                <c:formatCode>General</c:formatCode>
                <c:ptCount val="1"/>
              </c:numCache>
            </c:numRef>
          </c:val>
          <c:extLst>
            <c:ext xmlns:c16="http://schemas.microsoft.com/office/drawing/2014/chart" uri="{C3380CC4-5D6E-409C-BE32-E72D297353CC}">
              <c16:uniqueId val="{0000000C-2C4A-4692-AADA-503A6D9D957A}"/>
            </c:ext>
          </c:extLst>
        </c:ser>
        <c:ser>
          <c:idx val="14"/>
          <c:order val="14"/>
          <c:tx>
            <c:strRef>
              <c:f>'Afectaciones cruzadas'!$Q$3</c:f>
              <c:strCache>
                <c:ptCount val="1"/>
                <c:pt idx="0">
                  <c:v>CENTROS COMUNITARIOS</c:v>
                </c:pt>
              </c:strCache>
            </c:strRef>
          </c:tx>
          <c:spPr>
            <a:solidFill>
              <a:schemeClr val="accent3">
                <a:lumMod val="80000"/>
                <a:lumOff val="20000"/>
              </a:schemeClr>
            </a:solidFill>
            <a:ln>
              <a:noFill/>
            </a:ln>
            <a:effectLst/>
          </c:spPr>
          <c:invertIfNegative val="0"/>
          <c:cat>
            <c:strRef>
              <c:extLst>
                <c:ext xmlns:c15="http://schemas.microsoft.com/office/drawing/2012/chart" uri="{02D57815-91ED-43cb-92C2-25804820EDAC}">
                  <c15:fullRef>
                    <c15:sqref>'Afectaciones cruzadas'!$B$4:$B$9</c15:sqref>
                  </c15:fullRef>
                </c:ext>
              </c:extLst>
              <c:f>'Afectaciones cruzadas'!$B$4</c:f>
              <c:strCache>
                <c:ptCount val="1"/>
                <c:pt idx="0">
                  <c:v>ANTRÓPICO</c:v>
                </c:pt>
              </c:strCache>
            </c:strRef>
          </c:cat>
          <c:val>
            <c:numRef>
              <c:extLst>
                <c:ext xmlns:c15="http://schemas.microsoft.com/office/drawing/2012/chart" uri="{02D57815-91ED-43cb-92C2-25804820EDAC}">
                  <c15:fullRef>
                    <c15:sqref>'Afectaciones cruzadas'!$Q$4:$Q$9</c15:sqref>
                  </c15:fullRef>
                </c:ext>
              </c:extLst>
              <c:f>'Afectaciones cruzadas'!$Q$4</c:f>
              <c:numCache>
                <c:formatCode>General</c:formatCode>
                <c:ptCount val="1"/>
                <c:pt idx="0">
                  <c:v>1</c:v>
                </c:pt>
              </c:numCache>
            </c:numRef>
          </c:val>
          <c:extLst>
            <c:ext xmlns:c16="http://schemas.microsoft.com/office/drawing/2014/chart" uri="{C3380CC4-5D6E-409C-BE32-E72D297353CC}">
              <c16:uniqueId val="{0000000D-2C4A-4692-AADA-503A6D9D957A}"/>
            </c:ext>
          </c:extLst>
        </c:ser>
        <c:dLbls>
          <c:showLegendKey val="0"/>
          <c:showVal val="0"/>
          <c:showCatName val="0"/>
          <c:showSerName val="0"/>
          <c:showPercent val="0"/>
          <c:showBubbleSize val="0"/>
        </c:dLbls>
        <c:gapWidth val="150"/>
        <c:axId val="561123536"/>
        <c:axId val="561121616"/>
        <c:extLst>
          <c:ext xmlns:c15="http://schemas.microsoft.com/office/drawing/2012/chart" uri="{02D57815-91ED-43cb-92C2-25804820EDAC}">
            <c15:filteredBarSeries>
              <c15:ser>
                <c:idx val="4"/>
                <c:order val="4"/>
                <c:tx>
                  <c:strRef>
                    <c:extLst>
                      <c:ext uri="{02D57815-91ED-43cb-92C2-25804820EDAC}">
                        <c15:formulaRef>
                          <c15:sqref>'Afectaciones cruzadas'!$G$3</c15:sqref>
                        </c15:formulaRef>
                      </c:ext>
                    </c:extLst>
                    <c:strCache>
                      <c:ptCount val="1"/>
                      <c:pt idx="0">
                        <c:v>FAMILIAS</c:v>
                      </c:pt>
                    </c:strCache>
                  </c:strRef>
                </c:tx>
                <c:spPr>
                  <a:solidFill>
                    <a:schemeClr val="accent5"/>
                  </a:solidFill>
                  <a:ln>
                    <a:noFill/>
                  </a:ln>
                  <a:effectLst/>
                </c:spPr>
                <c:invertIfNegative val="0"/>
                <c:cat>
                  <c:strRef>
                    <c:extLst>
                      <c:ext uri="{02D57815-91ED-43cb-92C2-25804820EDAC}">
                        <c15:fullRef>
                          <c15:sqref>'Afectaciones cruzadas'!$B$4:$B$9</c15:sqref>
                        </c15:fullRef>
                        <c15:formulaRef>
                          <c15:sqref>'Afectaciones cruzadas'!$B$4</c15:sqref>
                        </c15:formulaRef>
                      </c:ext>
                    </c:extLst>
                    <c:strCache>
                      <c:ptCount val="1"/>
                      <c:pt idx="0">
                        <c:v>ANTRÓPICO</c:v>
                      </c:pt>
                    </c:strCache>
                  </c:strRef>
                </c:cat>
                <c:val>
                  <c:numRef>
                    <c:extLst>
                      <c:ext uri="{02D57815-91ED-43cb-92C2-25804820EDAC}">
                        <c15:fullRef>
                          <c15:sqref>'Afectaciones cruzadas'!$G$4:$G$9</c15:sqref>
                        </c15:fullRef>
                        <c15:formulaRef>
                          <c15:sqref>'Afectaciones cruzadas'!$G$4</c15:sqref>
                        </c15:formulaRef>
                      </c:ext>
                    </c:extLst>
                    <c:numCache>
                      <c:formatCode>General</c:formatCode>
                      <c:ptCount val="1"/>
                      <c:pt idx="0">
                        <c:v>8</c:v>
                      </c:pt>
                    </c:numCache>
                  </c:numRef>
                </c:val>
                <c:extLst>
                  <c:ext xmlns:c16="http://schemas.microsoft.com/office/drawing/2014/chart" uri="{C3380CC4-5D6E-409C-BE32-E72D297353CC}">
                    <c16:uniqueId val="{0000000E-2C4A-4692-AADA-503A6D9D957A}"/>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'Afectaciones cruzadas'!$R$3</c15:sqref>
                        </c15:formulaRef>
                      </c:ext>
                    </c:extLst>
                    <c:strCache>
                      <c:ptCount val="1"/>
                      <c:pt idx="0">
                        <c:v>HECTAREAS</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'Afectaciones cruzadas'!$B$4:$B$9</c15:sqref>
                        </c15:fullRef>
                        <c15:formulaRef>
                          <c15:sqref>'Afectaciones cruzadas'!$B$4</c15:sqref>
                        </c15:formulaRef>
                      </c:ext>
                    </c:extLst>
                    <c:strCache>
                      <c:ptCount val="1"/>
                      <c:pt idx="0">
                        <c:v>ANTRÓPICO</c:v>
                      </c:pt>
                    </c:strCache>
                  </c:strRef>
                </c:cat>
                <c:val>
                  <c:numRef>
                    <c:extLst>
                      <c:ext xmlns:c15="http://schemas.microsoft.com/office/drawing/2012/chart" uri="{02D57815-91ED-43cb-92C2-25804820EDAC}">
                        <c15:fullRef>
                          <c15:sqref>'Afectaciones cruzadas'!$R$4:$R$9</c15:sqref>
                        </c15:fullRef>
                        <c15:formulaRef>
                          <c15:sqref>'Afectaciones cruzadas'!$R$4</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F-2C4A-4692-AADA-503A6D9D957A}"/>
                  </c:ext>
                </c:extLst>
              </c15:ser>
            </c15:filteredBarSeries>
          </c:ext>
        </c:extLst>
      </c:barChart>
      <c:catAx>
        <c:axId val="56112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1616"/>
        <c:crosses val="autoZero"/>
        <c:auto val="1"/>
        <c:lblAlgn val="ctr"/>
        <c:lblOffset val="100"/>
        <c:noMultiLvlLbl val="0"/>
      </c:catAx>
      <c:valAx>
        <c:axId val="56112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1123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latin typeface="+mn-lt"/>
                <a:ea typeface="+mn-ea"/>
                <a:cs typeface="+mn-cs"/>
              </a:rPr>
              <a:t>Eventos entre 2010 a 2022 en ENSO</a:t>
            </a:r>
          </a:p>
          <a:p>
            <a:pPr>
              <a:defRPr/>
            </a:pPr>
            <a:r>
              <a:rPr lang="es-CO" baseline="0"/>
              <a:t>Distrito de Cartagena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MADS ENSO 10-22'!$C$6:$C$16</c:f>
              <c:strCache>
                <c:ptCount val="11"/>
                <c:pt idx="0">
                  <c:v>AVENIDA TORRENCIAL</c:v>
                </c:pt>
                <c:pt idx="1">
                  <c:v>GRANIZADA</c:v>
                </c:pt>
                <c:pt idx="2">
                  <c:v>INUNDACIÓN</c:v>
                </c:pt>
                <c:pt idx="3">
                  <c:v>MARÍTIMO-OCEÁNICO</c:v>
                </c:pt>
                <c:pt idx="4">
                  <c:v>MOVIMIENTO EN MASA</c:v>
                </c:pt>
                <c:pt idx="5">
                  <c:v>TORMENTA ELÉCTRICA</c:v>
                </c:pt>
                <c:pt idx="6">
                  <c:v>VIENTOS FUERTES</c:v>
                </c:pt>
                <c:pt idx="7">
                  <c:v>EROSIÓN</c:v>
                </c:pt>
                <c:pt idx="8">
                  <c:v>HELADA</c:v>
                </c:pt>
                <c:pt idx="9">
                  <c:v>INCENDIOS FORESTALES</c:v>
                </c:pt>
                <c:pt idx="10">
                  <c:v>SEQUIA</c:v>
                </c:pt>
              </c:strCache>
            </c:strRef>
          </c:cat>
          <c:val>
            <c:numRef>
              <c:f>'Datos MADS ENSO 10-22'!$E$6:$E$16</c:f>
              <c:numCache>
                <c:formatCode>0.0%</c:formatCode>
                <c:ptCount val="11"/>
                <c:pt idx="0">
                  <c:v>0</c:v>
                </c:pt>
                <c:pt idx="1">
                  <c:v>0</c:v>
                </c:pt>
                <c:pt idx="2">
                  <c:v>0.35</c:v>
                </c:pt>
                <c:pt idx="3">
                  <c:v>2.5000000000000001E-2</c:v>
                </c:pt>
                <c:pt idx="4">
                  <c:v>0.3</c:v>
                </c:pt>
                <c:pt idx="5">
                  <c:v>7.4999999999999997E-2</c:v>
                </c:pt>
                <c:pt idx="6">
                  <c:v>0.17499999999999999</c:v>
                </c:pt>
                <c:pt idx="7">
                  <c:v>0</c:v>
                </c:pt>
                <c:pt idx="8">
                  <c:v>0</c:v>
                </c:pt>
                <c:pt idx="9">
                  <c:v>0</c:v>
                </c:pt>
                <c:pt idx="10">
                  <c:v>0</c:v>
                </c:pt>
              </c:numCache>
            </c:numRef>
          </c:val>
          <c:extLst>
            <c:ext xmlns:c16="http://schemas.microsoft.com/office/drawing/2014/chart" uri="{C3380CC4-5D6E-409C-BE32-E72D297353CC}">
              <c16:uniqueId val="{00000000-5918-4E8F-9265-B39D50018559}"/>
            </c:ext>
          </c:extLst>
        </c:ser>
        <c:dLbls>
          <c:showLegendKey val="0"/>
          <c:showVal val="0"/>
          <c:showCatName val="0"/>
          <c:showSerName val="0"/>
          <c:showPercent val="0"/>
          <c:showBubbleSize val="0"/>
        </c:dLbls>
        <c:gapWidth val="219"/>
        <c:overlap val="-27"/>
        <c:axId val="1663000303"/>
        <c:axId val="1663002703"/>
      </c:barChart>
      <c:catAx>
        <c:axId val="16630003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63002703"/>
        <c:crosses val="autoZero"/>
        <c:auto val="1"/>
        <c:lblAlgn val="ctr"/>
        <c:lblOffset val="100"/>
        <c:noMultiLvlLbl val="0"/>
      </c:catAx>
      <c:valAx>
        <c:axId val="166300270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63000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060225.xlsx]Tipologías!TablaDinámica2</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Tipologías!$B$3:$B$4</c:f>
              <c:strCache>
                <c:ptCount val="1"/>
                <c:pt idx="0">
                  <c:v>2024</c:v>
                </c:pt>
              </c:strCache>
            </c:strRef>
          </c:tx>
          <c:spPr>
            <a:solidFill>
              <a:schemeClr val="accent1"/>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Tipologías!$B$5:$B$11</c:f>
              <c:numCache>
                <c:formatCode>General</c:formatCode>
                <c:ptCount val="6"/>
                <c:pt idx="1">
                  <c:v>2</c:v>
                </c:pt>
                <c:pt idx="2">
                  <c:v>5</c:v>
                </c:pt>
                <c:pt idx="4">
                  <c:v>7</c:v>
                </c:pt>
                <c:pt idx="5">
                  <c:v>2</c:v>
                </c:pt>
              </c:numCache>
            </c:numRef>
          </c:val>
          <c:extLst>
            <c:ext xmlns:c16="http://schemas.microsoft.com/office/drawing/2014/chart" uri="{C3380CC4-5D6E-409C-BE32-E72D297353CC}">
              <c16:uniqueId val="{00000000-739B-44AF-8540-8EFC0449FB7A}"/>
            </c:ext>
          </c:extLst>
        </c:ser>
        <c:ser>
          <c:idx val="1"/>
          <c:order val="1"/>
          <c:tx>
            <c:strRef>
              <c:f>Tipologías!$C$3:$C$4</c:f>
              <c:strCache>
                <c:ptCount val="1"/>
                <c:pt idx="0">
                  <c:v>2023</c:v>
                </c:pt>
              </c:strCache>
            </c:strRef>
          </c:tx>
          <c:spPr>
            <a:solidFill>
              <a:schemeClr val="accent2"/>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Tipologías!$C$5:$C$11</c:f>
              <c:numCache>
                <c:formatCode>General</c:formatCode>
                <c:ptCount val="6"/>
                <c:pt idx="1">
                  <c:v>2</c:v>
                </c:pt>
                <c:pt idx="2">
                  <c:v>6</c:v>
                </c:pt>
                <c:pt idx="3">
                  <c:v>1</c:v>
                </c:pt>
                <c:pt idx="4">
                  <c:v>13</c:v>
                </c:pt>
                <c:pt idx="5">
                  <c:v>1</c:v>
                </c:pt>
              </c:numCache>
            </c:numRef>
          </c:val>
          <c:extLst>
            <c:ext xmlns:c16="http://schemas.microsoft.com/office/drawing/2014/chart" uri="{C3380CC4-5D6E-409C-BE32-E72D297353CC}">
              <c16:uniqueId val="{00000001-739B-44AF-8540-8EFC0449FB7A}"/>
            </c:ext>
          </c:extLst>
        </c:ser>
        <c:ser>
          <c:idx val="2"/>
          <c:order val="2"/>
          <c:tx>
            <c:strRef>
              <c:f>Tipologías!$D$3:$D$4</c:f>
              <c:strCache>
                <c:ptCount val="1"/>
                <c:pt idx="0">
                  <c:v>2022</c:v>
                </c:pt>
              </c:strCache>
            </c:strRef>
          </c:tx>
          <c:spPr>
            <a:solidFill>
              <a:schemeClr val="accent3"/>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Tipologías!$D$5:$D$11</c:f>
              <c:numCache>
                <c:formatCode>General</c:formatCode>
                <c:ptCount val="6"/>
                <c:pt idx="1">
                  <c:v>11</c:v>
                </c:pt>
                <c:pt idx="2">
                  <c:v>7</c:v>
                </c:pt>
                <c:pt idx="4">
                  <c:v>8</c:v>
                </c:pt>
                <c:pt idx="5">
                  <c:v>2</c:v>
                </c:pt>
              </c:numCache>
            </c:numRef>
          </c:val>
          <c:extLst>
            <c:ext xmlns:c16="http://schemas.microsoft.com/office/drawing/2014/chart" uri="{C3380CC4-5D6E-409C-BE32-E72D297353CC}">
              <c16:uniqueId val="{00000002-739B-44AF-8540-8EFC0449FB7A}"/>
            </c:ext>
          </c:extLst>
        </c:ser>
        <c:ser>
          <c:idx val="3"/>
          <c:order val="3"/>
          <c:tx>
            <c:strRef>
              <c:f>Tipologías!$E$3:$E$4</c:f>
              <c:strCache>
                <c:ptCount val="1"/>
                <c:pt idx="0">
                  <c:v>2021</c:v>
                </c:pt>
              </c:strCache>
            </c:strRef>
          </c:tx>
          <c:spPr>
            <a:solidFill>
              <a:schemeClr val="accent4"/>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Tipologías!$E$5:$E$11</c:f>
              <c:numCache>
                <c:formatCode>General</c:formatCode>
                <c:ptCount val="6"/>
                <c:pt idx="0">
                  <c:v>1</c:v>
                </c:pt>
                <c:pt idx="2">
                  <c:v>4</c:v>
                </c:pt>
                <c:pt idx="4">
                  <c:v>11</c:v>
                </c:pt>
              </c:numCache>
            </c:numRef>
          </c:val>
          <c:extLst>
            <c:ext xmlns:c16="http://schemas.microsoft.com/office/drawing/2014/chart" uri="{C3380CC4-5D6E-409C-BE32-E72D297353CC}">
              <c16:uniqueId val="{00000003-739B-44AF-8540-8EFC0449FB7A}"/>
            </c:ext>
          </c:extLst>
        </c:ser>
        <c:ser>
          <c:idx val="4"/>
          <c:order val="4"/>
          <c:tx>
            <c:strRef>
              <c:f>Tipologías!$F$3:$F$4</c:f>
              <c:strCache>
                <c:ptCount val="1"/>
                <c:pt idx="0">
                  <c:v>2020</c:v>
                </c:pt>
              </c:strCache>
            </c:strRef>
          </c:tx>
          <c:spPr>
            <a:solidFill>
              <a:schemeClr val="accent5"/>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Tipologías!$F$5:$F$11</c:f>
              <c:numCache>
                <c:formatCode>General</c:formatCode>
                <c:ptCount val="6"/>
                <c:pt idx="0">
                  <c:v>1</c:v>
                </c:pt>
                <c:pt idx="2">
                  <c:v>8</c:v>
                </c:pt>
                <c:pt idx="3">
                  <c:v>2</c:v>
                </c:pt>
                <c:pt idx="4">
                  <c:v>5</c:v>
                </c:pt>
              </c:numCache>
            </c:numRef>
          </c:val>
          <c:extLst>
            <c:ext xmlns:c16="http://schemas.microsoft.com/office/drawing/2014/chart" uri="{C3380CC4-5D6E-409C-BE32-E72D297353CC}">
              <c16:uniqueId val="{00000004-739B-44AF-8540-8EFC0449FB7A}"/>
            </c:ext>
          </c:extLst>
        </c:ser>
        <c:ser>
          <c:idx val="5"/>
          <c:order val="5"/>
          <c:tx>
            <c:strRef>
              <c:f>Tipologías!$G$3:$G$4</c:f>
              <c:strCache>
                <c:ptCount val="1"/>
                <c:pt idx="0">
                  <c:v>2019</c:v>
                </c:pt>
              </c:strCache>
            </c:strRef>
          </c:tx>
          <c:spPr>
            <a:solidFill>
              <a:schemeClr val="accent6"/>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Tipologías!$G$5:$G$11</c:f>
              <c:numCache>
                <c:formatCode>General</c:formatCode>
                <c:ptCount val="6"/>
                <c:pt idx="2">
                  <c:v>6</c:v>
                </c:pt>
                <c:pt idx="4">
                  <c:v>5</c:v>
                </c:pt>
              </c:numCache>
            </c:numRef>
          </c:val>
          <c:extLst>
            <c:ext xmlns:c16="http://schemas.microsoft.com/office/drawing/2014/chart" uri="{C3380CC4-5D6E-409C-BE32-E72D297353CC}">
              <c16:uniqueId val="{00000005-739B-44AF-8540-8EFC0449FB7A}"/>
            </c:ext>
          </c:extLst>
        </c:ser>
        <c:ser>
          <c:idx val="6"/>
          <c:order val="6"/>
          <c:tx>
            <c:strRef>
              <c:f>Tipologías!$H$3:$H$4</c:f>
              <c:strCache>
                <c:ptCount val="1"/>
                <c:pt idx="0">
                  <c:v>2018</c:v>
                </c:pt>
              </c:strCache>
            </c:strRef>
          </c:tx>
          <c:spPr>
            <a:solidFill>
              <a:schemeClr val="accent1">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Tipologías!$H$5:$H$11</c:f>
              <c:numCache>
                <c:formatCode>General</c:formatCode>
                <c:ptCount val="6"/>
                <c:pt idx="1">
                  <c:v>1</c:v>
                </c:pt>
                <c:pt idx="2">
                  <c:v>2</c:v>
                </c:pt>
                <c:pt idx="3">
                  <c:v>3</c:v>
                </c:pt>
                <c:pt idx="4">
                  <c:v>5</c:v>
                </c:pt>
                <c:pt idx="5">
                  <c:v>1</c:v>
                </c:pt>
              </c:numCache>
            </c:numRef>
          </c:val>
          <c:extLst>
            <c:ext xmlns:c16="http://schemas.microsoft.com/office/drawing/2014/chart" uri="{C3380CC4-5D6E-409C-BE32-E72D297353CC}">
              <c16:uniqueId val="{00000006-739B-44AF-8540-8EFC0449FB7A}"/>
            </c:ext>
          </c:extLst>
        </c:ser>
        <c:ser>
          <c:idx val="7"/>
          <c:order val="7"/>
          <c:tx>
            <c:strRef>
              <c:f>Tipologías!$I$3:$I$4</c:f>
              <c:strCache>
                <c:ptCount val="1"/>
                <c:pt idx="0">
                  <c:v>2017</c:v>
                </c:pt>
              </c:strCache>
            </c:strRef>
          </c:tx>
          <c:spPr>
            <a:solidFill>
              <a:schemeClr val="accent2">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Tipologías!$I$5:$I$11</c:f>
              <c:numCache>
                <c:formatCode>General</c:formatCode>
                <c:ptCount val="6"/>
                <c:pt idx="1">
                  <c:v>1</c:v>
                </c:pt>
                <c:pt idx="2">
                  <c:v>5</c:v>
                </c:pt>
                <c:pt idx="4">
                  <c:v>5</c:v>
                </c:pt>
                <c:pt idx="5">
                  <c:v>4</c:v>
                </c:pt>
              </c:numCache>
            </c:numRef>
          </c:val>
          <c:extLst>
            <c:ext xmlns:c16="http://schemas.microsoft.com/office/drawing/2014/chart" uri="{C3380CC4-5D6E-409C-BE32-E72D297353CC}">
              <c16:uniqueId val="{00000007-739B-44AF-8540-8EFC0449FB7A}"/>
            </c:ext>
          </c:extLst>
        </c:ser>
        <c:ser>
          <c:idx val="8"/>
          <c:order val="8"/>
          <c:tx>
            <c:strRef>
              <c:f>Tipologías!$J$3:$J$4</c:f>
              <c:strCache>
                <c:ptCount val="1"/>
                <c:pt idx="0">
                  <c:v>2016</c:v>
                </c:pt>
              </c:strCache>
            </c:strRef>
          </c:tx>
          <c:spPr>
            <a:solidFill>
              <a:schemeClr val="accent3">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Tipologías!$J$5:$J$11</c:f>
              <c:numCache>
                <c:formatCode>General</c:formatCode>
                <c:ptCount val="6"/>
                <c:pt idx="2">
                  <c:v>9</c:v>
                </c:pt>
                <c:pt idx="3">
                  <c:v>2</c:v>
                </c:pt>
                <c:pt idx="5">
                  <c:v>1</c:v>
                </c:pt>
              </c:numCache>
            </c:numRef>
          </c:val>
          <c:extLst>
            <c:ext xmlns:c16="http://schemas.microsoft.com/office/drawing/2014/chart" uri="{C3380CC4-5D6E-409C-BE32-E72D297353CC}">
              <c16:uniqueId val="{00000008-739B-44AF-8540-8EFC0449FB7A}"/>
            </c:ext>
          </c:extLst>
        </c:ser>
        <c:ser>
          <c:idx val="9"/>
          <c:order val="9"/>
          <c:tx>
            <c:strRef>
              <c:f>Tipologías!$K$3:$K$4</c:f>
              <c:strCache>
                <c:ptCount val="1"/>
                <c:pt idx="0">
                  <c:v>2015</c:v>
                </c:pt>
              </c:strCache>
            </c:strRef>
          </c:tx>
          <c:spPr>
            <a:solidFill>
              <a:schemeClr val="accent4">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Tipologías!$K$5:$K$11</c:f>
              <c:numCache>
                <c:formatCode>General</c:formatCode>
                <c:ptCount val="6"/>
                <c:pt idx="1">
                  <c:v>2</c:v>
                </c:pt>
                <c:pt idx="2">
                  <c:v>3</c:v>
                </c:pt>
                <c:pt idx="3">
                  <c:v>1</c:v>
                </c:pt>
                <c:pt idx="4">
                  <c:v>6</c:v>
                </c:pt>
              </c:numCache>
            </c:numRef>
          </c:val>
          <c:extLst>
            <c:ext xmlns:c16="http://schemas.microsoft.com/office/drawing/2014/chart" uri="{C3380CC4-5D6E-409C-BE32-E72D297353CC}">
              <c16:uniqueId val="{00000009-739B-44AF-8540-8EFC0449FB7A}"/>
            </c:ext>
          </c:extLst>
        </c:ser>
        <c:ser>
          <c:idx val="10"/>
          <c:order val="10"/>
          <c:tx>
            <c:strRef>
              <c:f>Tipologías!$L$3:$L$4</c:f>
              <c:strCache>
                <c:ptCount val="1"/>
                <c:pt idx="0">
                  <c:v>2014</c:v>
                </c:pt>
              </c:strCache>
            </c:strRef>
          </c:tx>
          <c:spPr>
            <a:solidFill>
              <a:schemeClr val="accent5">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Tipologías!$L$5:$L$11</c:f>
              <c:numCache>
                <c:formatCode>General</c:formatCode>
                <c:ptCount val="6"/>
                <c:pt idx="1">
                  <c:v>6</c:v>
                </c:pt>
                <c:pt idx="2">
                  <c:v>12</c:v>
                </c:pt>
                <c:pt idx="3">
                  <c:v>1</c:v>
                </c:pt>
                <c:pt idx="4">
                  <c:v>7</c:v>
                </c:pt>
                <c:pt idx="5">
                  <c:v>1</c:v>
                </c:pt>
              </c:numCache>
            </c:numRef>
          </c:val>
          <c:extLst>
            <c:ext xmlns:c16="http://schemas.microsoft.com/office/drawing/2014/chart" uri="{C3380CC4-5D6E-409C-BE32-E72D297353CC}">
              <c16:uniqueId val="{0000000A-739B-44AF-8540-8EFC0449FB7A}"/>
            </c:ext>
          </c:extLst>
        </c:ser>
        <c:ser>
          <c:idx val="11"/>
          <c:order val="11"/>
          <c:tx>
            <c:strRef>
              <c:f>Tipologías!$M$3:$M$4</c:f>
              <c:strCache>
                <c:ptCount val="1"/>
                <c:pt idx="0">
                  <c:v>2013</c:v>
                </c:pt>
              </c:strCache>
            </c:strRef>
          </c:tx>
          <c:spPr>
            <a:solidFill>
              <a:schemeClr val="accent6">
                <a:lumMod val="6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Tipologías!$M$5:$M$11</c:f>
              <c:numCache>
                <c:formatCode>General</c:formatCode>
                <c:ptCount val="6"/>
                <c:pt idx="1">
                  <c:v>3</c:v>
                </c:pt>
                <c:pt idx="2">
                  <c:v>6</c:v>
                </c:pt>
                <c:pt idx="4">
                  <c:v>7</c:v>
                </c:pt>
                <c:pt idx="5">
                  <c:v>1</c:v>
                </c:pt>
              </c:numCache>
            </c:numRef>
          </c:val>
          <c:extLst>
            <c:ext xmlns:c16="http://schemas.microsoft.com/office/drawing/2014/chart" uri="{C3380CC4-5D6E-409C-BE32-E72D297353CC}">
              <c16:uniqueId val="{0000000B-739B-44AF-8540-8EFC0449FB7A}"/>
            </c:ext>
          </c:extLst>
        </c:ser>
        <c:ser>
          <c:idx val="12"/>
          <c:order val="12"/>
          <c:tx>
            <c:strRef>
              <c:f>Tipologías!$N$3:$N$4</c:f>
              <c:strCache>
                <c:ptCount val="1"/>
                <c:pt idx="0">
                  <c:v>2012</c:v>
                </c:pt>
              </c:strCache>
            </c:strRef>
          </c:tx>
          <c:spPr>
            <a:solidFill>
              <a:schemeClr val="accent1">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Tipologías!$N$5:$N$11</c:f>
              <c:numCache>
                <c:formatCode>General</c:formatCode>
                <c:ptCount val="6"/>
                <c:pt idx="1">
                  <c:v>8</c:v>
                </c:pt>
                <c:pt idx="2">
                  <c:v>8</c:v>
                </c:pt>
                <c:pt idx="3">
                  <c:v>1</c:v>
                </c:pt>
                <c:pt idx="4">
                  <c:v>3</c:v>
                </c:pt>
                <c:pt idx="5">
                  <c:v>1</c:v>
                </c:pt>
              </c:numCache>
            </c:numRef>
          </c:val>
          <c:extLst>
            <c:ext xmlns:c16="http://schemas.microsoft.com/office/drawing/2014/chart" uri="{C3380CC4-5D6E-409C-BE32-E72D297353CC}">
              <c16:uniqueId val="{0000000C-739B-44AF-8540-8EFC0449FB7A}"/>
            </c:ext>
          </c:extLst>
        </c:ser>
        <c:ser>
          <c:idx val="13"/>
          <c:order val="13"/>
          <c:tx>
            <c:strRef>
              <c:f>Tipologías!$O$3:$O$4</c:f>
              <c:strCache>
                <c:ptCount val="1"/>
                <c:pt idx="0">
                  <c:v>2011</c:v>
                </c:pt>
              </c:strCache>
            </c:strRef>
          </c:tx>
          <c:spPr>
            <a:solidFill>
              <a:schemeClr val="accent2">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Tipologías!$O$5:$O$11</c:f>
              <c:numCache>
                <c:formatCode>General</c:formatCode>
                <c:ptCount val="6"/>
                <c:pt idx="1">
                  <c:v>4</c:v>
                </c:pt>
                <c:pt idx="2">
                  <c:v>11</c:v>
                </c:pt>
                <c:pt idx="4">
                  <c:v>4</c:v>
                </c:pt>
              </c:numCache>
            </c:numRef>
          </c:val>
          <c:extLst>
            <c:ext xmlns:c16="http://schemas.microsoft.com/office/drawing/2014/chart" uri="{C3380CC4-5D6E-409C-BE32-E72D297353CC}">
              <c16:uniqueId val="{0000000D-739B-44AF-8540-8EFC0449FB7A}"/>
            </c:ext>
          </c:extLst>
        </c:ser>
        <c:ser>
          <c:idx val="14"/>
          <c:order val="14"/>
          <c:tx>
            <c:strRef>
              <c:f>Tipologías!$P$3:$P$4</c:f>
              <c:strCache>
                <c:ptCount val="1"/>
                <c:pt idx="0">
                  <c:v>2010</c:v>
                </c:pt>
              </c:strCache>
            </c:strRef>
          </c:tx>
          <c:spPr>
            <a:solidFill>
              <a:schemeClr val="accent3">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Tipologías!$P$5:$P$11</c:f>
              <c:numCache>
                <c:formatCode>General</c:formatCode>
                <c:ptCount val="6"/>
                <c:pt idx="1">
                  <c:v>4</c:v>
                </c:pt>
                <c:pt idx="2">
                  <c:v>9</c:v>
                </c:pt>
                <c:pt idx="5">
                  <c:v>1</c:v>
                </c:pt>
              </c:numCache>
            </c:numRef>
          </c:val>
          <c:extLst>
            <c:ext xmlns:c16="http://schemas.microsoft.com/office/drawing/2014/chart" uri="{C3380CC4-5D6E-409C-BE32-E72D297353CC}">
              <c16:uniqueId val="{0000000E-739B-44AF-8540-8EFC0449FB7A}"/>
            </c:ext>
          </c:extLst>
        </c:ser>
        <c:ser>
          <c:idx val="15"/>
          <c:order val="15"/>
          <c:tx>
            <c:strRef>
              <c:f>Tipologías!$Q$3:$Q$4</c:f>
              <c:strCache>
                <c:ptCount val="1"/>
                <c:pt idx="0">
                  <c:v>2009</c:v>
                </c:pt>
              </c:strCache>
            </c:strRef>
          </c:tx>
          <c:spPr>
            <a:solidFill>
              <a:schemeClr val="accent4">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Tipologías!$Q$5:$Q$11</c:f>
              <c:numCache>
                <c:formatCode>General</c:formatCode>
                <c:ptCount val="6"/>
                <c:pt idx="1">
                  <c:v>1</c:v>
                </c:pt>
                <c:pt idx="2">
                  <c:v>3</c:v>
                </c:pt>
                <c:pt idx="4">
                  <c:v>3</c:v>
                </c:pt>
                <c:pt idx="5">
                  <c:v>1</c:v>
                </c:pt>
              </c:numCache>
            </c:numRef>
          </c:val>
          <c:extLst>
            <c:ext xmlns:c16="http://schemas.microsoft.com/office/drawing/2014/chart" uri="{C3380CC4-5D6E-409C-BE32-E72D297353CC}">
              <c16:uniqueId val="{0000000F-739B-44AF-8540-8EFC0449FB7A}"/>
            </c:ext>
          </c:extLst>
        </c:ser>
        <c:ser>
          <c:idx val="16"/>
          <c:order val="16"/>
          <c:tx>
            <c:strRef>
              <c:f>Tipologías!$R$3:$R$4</c:f>
              <c:strCache>
                <c:ptCount val="1"/>
                <c:pt idx="0">
                  <c:v>2008</c:v>
                </c:pt>
              </c:strCache>
            </c:strRef>
          </c:tx>
          <c:spPr>
            <a:solidFill>
              <a:schemeClr val="accent5">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Tipologías!$R$5:$R$11</c:f>
              <c:numCache>
                <c:formatCode>General</c:formatCode>
                <c:ptCount val="6"/>
                <c:pt idx="1">
                  <c:v>1</c:v>
                </c:pt>
                <c:pt idx="2">
                  <c:v>5</c:v>
                </c:pt>
              </c:numCache>
            </c:numRef>
          </c:val>
          <c:extLst>
            <c:ext xmlns:c16="http://schemas.microsoft.com/office/drawing/2014/chart" uri="{C3380CC4-5D6E-409C-BE32-E72D297353CC}">
              <c16:uniqueId val="{00000010-739B-44AF-8540-8EFC0449FB7A}"/>
            </c:ext>
          </c:extLst>
        </c:ser>
        <c:ser>
          <c:idx val="17"/>
          <c:order val="17"/>
          <c:tx>
            <c:strRef>
              <c:f>Tipologías!$S$3:$S$4</c:f>
              <c:strCache>
                <c:ptCount val="1"/>
                <c:pt idx="0">
                  <c:v>2007</c:v>
                </c:pt>
              </c:strCache>
            </c:strRef>
          </c:tx>
          <c:spPr>
            <a:solidFill>
              <a:schemeClr val="accent6">
                <a:lumMod val="80000"/>
                <a:lumOff val="2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Tipologías!$S$5:$S$11</c:f>
              <c:numCache>
                <c:formatCode>General</c:formatCode>
                <c:ptCount val="6"/>
                <c:pt idx="1">
                  <c:v>3</c:v>
                </c:pt>
                <c:pt idx="2">
                  <c:v>7</c:v>
                </c:pt>
              </c:numCache>
            </c:numRef>
          </c:val>
          <c:extLst>
            <c:ext xmlns:c16="http://schemas.microsoft.com/office/drawing/2014/chart" uri="{C3380CC4-5D6E-409C-BE32-E72D297353CC}">
              <c16:uniqueId val="{00000011-739B-44AF-8540-8EFC0449FB7A}"/>
            </c:ext>
          </c:extLst>
        </c:ser>
        <c:ser>
          <c:idx val="18"/>
          <c:order val="18"/>
          <c:tx>
            <c:strRef>
              <c:f>Tipologías!$T$3:$T$4</c:f>
              <c:strCache>
                <c:ptCount val="1"/>
                <c:pt idx="0">
                  <c:v>2006</c:v>
                </c:pt>
              </c:strCache>
            </c:strRef>
          </c:tx>
          <c:spPr>
            <a:solidFill>
              <a:schemeClr val="accent1">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Tipologías!$T$5:$T$11</c:f>
              <c:numCache>
                <c:formatCode>General</c:formatCode>
                <c:ptCount val="6"/>
                <c:pt idx="1">
                  <c:v>3</c:v>
                </c:pt>
                <c:pt idx="2">
                  <c:v>5</c:v>
                </c:pt>
                <c:pt idx="3">
                  <c:v>1</c:v>
                </c:pt>
                <c:pt idx="4">
                  <c:v>1</c:v>
                </c:pt>
              </c:numCache>
            </c:numRef>
          </c:val>
          <c:extLst>
            <c:ext xmlns:c16="http://schemas.microsoft.com/office/drawing/2014/chart" uri="{C3380CC4-5D6E-409C-BE32-E72D297353CC}">
              <c16:uniqueId val="{00000012-739B-44AF-8540-8EFC0449FB7A}"/>
            </c:ext>
          </c:extLst>
        </c:ser>
        <c:ser>
          <c:idx val="19"/>
          <c:order val="19"/>
          <c:tx>
            <c:strRef>
              <c:f>Tipologías!$U$3:$U$4</c:f>
              <c:strCache>
                <c:ptCount val="1"/>
                <c:pt idx="0">
                  <c:v>2005</c:v>
                </c:pt>
              </c:strCache>
            </c:strRef>
          </c:tx>
          <c:spPr>
            <a:solidFill>
              <a:schemeClr val="accent2">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Tipologías!$U$5:$U$11</c:f>
              <c:numCache>
                <c:formatCode>General</c:formatCode>
                <c:ptCount val="6"/>
                <c:pt idx="1">
                  <c:v>1</c:v>
                </c:pt>
                <c:pt idx="2">
                  <c:v>2</c:v>
                </c:pt>
              </c:numCache>
            </c:numRef>
          </c:val>
          <c:extLst>
            <c:ext xmlns:c16="http://schemas.microsoft.com/office/drawing/2014/chart" uri="{C3380CC4-5D6E-409C-BE32-E72D297353CC}">
              <c16:uniqueId val="{00000013-739B-44AF-8540-8EFC0449FB7A}"/>
            </c:ext>
          </c:extLst>
        </c:ser>
        <c:ser>
          <c:idx val="20"/>
          <c:order val="20"/>
          <c:tx>
            <c:strRef>
              <c:f>Tipologías!$V$3:$V$4</c:f>
              <c:strCache>
                <c:ptCount val="1"/>
                <c:pt idx="0">
                  <c:v>2004</c:v>
                </c:pt>
              </c:strCache>
            </c:strRef>
          </c:tx>
          <c:spPr>
            <a:solidFill>
              <a:schemeClr val="accent3">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Tipologías!$V$5:$V$11</c:f>
              <c:numCache>
                <c:formatCode>General</c:formatCode>
                <c:ptCount val="6"/>
                <c:pt idx="2">
                  <c:v>6</c:v>
                </c:pt>
              </c:numCache>
            </c:numRef>
          </c:val>
          <c:extLst>
            <c:ext xmlns:c16="http://schemas.microsoft.com/office/drawing/2014/chart" uri="{C3380CC4-5D6E-409C-BE32-E72D297353CC}">
              <c16:uniqueId val="{00000014-739B-44AF-8540-8EFC0449FB7A}"/>
            </c:ext>
          </c:extLst>
        </c:ser>
        <c:ser>
          <c:idx val="21"/>
          <c:order val="21"/>
          <c:tx>
            <c:strRef>
              <c:f>Tipologías!$W$3:$W$4</c:f>
              <c:strCache>
                <c:ptCount val="1"/>
                <c:pt idx="0">
                  <c:v>2003</c:v>
                </c:pt>
              </c:strCache>
            </c:strRef>
          </c:tx>
          <c:spPr>
            <a:solidFill>
              <a:schemeClr val="accent4">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Tipologías!$W$5:$W$11</c:f>
              <c:numCache>
                <c:formatCode>General</c:formatCode>
                <c:ptCount val="6"/>
                <c:pt idx="1">
                  <c:v>1</c:v>
                </c:pt>
                <c:pt idx="2">
                  <c:v>2</c:v>
                </c:pt>
              </c:numCache>
            </c:numRef>
          </c:val>
          <c:extLst>
            <c:ext xmlns:c16="http://schemas.microsoft.com/office/drawing/2014/chart" uri="{C3380CC4-5D6E-409C-BE32-E72D297353CC}">
              <c16:uniqueId val="{00000015-739B-44AF-8540-8EFC0449FB7A}"/>
            </c:ext>
          </c:extLst>
        </c:ser>
        <c:ser>
          <c:idx val="22"/>
          <c:order val="22"/>
          <c:tx>
            <c:strRef>
              <c:f>Tipologías!$X$3:$X$4</c:f>
              <c:strCache>
                <c:ptCount val="1"/>
                <c:pt idx="0">
                  <c:v>2002</c:v>
                </c:pt>
              </c:strCache>
            </c:strRef>
          </c:tx>
          <c:spPr>
            <a:solidFill>
              <a:schemeClr val="accent5">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Tipologías!$X$5:$X$11</c:f>
              <c:numCache>
                <c:formatCode>General</c:formatCode>
                <c:ptCount val="6"/>
                <c:pt idx="2">
                  <c:v>3</c:v>
                </c:pt>
              </c:numCache>
            </c:numRef>
          </c:val>
          <c:extLst>
            <c:ext xmlns:c16="http://schemas.microsoft.com/office/drawing/2014/chart" uri="{C3380CC4-5D6E-409C-BE32-E72D297353CC}">
              <c16:uniqueId val="{00000016-739B-44AF-8540-8EFC0449FB7A}"/>
            </c:ext>
          </c:extLst>
        </c:ser>
        <c:ser>
          <c:idx val="23"/>
          <c:order val="23"/>
          <c:tx>
            <c:strRef>
              <c:f>Tipologías!$Y$3:$Y$4</c:f>
              <c:strCache>
                <c:ptCount val="1"/>
                <c:pt idx="0">
                  <c:v>2001</c:v>
                </c:pt>
              </c:strCache>
            </c:strRef>
          </c:tx>
          <c:spPr>
            <a:solidFill>
              <a:schemeClr val="accent6">
                <a:lumMod val="8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Tipologías!$Y$5:$Y$11</c:f>
              <c:numCache>
                <c:formatCode>General</c:formatCode>
                <c:ptCount val="6"/>
                <c:pt idx="2">
                  <c:v>2</c:v>
                </c:pt>
              </c:numCache>
            </c:numRef>
          </c:val>
          <c:extLst>
            <c:ext xmlns:c16="http://schemas.microsoft.com/office/drawing/2014/chart" uri="{C3380CC4-5D6E-409C-BE32-E72D297353CC}">
              <c16:uniqueId val="{00000017-739B-44AF-8540-8EFC0449FB7A}"/>
            </c:ext>
          </c:extLst>
        </c:ser>
        <c:ser>
          <c:idx val="24"/>
          <c:order val="24"/>
          <c:tx>
            <c:strRef>
              <c:f>Tipologías!$Z$3:$Z$4</c:f>
              <c:strCache>
                <c:ptCount val="1"/>
                <c:pt idx="0">
                  <c:v>2000</c:v>
                </c:pt>
              </c:strCache>
            </c:strRef>
          </c:tx>
          <c:spPr>
            <a:solidFill>
              <a:schemeClr val="accent1">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Tipologías!$Z$5:$Z$11</c:f>
              <c:numCache>
                <c:formatCode>General</c:formatCode>
                <c:ptCount val="6"/>
                <c:pt idx="1">
                  <c:v>1</c:v>
                </c:pt>
                <c:pt idx="2">
                  <c:v>1</c:v>
                </c:pt>
              </c:numCache>
            </c:numRef>
          </c:val>
          <c:extLst>
            <c:ext xmlns:c16="http://schemas.microsoft.com/office/drawing/2014/chart" uri="{C3380CC4-5D6E-409C-BE32-E72D297353CC}">
              <c16:uniqueId val="{00000018-739B-44AF-8540-8EFC0449FB7A}"/>
            </c:ext>
          </c:extLst>
        </c:ser>
        <c:ser>
          <c:idx val="25"/>
          <c:order val="25"/>
          <c:tx>
            <c:strRef>
              <c:f>Tipologías!$AA$3:$AA$4</c:f>
              <c:strCache>
                <c:ptCount val="1"/>
                <c:pt idx="0">
                  <c:v>1999</c:v>
                </c:pt>
              </c:strCache>
            </c:strRef>
          </c:tx>
          <c:spPr>
            <a:solidFill>
              <a:schemeClr val="accent2">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Tipologías!$AA$5:$AA$11</c:f>
              <c:numCache>
                <c:formatCode>General</c:formatCode>
                <c:ptCount val="6"/>
                <c:pt idx="1">
                  <c:v>1</c:v>
                </c:pt>
                <c:pt idx="2">
                  <c:v>2</c:v>
                </c:pt>
                <c:pt idx="3">
                  <c:v>1</c:v>
                </c:pt>
              </c:numCache>
            </c:numRef>
          </c:val>
          <c:extLst>
            <c:ext xmlns:c16="http://schemas.microsoft.com/office/drawing/2014/chart" uri="{C3380CC4-5D6E-409C-BE32-E72D297353CC}">
              <c16:uniqueId val="{00000019-739B-44AF-8540-8EFC0449FB7A}"/>
            </c:ext>
          </c:extLst>
        </c:ser>
        <c:ser>
          <c:idx val="26"/>
          <c:order val="26"/>
          <c:tx>
            <c:strRef>
              <c:f>Tipologías!$AB$3:$AB$4</c:f>
              <c:strCache>
                <c:ptCount val="1"/>
                <c:pt idx="0">
                  <c:v>1998</c:v>
                </c:pt>
              </c:strCache>
            </c:strRef>
          </c:tx>
          <c:spPr>
            <a:solidFill>
              <a:schemeClr val="accent3">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Tipologías!$AB$5:$AB$11</c:f>
              <c:numCache>
                <c:formatCode>General</c:formatCode>
                <c:ptCount val="6"/>
                <c:pt idx="1">
                  <c:v>2</c:v>
                </c:pt>
              </c:numCache>
            </c:numRef>
          </c:val>
          <c:extLst>
            <c:ext xmlns:c16="http://schemas.microsoft.com/office/drawing/2014/chart" uri="{C3380CC4-5D6E-409C-BE32-E72D297353CC}">
              <c16:uniqueId val="{0000001A-739B-44AF-8540-8EFC0449FB7A}"/>
            </c:ext>
          </c:extLst>
        </c:ser>
        <c:ser>
          <c:idx val="27"/>
          <c:order val="27"/>
          <c:tx>
            <c:strRef>
              <c:f>Tipologías!$AC$3:$AC$4</c:f>
              <c:strCache>
                <c:ptCount val="1"/>
                <c:pt idx="0">
                  <c:v>1996</c:v>
                </c:pt>
              </c:strCache>
            </c:strRef>
          </c:tx>
          <c:spPr>
            <a:solidFill>
              <a:schemeClr val="accent4">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Tipologías!$AC$5:$AC$11</c:f>
              <c:numCache>
                <c:formatCode>General</c:formatCode>
                <c:ptCount val="6"/>
                <c:pt idx="4">
                  <c:v>1</c:v>
                </c:pt>
              </c:numCache>
            </c:numRef>
          </c:val>
          <c:extLst>
            <c:ext xmlns:c16="http://schemas.microsoft.com/office/drawing/2014/chart" uri="{C3380CC4-5D6E-409C-BE32-E72D297353CC}">
              <c16:uniqueId val="{0000001B-739B-44AF-8540-8EFC0449FB7A}"/>
            </c:ext>
          </c:extLst>
        </c:ser>
        <c:ser>
          <c:idx val="28"/>
          <c:order val="28"/>
          <c:tx>
            <c:strRef>
              <c:f>Tipologías!$AD$3:$AD$4</c:f>
              <c:strCache>
                <c:ptCount val="1"/>
                <c:pt idx="0">
                  <c:v>1995</c:v>
                </c:pt>
              </c:strCache>
            </c:strRef>
          </c:tx>
          <c:spPr>
            <a:solidFill>
              <a:schemeClr val="accent5">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Tipologías!$AD$5:$AD$11</c:f>
              <c:numCache>
                <c:formatCode>General</c:formatCode>
                <c:ptCount val="6"/>
                <c:pt idx="2">
                  <c:v>1</c:v>
                </c:pt>
                <c:pt idx="4">
                  <c:v>1</c:v>
                </c:pt>
                <c:pt idx="5">
                  <c:v>1</c:v>
                </c:pt>
              </c:numCache>
            </c:numRef>
          </c:val>
          <c:extLst>
            <c:ext xmlns:c16="http://schemas.microsoft.com/office/drawing/2014/chart" uri="{C3380CC4-5D6E-409C-BE32-E72D297353CC}">
              <c16:uniqueId val="{0000001C-739B-44AF-8540-8EFC0449FB7A}"/>
            </c:ext>
          </c:extLst>
        </c:ser>
        <c:ser>
          <c:idx val="29"/>
          <c:order val="29"/>
          <c:tx>
            <c:strRef>
              <c:f>Tipologías!$AE$3:$AE$4</c:f>
              <c:strCache>
                <c:ptCount val="1"/>
                <c:pt idx="0">
                  <c:v>1994</c:v>
                </c:pt>
              </c:strCache>
            </c:strRef>
          </c:tx>
          <c:spPr>
            <a:solidFill>
              <a:schemeClr val="accent6">
                <a:lumMod val="60000"/>
                <a:lumOff val="4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Tipologías!$AE$5:$AE$11</c:f>
              <c:numCache>
                <c:formatCode>General</c:formatCode>
                <c:ptCount val="6"/>
                <c:pt idx="4">
                  <c:v>2</c:v>
                </c:pt>
              </c:numCache>
            </c:numRef>
          </c:val>
          <c:extLst>
            <c:ext xmlns:c16="http://schemas.microsoft.com/office/drawing/2014/chart" uri="{C3380CC4-5D6E-409C-BE32-E72D297353CC}">
              <c16:uniqueId val="{0000001D-739B-44AF-8540-8EFC0449FB7A}"/>
            </c:ext>
          </c:extLst>
        </c:ser>
        <c:ser>
          <c:idx val="30"/>
          <c:order val="30"/>
          <c:tx>
            <c:strRef>
              <c:f>Tipologías!$AF$3:$AF$4</c:f>
              <c:strCache>
                <c:ptCount val="1"/>
                <c:pt idx="0">
                  <c:v>1993</c:v>
                </c:pt>
              </c:strCache>
            </c:strRef>
          </c:tx>
          <c:spPr>
            <a:solidFill>
              <a:schemeClr val="accent1">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Tipologías!$AF$5:$AF$11</c:f>
              <c:numCache>
                <c:formatCode>General</c:formatCode>
                <c:ptCount val="6"/>
                <c:pt idx="1">
                  <c:v>2</c:v>
                </c:pt>
                <c:pt idx="2">
                  <c:v>1</c:v>
                </c:pt>
              </c:numCache>
            </c:numRef>
          </c:val>
          <c:extLst>
            <c:ext xmlns:c16="http://schemas.microsoft.com/office/drawing/2014/chart" uri="{C3380CC4-5D6E-409C-BE32-E72D297353CC}">
              <c16:uniqueId val="{0000001E-739B-44AF-8540-8EFC0449FB7A}"/>
            </c:ext>
          </c:extLst>
        </c:ser>
        <c:ser>
          <c:idx val="31"/>
          <c:order val="31"/>
          <c:tx>
            <c:strRef>
              <c:f>Tipologías!$AG$3:$AG$4</c:f>
              <c:strCache>
                <c:ptCount val="1"/>
                <c:pt idx="0">
                  <c:v>1992</c:v>
                </c:pt>
              </c:strCache>
            </c:strRef>
          </c:tx>
          <c:spPr>
            <a:solidFill>
              <a:schemeClr val="accent2">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Tipologías!$AG$5:$AG$11</c:f>
              <c:numCache>
                <c:formatCode>General</c:formatCode>
                <c:ptCount val="6"/>
                <c:pt idx="3">
                  <c:v>1</c:v>
                </c:pt>
              </c:numCache>
            </c:numRef>
          </c:val>
          <c:extLst>
            <c:ext xmlns:c16="http://schemas.microsoft.com/office/drawing/2014/chart" uri="{C3380CC4-5D6E-409C-BE32-E72D297353CC}">
              <c16:uniqueId val="{0000001F-739B-44AF-8540-8EFC0449FB7A}"/>
            </c:ext>
          </c:extLst>
        </c:ser>
        <c:ser>
          <c:idx val="32"/>
          <c:order val="32"/>
          <c:tx>
            <c:strRef>
              <c:f>Tipologías!$AH$3:$AH$4</c:f>
              <c:strCache>
                <c:ptCount val="1"/>
                <c:pt idx="0">
                  <c:v>1988</c:v>
                </c:pt>
              </c:strCache>
            </c:strRef>
          </c:tx>
          <c:spPr>
            <a:solidFill>
              <a:schemeClr val="accent3">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Tipologías!$AH$5:$AH$11</c:f>
              <c:numCache>
                <c:formatCode>General</c:formatCode>
                <c:ptCount val="6"/>
                <c:pt idx="3">
                  <c:v>1</c:v>
                </c:pt>
              </c:numCache>
            </c:numRef>
          </c:val>
          <c:extLst>
            <c:ext xmlns:c16="http://schemas.microsoft.com/office/drawing/2014/chart" uri="{C3380CC4-5D6E-409C-BE32-E72D297353CC}">
              <c16:uniqueId val="{00000020-739B-44AF-8540-8EFC0449FB7A}"/>
            </c:ext>
          </c:extLst>
        </c:ser>
        <c:ser>
          <c:idx val="33"/>
          <c:order val="33"/>
          <c:tx>
            <c:strRef>
              <c:f>Tipologías!$AI$3:$AI$4</c:f>
              <c:strCache>
                <c:ptCount val="1"/>
                <c:pt idx="0">
                  <c:v>1987</c:v>
                </c:pt>
              </c:strCache>
            </c:strRef>
          </c:tx>
          <c:spPr>
            <a:solidFill>
              <a:schemeClr val="accent4">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Tipologías!$AI$5:$AI$11</c:f>
              <c:numCache>
                <c:formatCode>General</c:formatCode>
                <c:ptCount val="6"/>
                <c:pt idx="2">
                  <c:v>1</c:v>
                </c:pt>
                <c:pt idx="3">
                  <c:v>1</c:v>
                </c:pt>
                <c:pt idx="4">
                  <c:v>1</c:v>
                </c:pt>
              </c:numCache>
            </c:numRef>
          </c:val>
          <c:extLst>
            <c:ext xmlns:c16="http://schemas.microsoft.com/office/drawing/2014/chart" uri="{C3380CC4-5D6E-409C-BE32-E72D297353CC}">
              <c16:uniqueId val="{00000021-739B-44AF-8540-8EFC0449FB7A}"/>
            </c:ext>
          </c:extLst>
        </c:ser>
        <c:ser>
          <c:idx val="34"/>
          <c:order val="34"/>
          <c:tx>
            <c:strRef>
              <c:f>Tipologías!$AJ$3:$AJ$4</c:f>
              <c:strCache>
                <c:ptCount val="1"/>
                <c:pt idx="0">
                  <c:v>1983</c:v>
                </c:pt>
              </c:strCache>
            </c:strRef>
          </c:tx>
          <c:spPr>
            <a:solidFill>
              <a:schemeClr val="accent5">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Tipologías!$AJ$5:$AJ$11</c:f>
              <c:numCache>
                <c:formatCode>General</c:formatCode>
                <c:ptCount val="6"/>
                <c:pt idx="2">
                  <c:v>1</c:v>
                </c:pt>
                <c:pt idx="4">
                  <c:v>1</c:v>
                </c:pt>
              </c:numCache>
            </c:numRef>
          </c:val>
          <c:extLst>
            <c:ext xmlns:c16="http://schemas.microsoft.com/office/drawing/2014/chart" uri="{C3380CC4-5D6E-409C-BE32-E72D297353CC}">
              <c16:uniqueId val="{00000022-739B-44AF-8540-8EFC0449FB7A}"/>
            </c:ext>
          </c:extLst>
        </c:ser>
        <c:ser>
          <c:idx val="35"/>
          <c:order val="35"/>
          <c:tx>
            <c:strRef>
              <c:f>Tipologías!$AK$3:$AK$4</c:f>
              <c:strCache>
                <c:ptCount val="1"/>
                <c:pt idx="0">
                  <c:v>1977</c:v>
                </c:pt>
              </c:strCache>
            </c:strRef>
          </c:tx>
          <c:spPr>
            <a:solidFill>
              <a:schemeClr val="accent6">
                <a:lumMod val="5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Tipologías!$AK$5:$AK$11</c:f>
              <c:numCache>
                <c:formatCode>General</c:formatCode>
                <c:ptCount val="6"/>
                <c:pt idx="4">
                  <c:v>1</c:v>
                </c:pt>
              </c:numCache>
            </c:numRef>
          </c:val>
          <c:extLst>
            <c:ext xmlns:c16="http://schemas.microsoft.com/office/drawing/2014/chart" uri="{C3380CC4-5D6E-409C-BE32-E72D297353CC}">
              <c16:uniqueId val="{00000023-739B-44AF-8540-8EFC0449FB7A}"/>
            </c:ext>
          </c:extLst>
        </c:ser>
        <c:ser>
          <c:idx val="36"/>
          <c:order val="36"/>
          <c:tx>
            <c:strRef>
              <c:f>Tipologías!$AL$3:$AL$4</c:f>
              <c:strCache>
                <c:ptCount val="1"/>
                <c:pt idx="0">
                  <c:v>1975</c:v>
                </c:pt>
              </c:strCache>
            </c:strRef>
          </c:tx>
          <c:spPr>
            <a:solidFill>
              <a:schemeClr val="accent1">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Tipologías!$AL$5:$AL$11</c:f>
              <c:numCache>
                <c:formatCode>General</c:formatCode>
                <c:ptCount val="6"/>
                <c:pt idx="1">
                  <c:v>1</c:v>
                </c:pt>
                <c:pt idx="4">
                  <c:v>1</c:v>
                </c:pt>
              </c:numCache>
            </c:numRef>
          </c:val>
          <c:extLst>
            <c:ext xmlns:c16="http://schemas.microsoft.com/office/drawing/2014/chart" uri="{C3380CC4-5D6E-409C-BE32-E72D297353CC}">
              <c16:uniqueId val="{00000024-739B-44AF-8540-8EFC0449FB7A}"/>
            </c:ext>
          </c:extLst>
        </c:ser>
        <c:ser>
          <c:idx val="37"/>
          <c:order val="37"/>
          <c:tx>
            <c:strRef>
              <c:f>Tipologías!$AM$3:$AM$4</c:f>
              <c:strCache>
                <c:ptCount val="1"/>
                <c:pt idx="0">
                  <c:v>1966</c:v>
                </c:pt>
              </c:strCache>
            </c:strRef>
          </c:tx>
          <c:spPr>
            <a:solidFill>
              <a:schemeClr val="accent2">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Tipologías!$AM$5:$AM$11</c:f>
              <c:numCache>
                <c:formatCode>General</c:formatCode>
                <c:ptCount val="6"/>
                <c:pt idx="3">
                  <c:v>1</c:v>
                </c:pt>
              </c:numCache>
            </c:numRef>
          </c:val>
          <c:extLst>
            <c:ext xmlns:c16="http://schemas.microsoft.com/office/drawing/2014/chart" uri="{C3380CC4-5D6E-409C-BE32-E72D297353CC}">
              <c16:uniqueId val="{00000025-739B-44AF-8540-8EFC0449FB7A}"/>
            </c:ext>
          </c:extLst>
        </c:ser>
        <c:ser>
          <c:idx val="38"/>
          <c:order val="38"/>
          <c:tx>
            <c:strRef>
              <c:f>Tipologías!$AN$3:$AN$4</c:f>
              <c:strCache>
                <c:ptCount val="1"/>
                <c:pt idx="0">
                  <c:v>1965</c:v>
                </c:pt>
              </c:strCache>
            </c:strRef>
          </c:tx>
          <c:spPr>
            <a:solidFill>
              <a:schemeClr val="accent3">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Tipologías!$AN$5:$AN$11</c:f>
              <c:numCache>
                <c:formatCode>General</c:formatCode>
                <c:ptCount val="6"/>
                <c:pt idx="4">
                  <c:v>1</c:v>
                </c:pt>
              </c:numCache>
            </c:numRef>
          </c:val>
          <c:extLst>
            <c:ext xmlns:c16="http://schemas.microsoft.com/office/drawing/2014/chart" uri="{C3380CC4-5D6E-409C-BE32-E72D297353CC}">
              <c16:uniqueId val="{00000026-739B-44AF-8540-8EFC0449FB7A}"/>
            </c:ext>
          </c:extLst>
        </c:ser>
        <c:ser>
          <c:idx val="39"/>
          <c:order val="39"/>
          <c:tx>
            <c:strRef>
              <c:f>Tipologías!$AO$3:$AO$4</c:f>
              <c:strCache>
                <c:ptCount val="1"/>
                <c:pt idx="0">
                  <c:v>1962</c:v>
                </c:pt>
              </c:strCache>
            </c:strRef>
          </c:tx>
          <c:spPr>
            <a:solidFill>
              <a:schemeClr val="accent4">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Tipologías!$AO$5:$AO$11</c:f>
              <c:numCache>
                <c:formatCode>General</c:formatCode>
                <c:ptCount val="6"/>
                <c:pt idx="4">
                  <c:v>1</c:v>
                </c:pt>
              </c:numCache>
            </c:numRef>
          </c:val>
          <c:extLst>
            <c:ext xmlns:c16="http://schemas.microsoft.com/office/drawing/2014/chart" uri="{C3380CC4-5D6E-409C-BE32-E72D297353CC}">
              <c16:uniqueId val="{00000027-739B-44AF-8540-8EFC0449FB7A}"/>
            </c:ext>
          </c:extLst>
        </c:ser>
        <c:ser>
          <c:idx val="40"/>
          <c:order val="40"/>
          <c:tx>
            <c:strRef>
              <c:f>Tipologías!$AP$3:$AP$4</c:f>
              <c:strCache>
                <c:ptCount val="1"/>
                <c:pt idx="0">
                  <c:v>1943</c:v>
                </c:pt>
              </c:strCache>
            </c:strRef>
          </c:tx>
          <c:spPr>
            <a:solidFill>
              <a:schemeClr val="accent5">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Tipologías!$AP$5:$AP$11</c:f>
              <c:numCache>
                <c:formatCode>General</c:formatCode>
                <c:ptCount val="6"/>
                <c:pt idx="3">
                  <c:v>1</c:v>
                </c:pt>
              </c:numCache>
            </c:numRef>
          </c:val>
          <c:extLst>
            <c:ext xmlns:c16="http://schemas.microsoft.com/office/drawing/2014/chart" uri="{C3380CC4-5D6E-409C-BE32-E72D297353CC}">
              <c16:uniqueId val="{00000028-739B-44AF-8540-8EFC0449FB7A}"/>
            </c:ext>
          </c:extLst>
        </c:ser>
        <c:ser>
          <c:idx val="41"/>
          <c:order val="41"/>
          <c:tx>
            <c:strRef>
              <c:f>Tipologías!$AQ$3:$AQ$4</c:f>
              <c:strCache>
                <c:ptCount val="1"/>
                <c:pt idx="0">
                  <c:v>1930</c:v>
                </c:pt>
              </c:strCache>
            </c:strRef>
          </c:tx>
          <c:spPr>
            <a:solidFill>
              <a:schemeClr val="accent6">
                <a:lumMod val="70000"/>
                <a:lumOff val="30000"/>
              </a:schemeClr>
            </a:solidFill>
            <a:ln>
              <a:noFill/>
            </a:ln>
            <a:effectLst/>
          </c:spPr>
          <c:invertIfNegative val="0"/>
          <c:cat>
            <c:strRef>
              <c:f>Tipologías!$A$5:$A$11</c:f>
              <c:strCache>
                <c:ptCount val="6"/>
                <c:pt idx="0">
                  <c:v>BIOLÓGICO </c:v>
                </c:pt>
                <c:pt idx="1">
                  <c:v>GEOLÓGICO</c:v>
                </c:pt>
                <c:pt idx="2">
                  <c:v>HIDROMETEOROLÓGICO </c:v>
                </c:pt>
                <c:pt idx="3">
                  <c:v>METEOMARINO</c:v>
                </c:pt>
                <c:pt idx="4">
                  <c:v>TECNOLÓGICO</c:v>
                </c:pt>
                <c:pt idx="5">
                  <c:v>ANTRÓPICO</c:v>
                </c:pt>
              </c:strCache>
            </c:strRef>
          </c:cat>
          <c:val>
            <c:numRef>
              <c:f>Tipologías!$AQ$5:$AQ$11</c:f>
              <c:numCache>
                <c:formatCode>General</c:formatCode>
                <c:ptCount val="6"/>
                <c:pt idx="3">
                  <c:v>1</c:v>
                </c:pt>
                <c:pt idx="4">
                  <c:v>1</c:v>
                </c:pt>
              </c:numCache>
            </c:numRef>
          </c:val>
          <c:extLst>
            <c:ext xmlns:c16="http://schemas.microsoft.com/office/drawing/2014/chart" uri="{C3380CC4-5D6E-409C-BE32-E72D297353CC}">
              <c16:uniqueId val="{00000029-739B-44AF-8540-8EFC0449FB7A}"/>
            </c:ext>
          </c:extLst>
        </c:ser>
        <c:dLbls>
          <c:showLegendKey val="0"/>
          <c:showVal val="0"/>
          <c:showCatName val="0"/>
          <c:showSerName val="0"/>
          <c:showPercent val="0"/>
          <c:showBubbleSize val="0"/>
        </c:dLbls>
        <c:gapWidth val="150"/>
        <c:overlap val="100"/>
        <c:axId val="278905920"/>
        <c:axId val="619164704"/>
      </c:barChart>
      <c:catAx>
        <c:axId val="27890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19164704"/>
        <c:crosses val="autoZero"/>
        <c:auto val="1"/>
        <c:lblAlgn val="ctr"/>
        <c:lblOffset val="100"/>
        <c:noMultiLvlLbl val="0"/>
      </c:catAx>
      <c:valAx>
        <c:axId val="619164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78905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060225.xlsx]Gráficos hidrometeorologico!TablaDinámica4</c:name>
    <c:fmtId val="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'Gráficos hidrometeorologico'!$B$3:$B$4</c:f>
              <c:strCache>
                <c:ptCount val="1"/>
                <c:pt idx="0">
                  <c:v>1983</c:v>
                </c:pt>
              </c:strCache>
            </c:strRef>
          </c:tx>
          <c:spPr>
            <a:solidFill>
              <a:schemeClr val="accent1"/>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hidrometeorologico'!$B$5:$B$11</c:f>
              <c:numCache>
                <c:formatCode>General</c:formatCode>
                <c:ptCount val="6"/>
                <c:pt idx="0">
                  <c:v>1</c:v>
                </c:pt>
              </c:numCache>
            </c:numRef>
          </c:val>
          <c:extLst>
            <c:ext xmlns:c16="http://schemas.microsoft.com/office/drawing/2014/chart" uri="{C3380CC4-5D6E-409C-BE32-E72D297353CC}">
              <c16:uniqueId val="{00000000-3315-42EC-B8AB-D439E9251880}"/>
            </c:ext>
          </c:extLst>
        </c:ser>
        <c:ser>
          <c:idx val="1"/>
          <c:order val="1"/>
          <c:tx>
            <c:strRef>
              <c:f>'Gráficos hidrometeorologico'!$C$3:$C$4</c:f>
              <c:strCache>
                <c:ptCount val="1"/>
                <c:pt idx="0">
                  <c:v>1987</c:v>
                </c:pt>
              </c:strCache>
            </c:strRef>
          </c:tx>
          <c:spPr>
            <a:solidFill>
              <a:schemeClr val="accent2"/>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hidrometeorologico'!$C$5:$C$11</c:f>
              <c:numCache>
                <c:formatCode>General</c:formatCode>
                <c:ptCount val="6"/>
                <c:pt idx="0">
                  <c:v>1</c:v>
                </c:pt>
              </c:numCache>
            </c:numRef>
          </c:val>
          <c:extLst>
            <c:ext xmlns:c16="http://schemas.microsoft.com/office/drawing/2014/chart" uri="{C3380CC4-5D6E-409C-BE32-E72D297353CC}">
              <c16:uniqueId val="{00000001-3315-42EC-B8AB-D439E9251880}"/>
            </c:ext>
          </c:extLst>
        </c:ser>
        <c:ser>
          <c:idx val="2"/>
          <c:order val="2"/>
          <c:tx>
            <c:strRef>
              <c:f>'Gráficos hidrometeorologico'!$D$3:$D$4</c:f>
              <c:strCache>
                <c:ptCount val="1"/>
                <c:pt idx="0">
                  <c:v>1993</c:v>
                </c:pt>
              </c:strCache>
            </c:strRef>
          </c:tx>
          <c:spPr>
            <a:solidFill>
              <a:schemeClr val="accent3"/>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hidrometeorologico'!$D$5:$D$11</c:f>
              <c:numCache>
                <c:formatCode>General</c:formatCode>
                <c:ptCount val="6"/>
                <c:pt idx="0">
                  <c:v>1</c:v>
                </c:pt>
              </c:numCache>
            </c:numRef>
          </c:val>
          <c:extLst>
            <c:ext xmlns:c16="http://schemas.microsoft.com/office/drawing/2014/chart" uri="{C3380CC4-5D6E-409C-BE32-E72D297353CC}">
              <c16:uniqueId val="{00000002-3315-42EC-B8AB-D439E9251880}"/>
            </c:ext>
          </c:extLst>
        </c:ser>
        <c:ser>
          <c:idx val="3"/>
          <c:order val="3"/>
          <c:tx>
            <c:strRef>
              <c:f>'Gráficos hidrometeorologico'!$E$3:$E$4</c:f>
              <c:strCache>
                <c:ptCount val="1"/>
                <c:pt idx="0">
                  <c:v>1995</c:v>
                </c:pt>
              </c:strCache>
            </c:strRef>
          </c:tx>
          <c:spPr>
            <a:solidFill>
              <a:schemeClr val="accent4"/>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hidrometeorologico'!$E$5:$E$11</c:f>
              <c:numCache>
                <c:formatCode>General</c:formatCode>
                <c:ptCount val="6"/>
                <c:pt idx="0">
                  <c:v>1</c:v>
                </c:pt>
              </c:numCache>
            </c:numRef>
          </c:val>
          <c:extLst>
            <c:ext xmlns:c16="http://schemas.microsoft.com/office/drawing/2014/chart" uri="{C3380CC4-5D6E-409C-BE32-E72D297353CC}">
              <c16:uniqueId val="{00000003-3315-42EC-B8AB-D439E9251880}"/>
            </c:ext>
          </c:extLst>
        </c:ser>
        <c:ser>
          <c:idx val="4"/>
          <c:order val="4"/>
          <c:tx>
            <c:strRef>
              <c:f>'Gráficos hidrometeorologico'!$F$3:$F$4</c:f>
              <c:strCache>
                <c:ptCount val="1"/>
                <c:pt idx="0">
                  <c:v>1999</c:v>
                </c:pt>
              </c:strCache>
            </c:strRef>
          </c:tx>
          <c:spPr>
            <a:solidFill>
              <a:schemeClr val="accent5"/>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hidrometeorologico'!$F$5:$F$11</c:f>
              <c:numCache>
                <c:formatCode>General</c:formatCode>
                <c:ptCount val="6"/>
                <c:pt idx="0">
                  <c:v>2</c:v>
                </c:pt>
              </c:numCache>
            </c:numRef>
          </c:val>
          <c:extLst>
            <c:ext xmlns:c16="http://schemas.microsoft.com/office/drawing/2014/chart" uri="{C3380CC4-5D6E-409C-BE32-E72D297353CC}">
              <c16:uniqueId val="{00000004-3315-42EC-B8AB-D439E9251880}"/>
            </c:ext>
          </c:extLst>
        </c:ser>
        <c:ser>
          <c:idx val="5"/>
          <c:order val="5"/>
          <c:tx>
            <c:strRef>
              <c:f>'Gráficos hidrometeorologico'!$G$3:$G$4</c:f>
              <c:strCache>
                <c:ptCount val="1"/>
                <c:pt idx="0">
                  <c:v>2000</c:v>
                </c:pt>
              </c:strCache>
            </c:strRef>
          </c:tx>
          <c:spPr>
            <a:solidFill>
              <a:schemeClr val="accent6"/>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hidrometeorologico'!$G$5:$G$11</c:f>
              <c:numCache>
                <c:formatCode>General</c:formatCode>
                <c:ptCount val="6"/>
                <c:pt idx="4">
                  <c:v>1</c:v>
                </c:pt>
              </c:numCache>
            </c:numRef>
          </c:val>
          <c:extLst>
            <c:ext xmlns:c16="http://schemas.microsoft.com/office/drawing/2014/chart" uri="{C3380CC4-5D6E-409C-BE32-E72D297353CC}">
              <c16:uniqueId val="{00000005-3315-42EC-B8AB-D439E9251880}"/>
            </c:ext>
          </c:extLst>
        </c:ser>
        <c:ser>
          <c:idx val="6"/>
          <c:order val="6"/>
          <c:tx>
            <c:strRef>
              <c:f>'Gráficos hidrometeorologico'!$H$3:$H$4</c:f>
              <c:strCache>
                <c:ptCount val="1"/>
                <c:pt idx="0">
                  <c:v>2001</c:v>
                </c:pt>
              </c:strCache>
            </c:strRef>
          </c:tx>
          <c:spPr>
            <a:solidFill>
              <a:schemeClr val="accent1">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hidrometeorologico'!$H$5:$H$11</c:f>
              <c:numCache>
                <c:formatCode>General</c:formatCode>
                <c:ptCount val="6"/>
                <c:pt idx="4">
                  <c:v>2</c:v>
                </c:pt>
              </c:numCache>
            </c:numRef>
          </c:val>
          <c:extLst>
            <c:ext xmlns:c16="http://schemas.microsoft.com/office/drawing/2014/chart" uri="{C3380CC4-5D6E-409C-BE32-E72D297353CC}">
              <c16:uniqueId val="{00000006-3315-42EC-B8AB-D439E9251880}"/>
            </c:ext>
          </c:extLst>
        </c:ser>
        <c:ser>
          <c:idx val="7"/>
          <c:order val="7"/>
          <c:tx>
            <c:strRef>
              <c:f>'Gráficos hidrometeorologico'!$I$3:$I$4</c:f>
              <c:strCache>
                <c:ptCount val="1"/>
                <c:pt idx="0">
                  <c:v>2002</c:v>
                </c:pt>
              </c:strCache>
            </c:strRef>
          </c:tx>
          <c:spPr>
            <a:solidFill>
              <a:schemeClr val="accent2">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hidrometeorologico'!$I$5:$I$11</c:f>
              <c:numCache>
                <c:formatCode>General</c:formatCode>
                <c:ptCount val="6"/>
                <c:pt idx="0">
                  <c:v>1</c:v>
                </c:pt>
                <c:pt idx="4">
                  <c:v>2</c:v>
                </c:pt>
              </c:numCache>
            </c:numRef>
          </c:val>
          <c:extLst>
            <c:ext xmlns:c16="http://schemas.microsoft.com/office/drawing/2014/chart" uri="{C3380CC4-5D6E-409C-BE32-E72D297353CC}">
              <c16:uniqueId val="{00000007-3315-42EC-B8AB-D439E9251880}"/>
            </c:ext>
          </c:extLst>
        </c:ser>
        <c:ser>
          <c:idx val="8"/>
          <c:order val="8"/>
          <c:tx>
            <c:strRef>
              <c:f>'Gráficos hidrometeorologico'!$J$3:$J$4</c:f>
              <c:strCache>
                <c:ptCount val="1"/>
                <c:pt idx="0">
                  <c:v>2003</c:v>
                </c:pt>
              </c:strCache>
            </c:strRef>
          </c:tx>
          <c:spPr>
            <a:solidFill>
              <a:schemeClr val="accent3">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hidrometeorologico'!$J$5:$J$11</c:f>
              <c:numCache>
                <c:formatCode>General</c:formatCode>
                <c:ptCount val="6"/>
                <c:pt idx="0">
                  <c:v>1</c:v>
                </c:pt>
                <c:pt idx="4">
                  <c:v>1</c:v>
                </c:pt>
              </c:numCache>
            </c:numRef>
          </c:val>
          <c:extLst>
            <c:ext xmlns:c16="http://schemas.microsoft.com/office/drawing/2014/chart" uri="{C3380CC4-5D6E-409C-BE32-E72D297353CC}">
              <c16:uniqueId val="{00000008-3315-42EC-B8AB-D439E9251880}"/>
            </c:ext>
          </c:extLst>
        </c:ser>
        <c:ser>
          <c:idx val="9"/>
          <c:order val="9"/>
          <c:tx>
            <c:strRef>
              <c:f>'Gráficos hidrometeorologico'!$K$3:$K$4</c:f>
              <c:strCache>
                <c:ptCount val="1"/>
                <c:pt idx="0">
                  <c:v>2004</c:v>
                </c:pt>
              </c:strCache>
            </c:strRef>
          </c:tx>
          <c:spPr>
            <a:solidFill>
              <a:schemeClr val="accent4">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hidrometeorologico'!$K$5:$K$11</c:f>
              <c:numCache>
                <c:formatCode>General</c:formatCode>
                <c:ptCount val="6"/>
                <c:pt idx="0">
                  <c:v>5</c:v>
                </c:pt>
                <c:pt idx="4">
                  <c:v>1</c:v>
                </c:pt>
              </c:numCache>
            </c:numRef>
          </c:val>
          <c:extLst>
            <c:ext xmlns:c16="http://schemas.microsoft.com/office/drawing/2014/chart" uri="{C3380CC4-5D6E-409C-BE32-E72D297353CC}">
              <c16:uniqueId val="{00000009-3315-42EC-B8AB-D439E9251880}"/>
            </c:ext>
          </c:extLst>
        </c:ser>
        <c:ser>
          <c:idx val="10"/>
          <c:order val="10"/>
          <c:tx>
            <c:strRef>
              <c:f>'Gráficos hidrometeorologico'!$L$3:$L$4</c:f>
              <c:strCache>
                <c:ptCount val="1"/>
                <c:pt idx="0">
                  <c:v>2005</c:v>
                </c:pt>
              </c:strCache>
            </c:strRef>
          </c:tx>
          <c:spPr>
            <a:solidFill>
              <a:schemeClr val="accent5">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hidrometeorologico'!$L$5:$L$11</c:f>
              <c:numCache>
                <c:formatCode>General</c:formatCode>
                <c:ptCount val="6"/>
                <c:pt idx="0">
                  <c:v>1</c:v>
                </c:pt>
                <c:pt idx="4">
                  <c:v>1</c:v>
                </c:pt>
              </c:numCache>
            </c:numRef>
          </c:val>
          <c:extLst>
            <c:ext xmlns:c16="http://schemas.microsoft.com/office/drawing/2014/chart" uri="{C3380CC4-5D6E-409C-BE32-E72D297353CC}">
              <c16:uniqueId val="{0000000A-3315-42EC-B8AB-D439E9251880}"/>
            </c:ext>
          </c:extLst>
        </c:ser>
        <c:ser>
          <c:idx val="11"/>
          <c:order val="11"/>
          <c:tx>
            <c:strRef>
              <c:f>'Gráficos hidrometeorologico'!$M$3:$M$4</c:f>
              <c:strCache>
                <c:ptCount val="1"/>
                <c:pt idx="0">
                  <c:v>2006</c:v>
                </c:pt>
              </c:strCache>
            </c:strRef>
          </c:tx>
          <c:spPr>
            <a:solidFill>
              <a:schemeClr val="accent6">
                <a:lumMod val="6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hidrometeorologico'!$M$5:$M$11</c:f>
              <c:numCache>
                <c:formatCode>General</c:formatCode>
                <c:ptCount val="6"/>
                <c:pt idx="0">
                  <c:v>4</c:v>
                </c:pt>
                <c:pt idx="4">
                  <c:v>1</c:v>
                </c:pt>
              </c:numCache>
            </c:numRef>
          </c:val>
          <c:extLst>
            <c:ext xmlns:c16="http://schemas.microsoft.com/office/drawing/2014/chart" uri="{C3380CC4-5D6E-409C-BE32-E72D297353CC}">
              <c16:uniqueId val="{0000000B-3315-42EC-B8AB-D439E9251880}"/>
            </c:ext>
          </c:extLst>
        </c:ser>
        <c:ser>
          <c:idx val="12"/>
          <c:order val="12"/>
          <c:tx>
            <c:strRef>
              <c:f>'Gráficos hidrometeorologico'!$N$3:$N$4</c:f>
              <c:strCache>
                <c:ptCount val="1"/>
                <c:pt idx="0">
                  <c:v>2007</c:v>
                </c:pt>
              </c:strCache>
            </c:strRef>
          </c:tx>
          <c:spPr>
            <a:solidFill>
              <a:schemeClr val="accent1">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hidrometeorologico'!$N$5:$N$11</c:f>
              <c:numCache>
                <c:formatCode>General</c:formatCode>
                <c:ptCount val="6"/>
                <c:pt idx="0">
                  <c:v>4</c:v>
                </c:pt>
                <c:pt idx="4">
                  <c:v>3</c:v>
                </c:pt>
              </c:numCache>
            </c:numRef>
          </c:val>
          <c:extLst>
            <c:ext xmlns:c16="http://schemas.microsoft.com/office/drawing/2014/chart" uri="{C3380CC4-5D6E-409C-BE32-E72D297353CC}">
              <c16:uniqueId val="{0000000C-3315-42EC-B8AB-D439E9251880}"/>
            </c:ext>
          </c:extLst>
        </c:ser>
        <c:ser>
          <c:idx val="13"/>
          <c:order val="13"/>
          <c:tx>
            <c:strRef>
              <c:f>'Gráficos hidrometeorologico'!$O$3:$O$4</c:f>
              <c:strCache>
                <c:ptCount val="1"/>
                <c:pt idx="0">
                  <c:v>2008</c:v>
                </c:pt>
              </c:strCache>
            </c:strRef>
          </c:tx>
          <c:spPr>
            <a:solidFill>
              <a:schemeClr val="accent2">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hidrometeorologico'!$O$5:$O$11</c:f>
              <c:numCache>
                <c:formatCode>General</c:formatCode>
                <c:ptCount val="6"/>
                <c:pt idx="0">
                  <c:v>3</c:v>
                </c:pt>
                <c:pt idx="4">
                  <c:v>2</c:v>
                </c:pt>
              </c:numCache>
            </c:numRef>
          </c:val>
          <c:extLst>
            <c:ext xmlns:c16="http://schemas.microsoft.com/office/drawing/2014/chart" uri="{C3380CC4-5D6E-409C-BE32-E72D297353CC}">
              <c16:uniqueId val="{0000000D-3315-42EC-B8AB-D439E9251880}"/>
            </c:ext>
          </c:extLst>
        </c:ser>
        <c:ser>
          <c:idx val="14"/>
          <c:order val="14"/>
          <c:tx>
            <c:strRef>
              <c:f>'Gráficos hidrometeorologico'!$P$3:$P$4</c:f>
              <c:strCache>
                <c:ptCount val="1"/>
                <c:pt idx="0">
                  <c:v>2009</c:v>
                </c:pt>
              </c:strCache>
            </c:strRef>
          </c:tx>
          <c:spPr>
            <a:solidFill>
              <a:schemeClr val="accent3">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hidrometeorologico'!$P$5:$P$11</c:f>
              <c:numCache>
                <c:formatCode>General</c:formatCode>
                <c:ptCount val="6"/>
                <c:pt idx="0">
                  <c:v>2</c:v>
                </c:pt>
                <c:pt idx="4">
                  <c:v>1</c:v>
                </c:pt>
              </c:numCache>
            </c:numRef>
          </c:val>
          <c:extLst>
            <c:ext xmlns:c16="http://schemas.microsoft.com/office/drawing/2014/chart" uri="{C3380CC4-5D6E-409C-BE32-E72D297353CC}">
              <c16:uniqueId val="{0000000E-3315-42EC-B8AB-D439E9251880}"/>
            </c:ext>
          </c:extLst>
        </c:ser>
        <c:ser>
          <c:idx val="15"/>
          <c:order val="15"/>
          <c:tx>
            <c:strRef>
              <c:f>'Gráficos hidrometeorologico'!$Q$3:$Q$4</c:f>
              <c:strCache>
                <c:ptCount val="1"/>
                <c:pt idx="0">
                  <c:v>2010</c:v>
                </c:pt>
              </c:strCache>
            </c:strRef>
          </c:tx>
          <c:spPr>
            <a:solidFill>
              <a:schemeClr val="accent4">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hidrometeorologico'!$Q$5:$Q$11</c:f>
              <c:numCache>
                <c:formatCode>General</c:formatCode>
                <c:ptCount val="6"/>
                <c:pt idx="0">
                  <c:v>6</c:v>
                </c:pt>
                <c:pt idx="4">
                  <c:v>3</c:v>
                </c:pt>
              </c:numCache>
            </c:numRef>
          </c:val>
          <c:extLst>
            <c:ext xmlns:c16="http://schemas.microsoft.com/office/drawing/2014/chart" uri="{C3380CC4-5D6E-409C-BE32-E72D297353CC}">
              <c16:uniqueId val="{0000000F-3315-42EC-B8AB-D439E9251880}"/>
            </c:ext>
          </c:extLst>
        </c:ser>
        <c:ser>
          <c:idx val="16"/>
          <c:order val="16"/>
          <c:tx>
            <c:strRef>
              <c:f>'Gráficos hidrometeorologico'!$R$3:$R$4</c:f>
              <c:strCache>
                <c:ptCount val="1"/>
                <c:pt idx="0">
                  <c:v>2011</c:v>
                </c:pt>
              </c:strCache>
            </c:strRef>
          </c:tx>
          <c:spPr>
            <a:solidFill>
              <a:schemeClr val="accent5">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hidrometeorologico'!$R$5:$R$11</c:f>
              <c:numCache>
                <c:formatCode>General</c:formatCode>
                <c:ptCount val="6"/>
                <c:pt idx="0">
                  <c:v>6</c:v>
                </c:pt>
                <c:pt idx="3">
                  <c:v>3</c:v>
                </c:pt>
                <c:pt idx="4">
                  <c:v>2</c:v>
                </c:pt>
              </c:numCache>
            </c:numRef>
          </c:val>
          <c:extLst>
            <c:ext xmlns:c16="http://schemas.microsoft.com/office/drawing/2014/chart" uri="{C3380CC4-5D6E-409C-BE32-E72D297353CC}">
              <c16:uniqueId val="{00000010-3315-42EC-B8AB-D439E9251880}"/>
            </c:ext>
          </c:extLst>
        </c:ser>
        <c:ser>
          <c:idx val="17"/>
          <c:order val="17"/>
          <c:tx>
            <c:strRef>
              <c:f>'Gráficos hidrometeorologico'!$S$3:$S$4</c:f>
              <c:strCache>
                <c:ptCount val="1"/>
                <c:pt idx="0">
                  <c:v>2012</c:v>
                </c:pt>
              </c:strCache>
            </c:strRef>
          </c:tx>
          <c:spPr>
            <a:solidFill>
              <a:schemeClr val="accent6">
                <a:lumMod val="80000"/>
                <a:lumOff val="2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hidrometeorologico'!$S$5:$S$11</c:f>
              <c:numCache>
                <c:formatCode>General</c:formatCode>
                <c:ptCount val="6"/>
                <c:pt idx="0">
                  <c:v>3</c:v>
                </c:pt>
                <c:pt idx="4">
                  <c:v>3</c:v>
                </c:pt>
                <c:pt idx="5">
                  <c:v>2</c:v>
                </c:pt>
              </c:numCache>
            </c:numRef>
          </c:val>
          <c:extLst>
            <c:ext xmlns:c16="http://schemas.microsoft.com/office/drawing/2014/chart" uri="{C3380CC4-5D6E-409C-BE32-E72D297353CC}">
              <c16:uniqueId val="{00000011-3315-42EC-B8AB-D439E9251880}"/>
            </c:ext>
          </c:extLst>
        </c:ser>
        <c:ser>
          <c:idx val="18"/>
          <c:order val="18"/>
          <c:tx>
            <c:strRef>
              <c:f>'Gráficos hidrometeorologico'!$T$3:$T$4</c:f>
              <c:strCache>
                <c:ptCount val="1"/>
                <c:pt idx="0">
                  <c:v>2013</c:v>
                </c:pt>
              </c:strCache>
            </c:strRef>
          </c:tx>
          <c:spPr>
            <a:solidFill>
              <a:schemeClr val="accent1">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hidrometeorologico'!$T$5:$T$11</c:f>
              <c:numCache>
                <c:formatCode>General</c:formatCode>
                <c:ptCount val="6"/>
                <c:pt idx="0">
                  <c:v>4</c:v>
                </c:pt>
                <c:pt idx="3">
                  <c:v>1</c:v>
                </c:pt>
                <c:pt idx="5">
                  <c:v>1</c:v>
                </c:pt>
              </c:numCache>
            </c:numRef>
          </c:val>
          <c:extLst>
            <c:ext xmlns:c16="http://schemas.microsoft.com/office/drawing/2014/chart" uri="{C3380CC4-5D6E-409C-BE32-E72D297353CC}">
              <c16:uniqueId val="{00000012-3315-42EC-B8AB-D439E9251880}"/>
            </c:ext>
          </c:extLst>
        </c:ser>
        <c:ser>
          <c:idx val="19"/>
          <c:order val="19"/>
          <c:tx>
            <c:strRef>
              <c:f>'Gráficos hidrometeorologico'!$U$3:$U$4</c:f>
              <c:strCache>
                <c:ptCount val="1"/>
                <c:pt idx="0">
                  <c:v>2014</c:v>
                </c:pt>
              </c:strCache>
            </c:strRef>
          </c:tx>
          <c:spPr>
            <a:solidFill>
              <a:schemeClr val="accent2">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hidrometeorologico'!$U$5:$U$11</c:f>
              <c:numCache>
                <c:formatCode>General</c:formatCode>
                <c:ptCount val="6"/>
                <c:pt idx="0">
                  <c:v>5</c:v>
                </c:pt>
                <c:pt idx="1">
                  <c:v>1</c:v>
                </c:pt>
                <c:pt idx="4">
                  <c:v>5</c:v>
                </c:pt>
                <c:pt idx="5">
                  <c:v>1</c:v>
                </c:pt>
              </c:numCache>
            </c:numRef>
          </c:val>
          <c:extLst>
            <c:ext xmlns:c16="http://schemas.microsoft.com/office/drawing/2014/chart" uri="{C3380CC4-5D6E-409C-BE32-E72D297353CC}">
              <c16:uniqueId val="{00000013-3315-42EC-B8AB-D439E9251880}"/>
            </c:ext>
          </c:extLst>
        </c:ser>
        <c:ser>
          <c:idx val="20"/>
          <c:order val="20"/>
          <c:tx>
            <c:strRef>
              <c:f>'Gráficos hidrometeorologico'!$V$3:$V$4</c:f>
              <c:strCache>
                <c:ptCount val="1"/>
                <c:pt idx="0">
                  <c:v>2015</c:v>
                </c:pt>
              </c:strCache>
            </c:strRef>
          </c:tx>
          <c:spPr>
            <a:solidFill>
              <a:schemeClr val="accent3">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hidrometeorologico'!$V$5:$V$11</c:f>
              <c:numCache>
                <c:formatCode>General</c:formatCode>
                <c:ptCount val="6"/>
                <c:pt idx="0">
                  <c:v>1</c:v>
                </c:pt>
                <c:pt idx="3">
                  <c:v>1</c:v>
                </c:pt>
                <c:pt idx="5">
                  <c:v>1</c:v>
                </c:pt>
              </c:numCache>
            </c:numRef>
          </c:val>
          <c:extLst>
            <c:ext xmlns:c16="http://schemas.microsoft.com/office/drawing/2014/chart" uri="{C3380CC4-5D6E-409C-BE32-E72D297353CC}">
              <c16:uniqueId val="{00000014-3315-42EC-B8AB-D439E9251880}"/>
            </c:ext>
          </c:extLst>
        </c:ser>
        <c:ser>
          <c:idx val="21"/>
          <c:order val="21"/>
          <c:tx>
            <c:strRef>
              <c:f>'Gráficos hidrometeorologico'!$W$3:$W$4</c:f>
              <c:strCache>
                <c:ptCount val="1"/>
                <c:pt idx="0">
                  <c:v>2016</c:v>
                </c:pt>
              </c:strCache>
            </c:strRef>
          </c:tx>
          <c:spPr>
            <a:solidFill>
              <a:schemeClr val="accent4">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hidrometeorologico'!$W$5:$W$11</c:f>
              <c:numCache>
                <c:formatCode>General</c:formatCode>
                <c:ptCount val="6"/>
                <c:pt idx="0">
                  <c:v>2</c:v>
                </c:pt>
                <c:pt idx="4">
                  <c:v>5</c:v>
                </c:pt>
                <c:pt idx="5">
                  <c:v>2</c:v>
                </c:pt>
              </c:numCache>
            </c:numRef>
          </c:val>
          <c:extLst>
            <c:ext xmlns:c16="http://schemas.microsoft.com/office/drawing/2014/chart" uri="{C3380CC4-5D6E-409C-BE32-E72D297353CC}">
              <c16:uniqueId val="{00000015-3315-42EC-B8AB-D439E9251880}"/>
            </c:ext>
          </c:extLst>
        </c:ser>
        <c:ser>
          <c:idx val="22"/>
          <c:order val="22"/>
          <c:tx>
            <c:strRef>
              <c:f>'Gráficos hidrometeorologico'!$X$3:$X$4</c:f>
              <c:strCache>
                <c:ptCount val="1"/>
                <c:pt idx="0">
                  <c:v>2017</c:v>
                </c:pt>
              </c:strCache>
            </c:strRef>
          </c:tx>
          <c:spPr>
            <a:solidFill>
              <a:schemeClr val="accent5">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hidrometeorologico'!$X$5:$X$11</c:f>
              <c:numCache>
                <c:formatCode>General</c:formatCode>
                <c:ptCount val="6"/>
                <c:pt idx="0">
                  <c:v>1</c:v>
                </c:pt>
                <c:pt idx="3">
                  <c:v>1</c:v>
                </c:pt>
                <c:pt idx="4">
                  <c:v>3</c:v>
                </c:pt>
              </c:numCache>
            </c:numRef>
          </c:val>
          <c:extLst>
            <c:ext xmlns:c16="http://schemas.microsoft.com/office/drawing/2014/chart" uri="{C3380CC4-5D6E-409C-BE32-E72D297353CC}">
              <c16:uniqueId val="{00000016-3315-42EC-B8AB-D439E9251880}"/>
            </c:ext>
          </c:extLst>
        </c:ser>
        <c:ser>
          <c:idx val="23"/>
          <c:order val="23"/>
          <c:tx>
            <c:strRef>
              <c:f>'Gráficos hidrometeorologico'!$Y$3:$Y$4</c:f>
              <c:strCache>
                <c:ptCount val="1"/>
                <c:pt idx="0">
                  <c:v>2018</c:v>
                </c:pt>
              </c:strCache>
            </c:strRef>
          </c:tx>
          <c:spPr>
            <a:solidFill>
              <a:schemeClr val="accent6">
                <a:lumMod val="8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hidrometeorologico'!$Y$5:$Y$11</c:f>
              <c:numCache>
                <c:formatCode>General</c:formatCode>
                <c:ptCount val="6"/>
                <c:pt idx="1">
                  <c:v>1</c:v>
                </c:pt>
                <c:pt idx="4">
                  <c:v>1</c:v>
                </c:pt>
              </c:numCache>
            </c:numRef>
          </c:val>
          <c:extLst>
            <c:ext xmlns:c16="http://schemas.microsoft.com/office/drawing/2014/chart" uri="{C3380CC4-5D6E-409C-BE32-E72D297353CC}">
              <c16:uniqueId val="{00000017-3315-42EC-B8AB-D439E9251880}"/>
            </c:ext>
          </c:extLst>
        </c:ser>
        <c:ser>
          <c:idx val="24"/>
          <c:order val="24"/>
          <c:tx>
            <c:strRef>
              <c:f>'Gráficos hidrometeorologico'!$Z$3:$Z$4</c:f>
              <c:strCache>
                <c:ptCount val="1"/>
                <c:pt idx="0">
                  <c:v>2019</c:v>
                </c:pt>
              </c:strCache>
            </c:strRef>
          </c:tx>
          <c:spPr>
            <a:solidFill>
              <a:schemeClr val="accent1">
                <a:lumMod val="60000"/>
                <a:lumOff val="4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hidrometeorologico'!$Z$5:$Z$11</c:f>
              <c:numCache>
                <c:formatCode>General</c:formatCode>
                <c:ptCount val="6"/>
                <c:pt idx="0">
                  <c:v>2</c:v>
                </c:pt>
                <c:pt idx="1">
                  <c:v>1</c:v>
                </c:pt>
                <c:pt idx="4">
                  <c:v>1</c:v>
                </c:pt>
                <c:pt idx="5">
                  <c:v>2</c:v>
                </c:pt>
              </c:numCache>
            </c:numRef>
          </c:val>
          <c:extLst>
            <c:ext xmlns:c16="http://schemas.microsoft.com/office/drawing/2014/chart" uri="{C3380CC4-5D6E-409C-BE32-E72D297353CC}">
              <c16:uniqueId val="{00000018-3315-42EC-B8AB-D439E9251880}"/>
            </c:ext>
          </c:extLst>
        </c:ser>
        <c:ser>
          <c:idx val="25"/>
          <c:order val="25"/>
          <c:tx>
            <c:strRef>
              <c:f>'Gráficos hidrometeorologico'!$AA$3:$AA$4</c:f>
              <c:strCache>
                <c:ptCount val="1"/>
                <c:pt idx="0">
                  <c:v>2020</c:v>
                </c:pt>
              </c:strCache>
            </c:strRef>
          </c:tx>
          <c:spPr>
            <a:solidFill>
              <a:schemeClr val="accent2">
                <a:lumMod val="60000"/>
                <a:lumOff val="4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hidrometeorologico'!$AA$5:$AA$11</c:f>
              <c:numCache>
                <c:formatCode>General</c:formatCode>
                <c:ptCount val="6"/>
                <c:pt idx="0">
                  <c:v>2</c:v>
                </c:pt>
                <c:pt idx="1">
                  <c:v>2</c:v>
                </c:pt>
                <c:pt idx="2">
                  <c:v>2</c:v>
                </c:pt>
                <c:pt idx="4">
                  <c:v>1</c:v>
                </c:pt>
                <c:pt idx="5">
                  <c:v>1</c:v>
                </c:pt>
              </c:numCache>
            </c:numRef>
          </c:val>
          <c:extLst>
            <c:ext xmlns:c16="http://schemas.microsoft.com/office/drawing/2014/chart" uri="{C3380CC4-5D6E-409C-BE32-E72D297353CC}">
              <c16:uniqueId val="{00000019-3315-42EC-B8AB-D439E9251880}"/>
            </c:ext>
          </c:extLst>
        </c:ser>
        <c:ser>
          <c:idx val="26"/>
          <c:order val="26"/>
          <c:tx>
            <c:strRef>
              <c:f>'Gráficos hidrometeorologico'!$AB$3:$AB$4</c:f>
              <c:strCache>
                <c:ptCount val="1"/>
                <c:pt idx="0">
                  <c:v>2021</c:v>
                </c:pt>
              </c:strCache>
            </c:strRef>
          </c:tx>
          <c:spPr>
            <a:solidFill>
              <a:schemeClr val="accent3">
                <a:lumMod val="60000"/>
                <a:lumOff val="4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hidrometeorologico'!$AB$5:$AB$11</c:f>
              <c:numCache>
                <c:formatCode>General</c:formatCode>
                <c:ptCount val="6"/>
                <c:pt idx="0">
                  <c:v>1</c:v>
                </c:pt>
                <c:pt idx="2">
                  <c:v>2</c:v>
                </c:pt>
                <c:pt idx="4">
                  <c:v>1</c:v>
                </c:pt>
              </c:numCache>
            </c:numRef>
          </c:val>
          <c:extLst>
            <c:ext xmlns:c16="http://schemas.microsoft.com/office/drawing/2014/chart" uri="{C3380CC4-5D6E-409C-BE32-E72D297353CC}">
              <c16:uniqueId val="{0000001A-3315-42EC-B8AB-D439E9251880}"/>
            </c:ext>
          </c:extLst>
        </c:ser>
        <c:ser>
          <c:idx val="27"/>
          <c:order val="27"/>
          <c:tx>
            <c:strRef>
              <c:f>'Gráficos hidrometeorologico'!$AC$3:$AC$4</c:f>
              <c:strCache>
                <c:ptCount val="1"/>
                <c:pt idx="0">
                  <c:v>2022</c:v>
                </c:pt>
              </c:strCache>
            </c:strRef>
          </c:tx>
          <c:spPr>
            <a:solidFill>
              <a:schemeClr val="accent4">
                <a:lumMod val="60000"/>
                <a:lumOff val="40000"/>
              </a:schemeClr>
            </a:solidFill>
            <a:ln>
              <a:noFill/>
            </a:ln>
            <a:effectLst/>
          </c:spPr>
          <c:invertIfNegative val="0"/>
          <c:cat>
            <c:strRef>
              <c:f>'Gráficos hidrometeorologico'!$A$5:$A$11</c:f>
              <c:strCache>
                <c:ptCount val="6"/>
                <c:pt idx="0">
                  <c:v>INUNDACION</c:v>
                </c:pt>
                <c:pt idx="1">
                  <c:v>SEQUIA</c:v>
                </c:pt>
                <c:pt idx="2">
                  <c:v>TEMPESTAD</c:v>
                </c:pt>
                <c:pt idx="3">
                  <c:v>TORMENTA ELECTRICA</c:v>
                </c:pt>
                <c:pt idx="4">
                  <c:v>VENDAVAL</c:v>
                </c:pt>
                <c:pt idx="5">
                  <c:v>INCENDIO FORESTAL</c:v>
                </c:pt>
              </c:strCache>
            </c:strRef>
          </c:cat>
          <c:val>
            <c:numRef>
              <c:f>'Gráficos hidrometeorologico'!$AC$5:$AC$11</c:f>
              <c:numCache>
                <c:formatCode>General</c:formatCode>
                <c:ptCount val="6"/>
                <c:pt idx="0">
                  <c:v>3</c:v>
                </c:pt>
                <c:pt idx="1">
                  <c:v>1</c:v>
                </c:pt>
                <c:pt idx="2">
                  <c:v>1</c:v>
                </c:pt>
                <c:pt idx="4">
                  <c:v>2</c:v>
                </c:pt>
              </c:numCache>
            </c:numRef>
          </c:val>
          <c:extLst>
            <c:ext xmlns:c16="http://schemas.microsoft.com/office/drawing/2014/chart" uri="{C3380CC4-5D6E-409C-BE32-E72D297353CC}">
              <c16:uniqueId val="{0000001B-3315-42EC-B8AB-D439E9251880}"/>
            </c:ext>
          </c:extLst>
        </c:ser>
        <c:dLbls>
          <c:showLegendKey val="0"/>
          <c:showVal val="0"/>
          <c:showCatName val="0"/>
          <c:showSerName val="0"/>
          <c:showPercent val="0"/>
          <c:showBubbleSize val="0"/>
        </c:dLbls>
        <c:gapWidth val="150"/>
        <c:overlap val="100"/>
        <c:axId val="675405456"/>
        <c:axId val="675406896"/>
      </c:barChart>
      <c:catAx>
        <c:axId val="675405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406896"/>
        <c:crosses val="autoZero"/>
        <c:auto val="1"/>
        <c:lblAlgn val="ctr"/>
        <c:lblOffset val="100"/>
        <c:noMultiLvlLbl val="0"/>
      </c:catAx>
      <c:valAx>
        <c:axId val="6754068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4054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Tipologías!$B$76</c:f>
              <c:strCache>
                <c:ptCount val="1"/>
                <c:pt idx="0">
                  <c:v>Total eventos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movingAvg"/>
            <c:period val="2"/>
            <c:dispRSqr val="0"/>
            <c:dispEq val="0"/>
          </c:trendline>
          <c:cat>
            <c:strRef>
              <c:f>Tipologías!$C$75:$AR$75</c:f>
              <c:strCache>
                <c:ptCount val="42"/>
                <c:pt idx="0">
                  <c:v>2024</c:v>
                </c:pt>
                <c:pt idx="1">
                  <c:v>2023</c:v>
                </c:pt>
                <c:pt idx="2">
                  <c:v>2022</c:v>
                </c:pt>
                <c:pt idx="3">
                  <c:v>2021</c:v>
                </c:pt>
                <c:pt idx="4">
                  <c:v>2020</c:v>
                </c:pt>
                <c:pt idx="5">
                  <c:v>2019</c:v>
                </c:pt>
                <c:pt idx="6">
                  <c:v>2018</c:v>
                </c:pt>
                <c:pt idx="7">
                  <c:v>2017</c:v>
                </c:pt>
                <c:pt idx="8">
                  <c:v>2016</c:v>
                </c:pt>
                <c:pt idx="9">
                  <c:v>2015</c:v>
                </c:pt>
                <c:pt idx="10">
                  <c:v>2014</c:v>
                </c:pt>
                <c:pt idx="11">
                  <c:v>2013</c:v>
                </c:pt>
                <c:pt idx="12">
                  <c:v>2012</c:v>
                </c:pt>
                <c:pt idx="13">
                  <c:v>2011</c:v>
                </c:pt>
                <c:pt idx="14">
                  <c:v>2010</c:v>
                </c:pt>
                <c:pt idx="15">
                  <c:v>2009</c:v>
                </c:pt>
                <c:pt idx="16">
                  <c:v>2008</c:v>
                </c:pt>
                <c:pt idx="17">
                  <c:v>2007</c:v>
                </c:pt>
                <c:pt idx="18">
                  <c:v>2006</c:v>
                </c:pt>
                <c:pt idx="19">
                  <c:v>2005</c:v>
                </c:pt>
                <c:pt idx="20">
                  <c:v>2004</c:v>
                </c:pt>
                <c:pt idx="21">
                  <c:v>2003</c:v>
                </c:pt>
                <c:pt idx="22">
                  <c:v>2002</c:v>
                </c:pt>
                <c:pt idx="23">
                  <c:v>2001</c:v>
                </c:pt>
                <c:pt idx="24">
                  <c:v>2000</c:v>
                </c:pt>
                <c:pt idx="25">
                  <c:v>1999</c:v>
                </c:pt>
                <c:pt idx="26">
                  <c:v>1998</c:v>
                </c:pt>
                <c:pt idx="27">
                  <c:v>1996</c:v>
                </c:pt>
                <c:pt idx="28">
                  <c:v>1995</c:v>
                </c:pt>
                <c:pt idx="29">
                  <c:v>1994</c:v>
                </c:pt>
                <c:pt idx="30">
                  <c:v>1993</c:v>
                </c:pt>
                <c:pt idx="31">
                  <c:v>1992</c:v>
                </c:pt>
                <c:pt idx="32">
                  <c:v>1988</c:v>
                </c:pt>
                <c:pt idx="33">
                  <c:v>1987</c:v>
                </c:pt>
                <c:pt idx="34">
                  <c:v>1983</c:v>
                </c:pt>
                <c:pt idx="35">
                  <c:v>1977</c:v>
                </c:pt>
                <c:pt idx="36">
                  <c:v>1975</c:v>
                </c:pt>
                <c:pt idx="37">
                  <c:v>1966</c:v>
                </c:pt>
                <c:pt idx="38">
                  <c:v>1965</c:v>
                </c:pt>
                <c:pt idx="39">
                  <c:v>1962</c:v>
                </c:pt>
                <c:pt idx="40">
                  <c:v>1943</c:v>
                </c:pt>
                <c:pt idx="41">
                  <c:v>1930</c:v>
                </c:pt>
              </c:strCache>
            </c:strRef>
          </c:cat>
          <c:val>
            <c:numRef>
              <c:f>Tipologías!$C$76:$AR$76</c:f>
              <c:numCache>
                <c:formatCode>General</c:formatCode>
                <c:ptCount val="42"/>
                <c:pt idx="0">
                  <c:v>16</c:v>
                </c:pt>
                <c:pt idx="1">
                  <c:v>23</c:v>
                </c:pt>
                <c:pt idx="2">
                  <c:v>28</c:v>
                </c:pt>
                <c:pt idx="3">
                  <c:v>16</c:v>
                </c:pt>
                <c:pt idx="4">
                  <c:v>16</c:v>
                </c:pt>
                <c:pt idx="5">
                  <c:v>11</c:v>
                </c:pt>
                <c:pt idx="6">
                  <c:v>12</c:v>
                </c:pt>
                <c:pt idx="7">
                  <c:v>15</c:v>
                </c:pt>
                <c:pt idx="8">
                  <c:v>12</c:v>
                </c:pt>
                <c:pt idx="9">
                  <c:v>12</c:v>
                </c:pt>
                <c:pt idx="10">
                  <c:v>27</c:v>
                </c:pt>
                <c:pt idx="11">
                  <c:v>17</c:v>
                </c:pt>
                <c:pt idx="12">
                  <c:v>21</c:v>
                </c:pt>
                <c:pt idx="13">
                  <c:v>19</c:v>
                </c:pt>
                <c:pt idx="14">
                  <c:v>14</c:v>
                </c:pt>
                <c:pt idx="15">
                  <c:v>8</c:v>
                </c:pt>
                <c:pt idx="16">
                  <c:v>6</c:v>
                </c:pt>
                <c:pt idx="17">
                  <c:v>10</c:v>
                </c:pt>
                <c:pt idx="18">
                  <c:v>10</c:v>
                </c:pt>
                <c:pt idx="19">
                  <c:v>3</c:v>
                </c:pt>
                <c:pt idx="20">
                  <c:v>6</c:v>
                </c:pt>
                <c:pt idx="21">
                  <c:v>3</c:v>
                </c:pt>
                <c:pt idx="22">
                  <c:v>3</c:v>
                </c:pt>
                <c:pt idx="23">
                  <c:v>2</c:v>
                </c:pt>
                <c:pt idx="24">
                  <c:v>2</c:v>
                </c:pt>
                <c:pt idx="25">
                  <c:v>4</c:v>
                </c:pt>
                <c:pt idx="26">
                  <c:v>2</c:v>
                </c:pt>
                <c:pt idx="27">
                  <c:v>1</c:v>
                </c:pt>
                <c:pt idx="28">
                  <c:v>3</c:v>
                </c:pt>
                <c:pt idx="29">
                  <c:v>2</c:v>
                </c:pt>
                <c:pt idx="30">
                  <c:v>3</c:v>
                </c:pt>
                <c:pt idx="31">
                  <c:v>1</c:v>
                </c:pt>
                <c:pt idx="32">
                  <c:v>1</c:v>
                </c:pt>
                <c:pt idx="33">
                  <c:v>3</c:v>
                </c:pt>
                <c:pt idx="34">
                  <c:v>2</c:v>
                </c:pt>
                <c:pt idx="35">
                  <c:v>1</c:v>
                </c:pt>
                <c:pt idx="36">
                  <c:v>2</c:v>
                </c:pt>
                <c:pt idx="37">
                  <c:v>1</c:v>
                </c:pt>
                <c:pt idx="38">
                  <c:v>1</c:v>
                </c:pt>
                <c:pt idx="39">
                  <c:v>1</c:v>
                </c:pt>
                <c:pt idx="40">
                  <c:v>1</c:v>
                </c:pt>
                <c:pt idx="41">
                  <c:v>2</c:v>
                </c:pt>
              </c:numCache>
            </c:numRef>
          </c:val>
          <c:extLst>
            <c:ext xmlns:c16="http://schemas.microsoft.com/office/drawing/2014/chart" uri="{C3380CC4-5D6E-409C-BE32-E72D297353CC}">
              <c16:uniqueId val="{00000000-8BE3-4644-897A-165B7F21F888}"/>
            </c:ext>
          </c:extLst>
        </c:ser>
        <c:dLbls>
          <c:showLegendKey val="0"/>
          <c:showVal val="0"/>
          <c:showCatName val="0"/>
          <c:showSerName val="0"/>
          <c:showPercent val="0"/>
          <c:showBubbleSize val="0"/>
        </c:dLbls>
        <c:gapWidth val="219"/>
        <c:overlap val="-27"/>
        <c:axId val="1524268256"/>
        <c:axId val="1524269216"/>
      </c:barChart>
      <c:catAx>
        <c:axId val="1524268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4269216"/>
        <c:crosses val="autoZero"/>
        <c:auto val="1"/>
        <c:lblAlgn val="ctr"/>
        <c:lblOffset val="100"/>
        <c:noMultiLvlLbl val="0"/>
      </c:catAx>
      <c:valAx>
        <c:axId val="1524269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42682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D1C-454C-8400-ED2A3DE69B7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1C-454C-8400-ED2A3DE69B7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D1C-454C-8400-ED2A3DE69B7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D1C-454C-8400-ED2A3DE69B7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D1C-454C-8400-ED2A3DE69B7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D1C-454C-8400-ED2A3DE69B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Tipologías!$A$15:$A$20</c:f>
              <c:strCache>
                <c:ptCount val="6"/>
                <c:pt idx="0">
                  <c:v>ANTROPICO</c:v>
                </c:pt>
                <c:pt idx="1">
                  <c:v>BIOLÓGICO </c:v>
                </c:pt>
                <c:pt idx="2">
                  <c:v>GEOLÓGICO</c:v>
                </c:pt>
                <c:pt idx="3">
                  <c:v>HIDROMETEOROLÓGICO </c:v>
                </c:pt>
                <c:pt idx="4">
                  <c:v>METEOMARINO</c:v>
                </c:pt>
                <c:pt idx="5">
                  <c:v>TECNOLÓGICO</c:v>
                </c:pt>
              </c:strCache>
            </c:strRef>
          </c:cat>
          <c:val>
            <c:numRef>
              <c:f>Tipologías!$C$15:$C$20</c:f>
              <c:numCache>
                <c:formatCode>0%</c:formatCode>
                <c:ptCount val="6"/>
                <c:pt idx="0">
                  <c:v>4.9562682215743441E-2</c:v>
                </c:pt>
                <c:pt idx="1">
                  <c:v>5.8309037900874635E-3</c:v>
                </c:pt>
                <c:pt idx="2">
                  <c:v>0.17784256559766765</c:v>
                </c:pt>
                <c:pt idx="3">
                  <c:v>0.41690962099125367</c:v>
                </c:pt>
                <c:pt idx="4">
                  <c:v>5.5393586005830907E-2</c:v>
                </c:pt>
                <c:pt idx="5">
                  <c:v>0.29446064139941691</c:v>
                </c:pt>
              </c:numCache>
            </c:numRef>
          </c:val>
          <c:extLst>
            <c:ext xmlns:c16="http://schemas.microsoft.com/office/drawing/2014/chart" uri="{C3380CC4-5D6E-409C-BE32-E72D297353CC}">
              <c16:uniqueId val="{0000000E-1D1C-454C-8400-ED2A3DE69B71}"/>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MX"/>
              <a:t>DISTRIBUCIÓN PORCENTUAL DE EVENTOS GEOLÓGICOS 1930-2024 DISTRITO DE CARTAGENA </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5.7035995500562417E-2"/>
          <c:y val="0.21238082060828659"/>
          <c:w val="0.54410667416572933"/>
          <c:h val="0.73011119217126608"/>
        </c:manualLayout>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CD92-0841-8E89-544C8B921DBB}"/>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CD92-0841-8E89-544C8B921DBB}"/>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CD92-0841-8E89-544C8B921DB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geológico'!$A$13:$A$15</c:f>
              <c:strCache>
                <c:ptCount val="3"/>
                <c:pt idx="0">
                  <c:v>ACTIVIDAD VOLCÁNICA</c:v>
                </c:pt>
                <c:pt idx="1">
                  <c:v>MOVIMIENTO EN MASA</c:v>
                </c:pt>
                <c:pt idx="2">
                  <c:v>SISMO</c:v>
                </c:pt>
              </c:strCache>
            </c:strRef>
          </c:cat>
          <c:val>
            <c:numRef>
              <c:f>'Gráficas geológico'!$C$13:$C$15</c:f>
              <c:numCache>
                <c:formatCode>0%</c:formatCode>
                <c:ptCount val="3"/>
                <c:pt idx="0">
                  <c:v>9.8360655737704916E-2</c:v>
                </c:pt>
                <c:pt idx="1">
                  <c:v>0.86885245901639341</c:v>
                </c:pt>
                <c:pt idx="2">
                  <c:v>3.2786885245901641E-2</c:v>
                </c:pt>
              </c:numCache>
            </c:numRef>
          </c:val>
          <c:extLst>
            <c:ext xmlns:c16="http://schemas.microsoft.com/office/drawing/2014/chart" uri="{C3380CC4-5D6E-409C-BE32-E72D297353CC}">
              <c16:uniqueId val="{00000000-613C-4331-AB26-95708B413330}"/>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t"/>
      <c:layout>
        <c:manualLayout>
          <c:xMode val="edge"/>
          <c:yMode val="edge"/>
          <c:x val="0.64215335583052113"/>
          <c:y val="0.37434504792332268"/>
          <c:w val="0.34188357705286837"/>
          <c:h val="0.280735578979145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060225.xlsx]Gráficas geológico!TablaDinámica7</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'Gráficas geológico'!$B$3:$B$4</c:f>
              <c:strCache>
                <c:ptCount val="1"/>
                <c:pt idx="0">
                  <c:v>1975</c:v>
                </c:pt>
              </c:strCache>
            </c:strRef>
          </c:tx>
          <c:spPr>
            <a:solidFill>
              <a:schemeClr val="accent1"/>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geológico'!$B$5:$B$8</c:f>
              <c:numCache>
                <c:formatCode>General</c:formatCode>
                <c:ptCount val="3"/>
                <c:pt idx="2">
                  <c:v>1</c:v>
                </c:pt>
              </c:numCache>
            </c:numRef>
          </c:val>
          <c:extLst>
            <c:ext xmlns:c16="http://schemas.microsoft.com/office/drawing/2014/chart" uri="{C3380CC4-5D6E-409C-BE32-E72D297353CC}">
              <c16:uniqueId val="{00000000-5A01-463B-98EA-850A483E8BE1}"/>
            </c:ext>
          </c:extLst>
        </c:ser>
        <c:ser>
          <c:idx val="1"/>
          <c:order val="1"/>
          <c:tx>
            <c:strRef>
              <c:f>'Gráficas geológico'!$C$3:$C$4</c:f>
              <c:strCache>
                <c:ptCount val="1"/>
                <c:pt idx="0">
                  <c:v>1993</c:v>
                </c:pt>
              </c:strCache>
            </c:strRef>
          </c:tx>
          <c:spPr>
            <a:solidFill>
              <a:schemeClr val="accent2"/>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geológico'!$C$5:$C$8</c:f>
              <c:numCache>
                <c:formatCode>General</c:formatCode>
                <c:ptCount val="3"/>
                <c:pt idx="1">
                  <c:v>2</c:v>
                </c:pt>
              </c:numCache>
            </c:numRef>
          </c:val>
          <c:extLst>
            <c:ext xmlns:c16="http://schemas.microsoft.com/office/drawing/2014/chart" uri="{C3380CC4-5D6E-409C-BE32-E72D297353CC}">
              <c16:uniqueId val="{00000001-5A01-463B-98EA-850A483E8BE1}"/>
            </c:ext>
          </c:extLst>
        </c:ser>
        <c:ser>
          <c:idx val="2"/>
          <c:order val="2"/>
          <c:tx>
            <c:strRef>
              <c:f>'Gráficas geológico'!$D$3:$D$4</c:f>
              <c:strCache>
                <c:ptCount val="1"/>
                <c:pt idx="0">
                  <c:v>1998</c:v>
                </c:pt>
              </c:strCache>
            </c:strRef>
          </c:tx>
          <c:spPr>
            <a:solidFill>
              <a:schemeClr val="accent3"/>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geológico'!$D$5:$D$8</c:f>
              <c:numCache>
                <c:formatCode>General</c:formatCode>
                <c:ptCount val="3"/>
                <c:pt idx="1">
                  <c:v>1</c:v>
                </c:pt>
                <c:pt idx="2">
                  <c:v>1</c:v>
                </c:pt>
              </c:numCache>
            </c:numRef>
          </c:val>
          <c:extLst>
            <c:ext xmlns:c16="http://schemas.microsoft.com/office/drawing/2014/chart" uri="{C3380CC4-5D6E-409C-BE32-E72D297353CC}">
              <c16:uniqueId val="{00000002-5A01-463B-98EA-850A483E8BE1}"/>
            </c:ext>
          </c:extLst>
        </c:ser>
        <c:ser>
          <c:idx val="3"/>
          <c:order val="3"/>
          <c:tx>
            <c:strRef>
              <c:f>'Gráficas geológico'!$E$3:$E$4</c:f>
              <c:strCache>
                <c:ptCount val="1"/>
                <c:pt idx="0">
                  <c:v>1999</c:v>
                </c:pt>
              </c:strCache>
            </c:strRef>
          </c:tx>
          <c:spPr>
            <a:solidFill>
              <a:schemeClr val="accent4"/>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geológico'!$E$5:$E$8</c:f>
              <c:numCache>
                <c:formatCode>General</c:formatCode>
                <c:ptCount val="3"/>
                <c:pt idx="1">
                  <c:v>1</c:v>
                </c:pt>
              </c:numCache>
            </c:numRef>
          </c:val>
          <c:extLst>
            <c:ext xmlns:c16="http://schemas.microsoft.com/office/drawing/2014/chart" uri="{C3380CC4-5D6E-409C-BE32-E72D297353CC}">
              <c16:uniqueId val="{00000003-5A01-463B-98EA-850A483E8BE1}"/>
            </c:ext>
          </c:extLst>
        </c:ser>
        <c:ser>
          <c:idx val="4"/>
          <c:order val="4"/>
          <c:tx>
            <c:strRef>
              <c:f>'Gráficas geológico'!$F$3:$F$4</c:f>
              <c:strCache>
                <c:ptCount val="1"/>
                <c:pt idx="0">
                  <c:v>2000</c:v>
                </c:pt>
              </c:strCache>
            </c:strRef>
          </c:tx>
          <c:spPr>
            <a:solidFill>
              <a:schemeClr val="accent5"/>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geológico'!$F$5:$F$8</c:f>
              <c:numCache>
                <c:formatCode>General</c:formatCode>
                <c:ptCount val="3"/>
                <c:pt idx="1">
                  <c:v>1</c:v>
                </c:pt>
              </c:numCache>
            </c:numRef>
          </c:val>
          <c:extLst>
            <c:ext xmlns:c16="http://schemas.microsoft.com/office/drawing/2014/chart" uri="{C3380CC4-5D6E-409C-BE32-E72D297353CC}">
              <c16:uniqueId val="{00000004-5A01-463B-98EA-850A483E8BE1}"/>
            </c:ext>
          </c:extLst>
        </c:ser>
        <c:ser>
          <c:idx val="5"/>
          <c:order val="5"/>
          <c:tx>
            <c:strRef>
              <c:f>'Gráficas geológico'!$G$3:$G$4</c:f>
              <c:strCache>
                <c:ptCount val="1"/>
                <c:pt idx="0">
                  <c:v>2003</c:v>
                </c:pt>
              </c:strCache>
            </c:strRef>
          </c:tx>
          <c:spPr>
            <a:solidFill>
              <a:schemeClr val="accent6"/>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geológico'!$G$5:$G$8</c:f>
              <c:numCache>
                <c:formatCode>General</c:formatCode>
                <c:ptCount val="3"/>
                <c:pt idx="1">
                  <c:v>1</c:v>
                </c:pt>
              </c:numCache>
            </c:numRef>
          </c:val>
          <c:extLst>
            <c:ext xmlns:c16="http://schemas.microsoft.com/office/drawing/2014/chart" uri="{C3380CC4-5D6E-409C-BE32-E72D297353CC}">
              <c16:uniqueId val="{00000005-5A01-463B-98EA-850A483E8BE1}"/>
            </c:ext>
          </c:extLst>
        </c:ser>
        <c:ser>
          <c:idx val="6"/>
          <c:order val="6"/>
          <c:tx>
            <c:strRef>
              <c:f>'Gráficas geológico'!$H$3:$H$4</c:f>
              <c:strCache>
                <c:ptCount val="1"/>
                <c:pt idx="0">
                  <c:v>2005</c:v>
                </c:pt>
              </c:strCache>
            </c:strRef>
          </c:tx>
          <c:spPr>
            <a:solidFill>
              <a:schemeClr val="accent1">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geológico'!$H$5:$H$8</c:f>
              <c:numCache>
                <c:formatCode>General</c:formatCode>
                <c:ptCount val="3"/>
                <c:pt idx="1">
                  <c:v>1</c:v>
                </c:pt>
              </c:numCache>
            </c:numRef>
          </c:val>
          <c:extLst>
            <c:ext xmlns:c16="http://schemas.microsoft.com/office/drawing/2014/chart" uri="{C3380CC4-5D6E-409C-BE32-E72D297353CC}">
              <c16:uniqueId val="{00000006-5A01-463B-98EA-850A483E8BE1}"/>
            </c:ext>
          </c:extLst>
        </c:ser>
        <c:ser>
          <c:idx val="7"/>
          <c:order val="7"/>
          <c:tx>
            <c:strRef>
              <c:f>'Gráficas geológico'!$I$3:$I$4</c:f>
              <c:strCache>
                <c:ptCount val="1"/>
                <c:pt idx="0">
                  <c:v>2006</c:v>
                </c:pt>
              </c:strCache>
            </c:strRef>
          </c:tx>
          <c:spPr>
            <a:solidFill>
              <a:schemeClr val="accent2">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geológico'!$I$5:$I$8</c:f>
              <c:numCache>
                <c:formatCode>General</c:formatCode>
                <c:ptCount val="3"/>
                <c:pt idx="1">
                  <c:v>3</c:v>
                </c:pt>
              </c:numCache>
            </c:numRef>
          </c:val>
          <c:extLst>
            <c:ext xmlns:c16="http://schemas.microsoft.com/office/drawing/2014/chart" uri="{C3380CC4-5D6E-409C-BE32-E72D297353CC}">
              <c16:uniqueId val="{00000007-5A01-463B-98EA-850A483E8BE1}"/>
            </c:ext>
          </c:extLst>
        </c:ser>
        <c:ser>
          <c:idx val="8"/>
          <c:order val="8"/>
          <c:tx>
            <c:strRef>
              <c:f>'Gráficas geológico'!$J$3:$J$4</c:f>
              <c:strCache>
                <c:ptCount val="1"/>
                <c:pt idx="0">
                  <c:v>2007</c:v>
                </c:pt>
              </c:strCache>
            </c:strRef>
          </c:tx>
          <c:spPr>
            <a:solidFill>
              <a:schemeClr val="accent3">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geológico'!$J$5:$J$8</c:f>
              <c:numCache>
                <c:formatCode>General</c:formatCode>
                <c:ptCount val="3"/>
                <c:pt idx="1">
                  <c:v>3</c:v>
                </c:pt>
              </c:numCache>
            </c:numRef>
          </c:val>
          <c:extLst>
            <c:ext xmlns:c16="http://schemas.microsoft.com/office/drawing/2014/chart" uri="{C3380CC4-5D6E-409C-BE32-E72D297353CC}">
              <c16:uniqueId val="{00000008-5A01-463B-98EA-850A483E8BE1}"/>
            </c:ext>
          </c:extLst>
        </c:ser>
        <c:ser>
          <c:idx val="9"/>
          <c:order val="9"/>
          <c:tx>
            <c:strRef>
              <c:f>'Gráficas geológico'!$K$3:$K$4</c:f>
              <c:strCache>
                <c:ptCount val="1"/>
                <c:pt idx="0">
                  <c:v>2008</c:v>
                </c:pt>
              </c:strCache>
            </c:strRef>
          </c:tx>
          <c:spPr>
            <a:solidFill>
              <a:schemeClr val="accent4">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geológico'!$K$5:$K$8</c:f>
              <c:numCache>
                <c:formatCode>General</c:formatCode>
                <c:ptCount val="3"/>
                <c:pt idx="1">
                  <c:v>1</c:v>
                </c:pt>
              </c:numCache>
            </c:numRef>
          </c:val>
          <c:extLst>
            <c:ext xmlns:c16="http://schemas.microsoft.com/office/drawing/2014/chart" uri="{C3380CC4-5D6E-409C-BE32-E72D297353CC}">
              <c16:uniqueId val="{00000009-5A01-463B-98EA-850A483E8BE1}"/>
            </c:ext>
          </c:extLst>
        </c:ser>
        <c:ser>
          <c:idx val="10"/>
          <c:order val="10"/>
          <c:tx>
            <c:strRef>
              <c:f>'Gráficas geológico'!$L$3:$L$4</c:f>
              <c:strCache>
                <c:ptCount val="1"/>
                <c:pt idx="0">
                  <c:v>2009</c:v>
                </c:pt>
              </c:strCache>
            </c:strRef>
          </c:tx>
          <c:spPr>
            <a:solidFill>
              <a:schemeClr val="accent5">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geológico'!$L$5:$L$8</c:f>
              <c:numCache>
                <c:formatCode>General</c:formatCode>
                <c:ptCount val="3"/>
                <c:pt idx="1">
                  <c:v>1</c:v>
                </c:pt>
              </c:numCache>
            </c:numRef>
          </c:val>
          <c:extLst>
            <c:ext xmlns:c16="http://schemas.microsoft.com/office/drawing/2014/chart" uri="{C3380CC4-5D6E-409C-BE32-E72D297353CC}">
              <c16:uniqueId val="{0000000A-5A01-463B-98EA-850A483E8BE1}"/>
            </c:ext>
          </c:extLst>
        </c:ser>
        <c:ser>
          <c:idx val="11"/>
          <c:order val="11"/>
          <c:tx>
            <c:strRef>
              <c:f>'Gráficas geológico'!$M$3:$M$4</c:f>
              <c:strCache>
                <c:ptCount val="1"/>
                <c:pt idx="0">
                  <c:v>2010</c:v>
                </c:pt>
              </c:strCache>
            </c:strRef>
          </c:tx>
          <c:spPr>
            <a:solidFill>
              <a:schemeClr val="accent6">
                <a:lumMod val="6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geológico'!$M$5:$M$8</c:f>
              <c:numCache>
                <c:formatCode>General</c:formatCode>
                <c:ptCount val="3"/>
                <c:pt idx="1">
                  <c:v>4</c:v>
                </c:pt>
              </c:numCache>
            </c:numRef>
          </c:val>
          <c:extLst>
            <c:ext xmlns:c16="http://schemas.microsoft.com/office/drawing/2014/chart" uri="{C3380CC4-5D6E-409C-BE32-E72D297353CC}">
              <c16:uniqueId val="{0000000B-5A01-463B-98EA-850A483E8BE1}"/>
            </c:ext>
          </c:extLst>
        </c:ser>
        <c:ser>
          <c:idx val="12"/>
          <c:order val="12"/>
          <c:tx>
            <c:strRef>
              <c:f>'Gráficas geológico'!$N$3:$N$4</c:f>
              <c:strCache>
                <c:ptCount val="1"/>
                <c:pt idx="0">
                  <c:v>2011</c:v>
                </c:pt>
              </c:strCache>
            </c:strRef>
          </c:tx>
          <c:spPr>
            <a:solidFill>
              <a:schemeClr val="accent1">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geológico'!$N$5:$N$8</c:f>
              <c:numCache>
                <c:formatCode>General</c:formatCode>
                <c:ptCount val="3"/>
                <c:pt idx="1">
                  <c:v>4</c:v>
                </c:pt>
              </c:numCache>
            </c:numRef>
          </c:val>
          <c:extLst>
            <c:ext xmlns:c16="http://schemas.microsoft.com/office/drawing/2014/chart" uri="{C3380CC4-5D6E-409C-BE32-E72D297353CC}">
              <c16:uniqueId val="{0000000C-5A01-463B-98EA-850A483E8BE1}"/>
            </c:ext>
          </c:extLst>
        </c:ser>
        <c:ser>
          <c:idx val="13"/>
          <c:order val="13"/>
          <c:tx>
            <c:strRef>
              <c:f>'Gráficas geológico'!$O$3:$O$4</c:f>
              <c:strCache>
                <c:ptCount val="1"/>
                <c:pt idx="0">
                  <c:v>2012</c:v>
                </c:pt>
              </c:strCache>
            </c:strRef>
          </c:tx>
          <c:spPr>
            <a:solidFill>
              <a:schemeClr val="accent2">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geológico'!$O$5:$O$8</c:f>
              <c:numCache>
                <c:formatCode>General</c:formatCode>
                <c:ptCount val="3"/>
                <c:pt idx="0">
                  <c:v>1</c:v>
                </c:pt>
                <c:pt idx="1">
                  <c:v>7</c:v>
                </c:pt>
              </c:numCache>
            </c:numRef>
          </c:val>
          <c:extLst>
            <c:ext xmlns:c16="http://schemas.microsoft.com/office/drawing/2014/chart" uri="{C3380CC4-5D6E-409C-BE32-E72D297353CC}">
              <c16:uniqueId val="{0000000D-5A01-463B-98EA-850A483E8BE1}"/>
            </c:ext>
          </c:extLst>
        </c:ser>
        <c:ser>
          <c:idx val="14"/>
          <c:order val="14"/>
          <c:tx>
            <c:strRef>
              <c:f>'Gráficas geológico'!$P$3:$P$4</c:f>
              <c:strCache>
                <c:ptCount val="1"/>
                <c:pt idx="0">
                  <c:v>2013</c:v>
                </c:pt>
              </c:strCache>
            </c:strRef>
          </c:tx>
          <c:spPr>
            <a:solidFill>
              <a:schemeClr val="accent3">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geológico'!$P$5:$P$8</c:f>
              <c:numCache>
                <c:formatCode>General</c:formatCode>
                <c:ptCount val="3"/>
                <c:pt idx="0">
                  <c:v>2</c:v>
                </c:pt>
                <c:pt idx="1">
                  <c:v>1</c:v>
                </c:pt>
              </c:numCache>
            </c:numRef>
          </c:val>
          <c:extLst>
            <c:ext xmlns:c16="http://schemas.microsoft.com/office/drawing/2014/chart" uri="{C3380CC4-5D6E-409C-BE32-E72D297353CC}">
              <c16:uniqueId val="{0000000E-5A01-463B-98EA-850A483E8BE1}"/>
            </c:ext>
          </c:extLst>
        </c:ser>
        <c:ser>
          <c:idx val="15"/>
          <c:order val="15"/>
          <c:tx>
            <c:strRef>
              <c:f>'Gráficas geológico'!$Q$3:$Q$4</c:f>
              <c:strCache>
                <c:ptCount val="1"/>
                <c:pt idx="0">
                  <c:v>2014</c:v>
                </c:pt>
              </c:strCache>
            </c:strRef>
          </c:tx>
          <c:spPr>
            <a:solidFill>
              <a:schemeClr val="accent4">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geológico'!$Q$5:$Q$8</c:f>
              <c:numCache>
                <c:formatCode>General</c:formatCode>
                <c:ptCount val="3"/>
                <c:pt idx="1">
                  <c:v>6</c:v>
                </c:pt>
              </c:numCache>
            </c:numRef>
          </c:val>
          <c:extLst>
            <c:ext xmlns:c16="http://schemas.microsoft.com/office/drawing/2014/chart" uri="{C3380CC4-5D6E-409C-BE32-E72D297353CC}">
              <c16:uniqueId val="{0000000F-5A01-463B-98EA-850A483E8BE1}"/>
            </c:ext>
          </c:extLst>
        </c:ser>
        <c:ser>
          <c:idx val="16"/>
          <c:order val="16"/>
          <c:tx>
            <c:strRef>
              <c:f>'Gráficas geológico'!$R$3:$R$4</c:f>
              <c:strCache>
                <c:ptCount val="1"/>
                <c:pt idx="0">
                  <c:v>2015</c:v>
                </c:pt>
              </c:strCache>
            </c:strRef>
          </c:tx>
          <c:spPr>
            <a:solidFill>
              <a:schemeClr val="accent5">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geológico'!$R$5:$R$8</c:f>
              <c:numCache>
                <c:formatCode>General</c:formatCode>
                <c:ptCount val="3"/>
                <c:pt idx="1">
                  <c:v>2</c:v>
                </c:pt>
              </c:numCache>
            </c:numRef>
          </c:val>
          <c:extLst>
            <c:ext xmlns:c16="http://schemas.microsoft.com/office/drawing/2014/chart" uri="{C3380CC4-5D6E-409C-BE32-E72D297353CC}">
              <c16:uniqueId val="{00000010-5A01-463B-98EA-850A483E8BE1}"/>
            </c:ext>
          </c:extLst>
        </c:ser>
        <c:ser>
          <c:idx val="17"/>
          <c:order val="17"/>
          <c:tx>
            <c:strRef>
              <c:f>'Gráficas geológico'!$S$3:$S$4</c:f>
              <c:strCache>
                <c:ptCount val="1"/>
                <c:pt idx="0">
                  <c:v>2017</c:v>
                </c:pt>
              </c:strCache>
            </c:strRef>
          </c:tx>
          <c:spPr>
            <a:solidFill>
              <a:schemeClr val="accent6">
                <a:lumMod val="80000"/>
                <a:lumOff val="2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geológico'!$S$5:$S$8</c:f>
              <c:numCache>
                <c:formatCode>General</c:formatCode>
                <c:ptCount val="3"/>
                <c:pt idx="1">
                  <c:v>1</c:v>
                </c:pt>
              </c:numCache>
            </c:numRef>
          </c:val>
          <c:extLst>
            <c:ext xmlns:c16="http://schemas.microsoft.com/office/drawing/2014/chart" uri="{C3380CC4-5D6E-409C-BE32-E72D297353CC}">
              <c16:uniqueId val="{00000011-5A01-463B-98EA-850A483E8BE1}"/>
            </c:ext>
          </c:extLst>
        </c:ser>
        <c:ser>
          <c:idx val="18"/>
          <c:order val="18"/>
          <c:tx>
            <c:strRef>
              <c:f>'Gráficas geológico'!$T$3:$T$4</c:f>
              <c:strCache>
                <c:ptCount val="1"/>
                <c:pt idx="0">
                  <c:v>2018</c:v>
                </c:pt>
              </c:strCache>
            </c:strRef>
          </c:tx>
          <c:spPr>
            <a:solidFill>
              <a:schemeClr val="accent1">
                <a:lumMod val="8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geológico'!$T$5:$T$8</c:f>
              <c:numCache>
                <c:formatCode>General</c:formatCode>
                <c:ptCount val="3"/>
                <c:pt idx="1">
                  <c:v>1</c:v>
                </c:pt>
              </c:numCache>
            </c:numRef>
          </c:val>
          <c:extLst>
            <c:ext xmlns:c16="http://schemas.microsoft.com/office/drawing/2014/chart" uri="{C3380CC4-5D6E-409C-BE32-E72D297353CC}">
              <c16:uniqueId val="{00000012-5A01-463B-98EA-850A483E8BE1}"/>
            </c:ext>
          </c:extLst>
        </c:ser>
        <c:ser>
          <c:idx val="19"/>
          <c:order val="19"/>
          <c:tx>
            <c:strRef>
              <c:f>'Gráficas geológico'!$U$3:$U$4</c:f>
              <c:strCache>
                <c:ptCount val="1"/>
                <c:pt idx="0">
                  <c:v>2022</c:v>
                </c:pt>
              </c:strCache>
            </c:strRef>
          </c:tx>
          <c:spPr>
            <a:solidFill>
              <a:schemeClr val="accent2">
                <a:lumMod val="8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geológico'!$U$5:$U$8</c:f>
              <c:numCache>
                <c:formatCode>General</c:formatCode>
                <c:ptCount val="3"/>
                <c:pt idx="0">
                  <c:v>1</c:v>
                </c:pt>
                <c:pt idx="1">
                  <c:v>10</c:v>
                </c:pt>
              </c:numCache>
            </c:numRef>
          </c:val>
          <c:extLst>
            <c:ext xmlns:c16="http://schemas.microsoft.com/office/drawing/2014/chart" uri="{C3380CC4-5D6E-409C-BE32-E72D297353CC}">
              <c16:uniqueId val="{00000013-5A01-463B-98EA-850A483E8BE1}"/>
            </c:ext>
          </c:extLst>
        </c:ser>
        <c:ser>
          <c:idx val="20"/>
          <c:order val="20"/>
          <c:tx>
            <c:strRef>
              <c:f>'Gráficas geológico'!$V$3:$V$4</c:f>
              <c:strCache>
                <c:ptCount val="1"/>
                <c:pt idx="0">
                  <c:v>2023</c:v>
                </c:pt>
              </c:strCache>
            </c:strRef>
          </c:tx>
          <c:spPr>
            <a:solidFill>
              <a:schemeClr val="accent3">
                <a:lumMod val="8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geológico'!$V$5:$V$8</c:f>
              <c:numCache>
                <c:formatCode>General</c:formatCode>
                <c:ptCount val="3"/>
                <c:pt idx="0">
                  <c:v>1</c:v>
                </c:pt>
                <c:pt idx="1">
                  <c:v>1</c:v>
                </c:pt>
              </c:numCache>
            </c:numRef>
          </c:val>
          <c:extLst>
            <c:ext xmlns:c16="http://schemas.microsoft.com/office/drawing/2014/chart" uri="{C3380CC4-5D6E-409C-BE32-E72D297353CC}">
              <c16:uniqueId val="{00000014-5A01-463B-98EA-850A483E8BE1}"/>
            </c:ext>
          </c:extLst>
        </c:ser>
        <c:ser>
          <c:idx val="21"/>
          <c:order val="21"/>
          <c:tx>
            <c:strRef>
              <c:f>'Gráficas geológico'!$W$3:$W$4</c:f>
              <c:strCache>
                <c:ptCount val="1"/>
                <c:pt idx="0">
                  <c:v>2024</c:v>
                </c:pt>
              </c:strCache>
            </c:strRef>
          </c:tx>
          <c:spPr>
            <a:solidFill>
              <a:schemeClr val="accent4">
                <a:lumMod val="80000"/>
              </a:schemeClr>
            </a:solidFill>
            <a:ln>
              <a:noFill/>
            </a:ln>
            <a:effectLst/>
          </c:spPr>
          <c:invertIfNegative val="0"/>
          <c:cat>
            <c:strRef>
              <c:f>'Gráficas geológico'!$A$5:$A$8</c:f>
              <c:strCache>
                <c:ptCount val="3"/>
                <c:pt idx="0">
                  <c:v>ACTIVIDAD VOLCÁNICA</c:v>
                </c:pt>
                <c:pt idx="1">
                  <c:v>MOVIMIENTO EN MASA</c:v>
                </c:pt>
                <c:pt idx="2">
                  <c:v>SISMO</c:v>
                </c:pt>
              </c:strCache>
            </c:strRef>
          </c:cat>
          <c:val>
            <c:numRef>
              <c:f>'Gráficas geológico'!$W$5:$W$8</c:f>
              <c:numCache>
                <c:formatCode>General</c:formatCode>
                <c:ptCount val="3"/>
                <c:pt idx="0">
                  <c:v>1</c:v>
                </c:pt>
                <c:pt idx="1">
                  <c:v>1</c:v>
                </c:pt>
              </c:numCache>
            </c:numRef>
          </c:val>
          <c:extLst>
            <c:ext xmlns:c16="http://schemas.microsoft.com/office/drawing/2014/chart" uri="{C3380CC4-5D6E-409C-BE32-E72D297353CC}">
              <c16:uniqueId val="{00000015-5A01-463B-98EA-850A483E8BE1}"/>
            </c:ext>
          </c:extLst>
        </c:ser>
        <c:dLbls>
          <c:showLegendKey val="0"/>
          <c:showVal val="0"/>
          <c:showCatName val="0"/>
          <c:showSerName val="0"/>
          <c:showPercent val="0"/>
          <c:showBubbleSize val="0"/>
        </c:dLbls>
        <c:gapWidth val="150"/>
        <c:overlap val="100"/>
        <c:axId val="232738240"/>
        <c:axId val="761284656"/>
      </c:barChart>
      <c:catAx>
        <c:axId val="232738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1284656"/>
        <c:crosses val="autoZero"/>
        <c:auto val="1"/>
        <c:lblAlgn val="ctr"/>
        <c:lblOffset val="100"/>
        <c:noMultiLvlLbl val="0"/>
      </c:catAx>
      <c:valAx>
        <c:axId val="7612846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327382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[CONSOLIDADO HISTÓRICO DE EVENTOS OAGRD-UNGRD Unificado 060225.xlsx]Gráfico tecnológico!TablaDinámica3</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'Gráfico tecnológico'!$B$3:$B$4</c:f>
              <c:strCache>
                <c:ptCount val="1"/>
                <c:pt idx="0">
                  <c:v>1930</c:v>
                </c:pt>
              </c:strCache>
            </c:strRef>
          </c:tx>
          <c:spPr>
            <a:solidFill>
              <a:schemeClr val="accent1"/>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tecnológico'!$B$5:$B$10</c:f>
              <c:numCache>
                <c:formatCode>General</c:formatCode>
                <c:ptCount val="5"/>
                <c:pt idx="4">
                  <c:v>1</c:v>
                </c:pt>
              </c:numCache>
            </c:numRef>
          </c:val>
          <c:extLst>
            <c:ext xmlns:c16="http://schemas.microsoft.com/office/drawing/2014/chart" uri="{C3380CC4-5D6E-409C-BE32-E72D297353CC}">
              <c16:uniqueId val="{00000000-F647-4B16-B4EF-1DC7E2C40729}"/>
            </c:ext>
          </c:extLst>
        </c:ser>
        <c:ser>
          <c:idx val="1"/>
          <c:order val="1"/>
          <c:tx>
            <c:strRef>
              <c:f>'Gráfico tecnológico'!$C$3:$C$4</c:f>
              <c:strCache>
                <c:ptCount val="1"/>
                <c:pt idx="0">
                  <c:v>1962</c:v>
                </c:pt>
              </c:strCache>
            </c:strRef>
          </c:tx>
          <c:spPr>
            <a:solidFill>
              <a:schemeClr val="accent2"/>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tecnológico'!$C$5:$C$10</c:f>
              <c:numCache>
                <c:formatCode>General</c:formatCode>
                <c:ptCount val="5"/>
                <c:pt idx="4">
                  <c:v>1</c:v>
                </c:pt>
              </c:numCache>
            </c:numRef>
          </c:val>
          <c:extLst>
            <c:ext xmlns:c16="http://schemas.microsoft.com/office/drawing/2014/chart" uri="{C3380CC4-5D6E-409C-BE32-E72D297353CC}">
              <c16:uniqueId val="{00000001-F647-4B16-B4EF-1DC7E2C40729}"/>
            </c:ext>
          </c:extLst>
        </c:ser>
        <c:ser>
          <c:idx val="2"/>
          <c:order val="2"/>
          <c:tx>
            <c:strRef>
              <c:f>'Gráfico tecnológico'!$D$3:$D$4</c:f>
              <c:strCache>
                <c:ptCount val="1"/>
                <c:pt idx="0">
                  <c:v>1965</c:v>
                </c:pt>
              </c:strCache>
            </c:strRef>
          </c:tx>
          <c:spPr>
            <a:solidFill>
              <a:schemeClr val="accent3"/>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tecnológico'!$D$5:$D$10</c:f>
              <c:numCache>
                <c:formatCode>General</c:formatCode>
                <c:ptCount val="5"/>
                <c:pt idx="4">
                  <c:v>1</c:v>
                </c:pt>
              </c:numCache>
            </c:numRef>
          </c:val>
          <c:extLst>
            <c:ext xmlns:c16="http://schemas.microsoft.com/office/drawing/2014/chart" uri="{C3380CC4-5D6E-409C-BE32-E72D297353CC}">
              <c16:uniqueId val="{00000002-F647-4B16-B4EF-1DC7E2C40729}"/>
            </c:ext>
          </c:extLst>
        </c:ser>
        <c:ser>
          <c:idx val="3"/>
          <c:order val="3"/>
          <c:tx>
            <c:strRef>
              <c:f>'Gráfico tecnológico'!$E$3:$E$4</c:f>
              <c:strCache>
                <c:ptCount val="1"/>
                <c:pt idx="0">
                  <c:v>1975</c:v>
                </c:pt>
              </c:strCache>
            </c:strRef>
          </c:tx>
          <c:spPr>
            <a:solidFill>
              <a:schemeClr val="accent4"/>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tecnológico'!$E$5:$E$10</c:f>
              <c:numCache>
                <c:formatCode>General</c:formatCode>
                <c:ptCount val="5"/>
                <c:pt idx="3">
                  <c:v>1</c:v>
                </c:pt>
              </c:numCache>
            </c:numRef>
          </c:val>
          <c:extLst>
            <c:ext xmlns:c16="http://schemas.microsoft.com/office/drawing/2014/chart" uri="{C3380CC4-5D6E-409C-BE32-E72D297353CC}">
              <c16:uniqueId val="{00000003-F647-4B16-B4EF-1DC7E2C40729}"/>
            </c:ext>
          </c:extLst>
        </c:ser>
        <c:ser>
          <c:idx val="4"/>
          <c:order val="4"/>
          <c:tx>
            <c:strRef>
              <c:f>'Gráfico tecnológico'!$F$3:$F$4</c:f>
              <c:strCache>
                <c:ptCount val="1"/>
                <c:pt idx="0">
                  <c:v>1977</c:v>
                </c:pt>
              </c:strCache>
            </c:strRef>
          </c:tx>
          <c:spPr>
            <a:solidFill>
              <a:schemeClr val="accent5"/>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tecnológico'!$F$5:$F$10</c:f>
              <c:numCache>
                <c:formatCode>General</c:formatCode>
                <c:ptCount val="5"/>
                <c:pt idx="2">
                  <c:v>1</c:v>
                </c:pt>
              </c:numCache>
            </c:numRef>
          </c:val>
          <c:extLst>
            <c:ext xmlns:c16="http://schemas.microsoft.com/office/drawing/2014/chart" uri="{C3380CC4-5D6E-409C-BE32-E72D297353CC}">
              <c16:uniqueId val="{00000004-F647-4B16-B4EF-1DC7E2C40729}"/>
            </c:ext>
          </c:extLst>
        </c:ser>
        <c:ser>
          <c:idx val="5"/>
          <c:order val="5"/>
          <c:tx>
            <c:strRef>
              <c:f>'Gráfico tecnológico'!$G$3:$G$4</c:f>
              <c:strCache>
                <c:ptCount val="1"/>
                <c:pt idx="0">
                  <c:v>1983</c:v>
                </c:pt>
              </c:strCache>
            </c:strRef>
          </c:tx>
          <c:spPr>
            <a:solidFill>
              <a:schemeClr val="accent6"/>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tecnológico'!$G$5:$G$10</c:f>
              <c:numCache>
                <c:formatCode>General</c:formatCode>
                <c:ptCount val="5"/>
                <c:pt idx="4">
                  <c:v>1</c:v>
                </c:pt>
              </c:numCache>
            </c:numRef>
          </c:val>
          <c:extLst>
            <c:ext xmlns:c16="http://schemas.microsoft.com/office/drawing/2014/chart" uri="{C3380CC4-5D6E-409C-BE32-E72D297353CC}">
              <c16:uniqueId val="{00000005-F647-4B16-B4EF-1DC7E2C40729}"/>
            </c:ext>
          </c:extLst>
        </c:ser>
        <c:ser>
          <c:idx val="6"/>
          <c:order val="6"/>
          <c:tx>
            <c:strRef>
              <c:f>'Gráfico tecnológico'!$H$3:$H$4</c:f>
              <c:strCache>
                <c:ptCount val="1"/>
                <c:pt idx="0">
                  <c:v>1987</c:v>
                </c:pt>
              </c:strCache>
            </c:strRef>
          </c:tx>
          <c:spPr>
            <a:solidFill>
              <a:schemeClr val="accent1">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tecnológico'!$H$5:$H$10</c:f>
              <c:numCache>
                <c:formatCode>General</c:formatCode>
                <c:ptCount val="5"/>
                <c:pt idx="1">
                  <c:v>1</c:v>
                </c:pt>
              </c:numCache>
            </c:numRef>
          </c:val>
          <c:extLst>
            <c:ext xmlns:c16="http://schemas.microsoft.com/office/drawing/2014/chart" uri="{C3380CC4-5D6E-409C-BE32-E72D297353CC}">
              <c16:uniqueId val="{00000006-F647-4B16-B4EF-1DC7E2C40729}"/>
            </c:ext>
          </c:extLst>
        </c:ser>
        <c:ser>
          <c:idx val="7"/>
          <c:order val="7"/>
          <c:tx>
            <c:strRef>
              <c:f>'Gráfico tecnológico'!$I$3:$I$4</c:f>
              <c:strCache>
                <c:ptCount val="1"/>
                <c:pt idx="0">
                  <c:v>1994</c:v>
                </c:pt>
              </c:strCache>
            </c:strRef>
          </c:tx>
          <c:spPr>
            <a:solidFill>
              <a:schemeClr val="accent2">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tecnológico'!$I$5:$I$10</c:f>
              <c:numCache>
                <c:formatCode>General</c:formatCode>
                <c:ptCount val="5"/>
                <c:pt idx="1">
                  <c:v>1</c:v>
                </c:pt>
                <c:pt idx="3">
                  <c:v>1</c:v>
                </c:pt>
              </c:numCache>
            </c:numRef>
          </c:val>
          <c:extLst>
            <c:ext xmlns:c16="http://schemas.microsoft.com/office/drawing/2014/chart" uri="{C3380CC4-5D6E-409C-BE32-E72D297353CC}">
              <c16:uniqueId val="{00000007-F647-4B16-B4EF-1DC7E2C40729}"/>
            </c:ext>
          </c:extLst>
        </c:ser>
        <c:ser>
          <c:idx val="8"/>
          <c:order val="8"/>
          <c:tx>
            <c:strRef>
              <c:f>'Gráfico tecnológico'!$J$3:$J$4</c:f>
              <c:strCache>
                <c:ptCount val="1"/>
                <c:pt idx="0">
                  <c:v>1995</c:v>
                </c:pt>
              </c:strCache>
            </c:strRef>
          </c:tx>
          <c:spPr>
            <a:solidFill>
              <a:schemeClr val="accent3">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tecnológico'!$J$5:$J$10</c:f>
              <c:numCache>
                <c:formatCode>General</c:formatCode>
                <c:ptCount val="5"/>
                <c:pt idx="3">
                  <c:v>1</c:v>
                </c:pt>
              </c:numCache>
            </c:numRef>
          </c:val>
          <c:extLst>
            <c:ext xmlns:c16="http://schemas.microsoft.com/office/drawing/2014/chart" uri="{C3380CC4-5D6E-409C-BE32-E72D297353CC}">
              <c16:uniqueId val="{00000008-F647-4B16-B4EF-1DC7E2C40729}"/>
            </c:ext>
          </c:extLst>
        </c:ser>
        <c:ser>
          <c:idx val="9"/>
          <c:order val="9"/>
          <c:tx>
            <c:strRef>
              <c:f>'Gráfico tecnológico'!$K$3:$K$4</c:f>
              <c:strCache>
                <c:ptCount val="1"/>
                <c:pt idx="0">
                  <c:v>1996</c:v>
                </c:pt>
              </c:strCache>
            </c:strRef>
          </c:tx>
          <c:spPr>
            <a:solidFill>
              <a:schemeClr val="accent4">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tecnológico'!$K$5:$K$10</c:f>
              <c:numCache>
                <c:formatCode>General</c:formatCode>
                <c:ptCount val="5"/>
                <c:pt idx="4">
                  <c:v>1</c:v>
                </c:pt>
              </c:numCache>
            </c:numRef>
          </c:val>
          <c:extLst>
            <c:ext xmlns:c16="http://schemas.microsoft.com/office/drawing/2014/chart" uri="{C3380CC4-5D6E-409C-BE32-E72D297353CC}">
              <c16:uniqueId val="{00000009-F647-4B16-B4EF-1DC7E2C40729}"/>
            </c:ext>
          </c:extLst>
        </c:ser>
        <c:ser>
          <c:idx val="10"/>
          <c:order val="10"/>
          <c:tx>
            <c:strRef>
              <c:f>'Gráfico tecnológico'!$L$3:$L$4</c:f>
              <c:strCache>
                <c:ptCount val="1"/>
                <c:pt idx="0">
                  <c:v>2006</c:v>
                </c:pt>
              </c:strCache>
            </c:strRef>
          </c:tx>
          <c:spPr>
            <a:solidFill>
              <a:schemeClr val="accent5">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tecnológico'!$L$5:$L$10</c:f>
              <c:numCache>
                <c:formatCode>General</c:formatCode>
                <c:ptCount val="5"/>
                <c:pt idx="4">
                  <c:v>1</c:v>
                </c:pt>
              </c:numCache>
            </c:numRef>
          </c:val>
          <c:extLst>
            <c:ext xmlns:c16="http://schemas.microsoft.com/office/drawing/2014/chart" uri="{C3380CC4-5D6E-409C-BE32-E72D297353CC}">
              <c16:uniqueId val="{0000000A-F647-4B16-B4EF-1DC7E2C40729}"/>
            </c:ext>
          </c:extLst>
        </c:ser>
        <c:ser>
          <c:idx val="11"/>
          <c:order val="11"/>
          <c:tx>
            <c:strRef>
              <c:f>'Gráfico tecnológico'!$M$3:$M$4</c:f>
              <c:strCache>
                <c:ptCount val="1"/>
                <c:pt idx="0">
                  <c:v>2009</c:v>
                </c:pt>
              </c:strCache>
            </c:strRef>
          </c:tx>
          <c:spPr>
            <a:solidFill>
              <a:schemeClr val="accent6">
                <a:lumMod val="6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tecnológico'!$M$5:$M$10</c:f>
              <c:numCache>
                <c:formatCode>General</c:formatCode>
                <c:ptCount val="5"/>
                <c:pt idx="4">
                  <c:v>3</c:v>
                </c:pt>
              </c:numCache>
            </c:numRef>
          </c:val>
          <c:extLst>
            <c:ext xmlns:c16="http://schemas.microsoft.com/office/drawing/2014/chart" uri="{C3380CC4-5D6E-409C-BE32-E72D297353CC}">
              <c16:uniqueId val="{0000000B-F647-4B16-B4EF-1DC7E2C40729}"/>
            </c:ext>
          </c:extLst>
        </c:ser>
        <c:ser>
          <c:idx val="12"/>
          <c:order val="12"/>
          <c:tx>
            <c:strRef>
              <c:f>'Gráfico tecnológico'!$N$3:$N$4</c:f>
              <c:strCache>
                <c:ptCount val="1"/>
                <c:pt idx="0">
                  <c:v>2011</c:v>
                </c:pt>
              </c:strCache>
            </c:strRef>
          </c:tx>
          <c:spPr>
            <a:solidFill>
              <a:schemeClr val="accent1">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tecnológico'!$N$5:$N$10</c:f>
              <c:numCache>
                <c:formatCode>General</c:formatCode>
                <c:ptCount val="5"/>
                <c:pt idx="4">
                  <c:v>4</c:v>
                </c:pt>
              </c:numCache>
            </c:numRef>
          </c:val>
          <c:extLst>
            <c:ext xmlns:c16="http://schemas.microsoft.com/office/drawing/2014/chart" uri="{C3380CC4-5D6E-409C-BE32-E72D297353CC}">
              <c16:uniqueId val="{0000000C-F647-4B16-B4EF-1DC7E2C40729}"/>
            </c:ext>
          </c:extLst>
        </c:ser>
        <c:ser>
          <c:idx val="13"/>
          <c:order val="13"/>
          <c:tx>
            <c:strRef>
              <c:f>'Gráfico tecnológico'!$O$3:$O$4</c:f>
              <c:strCache>
                <c:ptCount val="1"/>
                <c:pt idx="0">
                  <c:v>2012</c:v>
                </c:pt>
              </c:strCache>
            </c:strRef>
          </c:tx>
          <c:spPr>
            <a:solidFill>
              <a:schemeClr val="accent2">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tecnológico'!$O$5:$O$10</c:f>
              <c:numCache>
                <c:formatCode>General</c:formatCode>
                <c:ptCount val="5"/>
                <c:pt idx="4">
                  <c:v>3</c:v>
                </c:pt>
              </c:numCache>
            </c:numRef>
          </c:val>
          <c:extLst>
            <c:ext xmlns:c16="http://schemas.microsoft.com/office/drawing/2014/chart" uri="{C3380CC4-5D6E-409C-BE32-E72D297353CC}">
              <c16:uniqueId val="{0000000D-F647-4B16-B4EF-1DC7E2C40729}"/>
            </c:ext>
          </c:extLst>
        </c:ser>
        <c:ser>
          <c:idx val="14"/>
          <c:order val="14"/>
          <c:tx>
            <c:strRef>
              <c:f>'Gráfico tecnológico'!$P$3:$P$4</c:f>
              <c:strCache>
                <c:ptCount val="1"/>
                <c:pt idx="0">
                  <c:v>2013</c:v>
                </c:pt>
              </c:strCache>
            </c:strRef>
          </c:tx>
          <c:spPr>
            <a:solidFill>
              <a:schemeClr val="accent3">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tecnológico'!$P$5:$P$10</c:f>
              <c:numCache>
                <c:formatCode>General</c:formatCode>
                <c:ptCount val="5"/>
                <c:pt idx="4">
                  <c:v>7</c:v>
                </c:pt>
              </c:numCache>
            </c:numRef>
          </c:val>
          <c:extLst>
            <c:ext xmlns:c16="http://schemas.microsoft.com/office/drawing/2014/chart" uri="{C3380CC4-5D6E-409C-BE32-E72D297353CC}">
              <c16:uniqueId val="{0000000E-F647-4B16-B4EF-1DC7E2C40729}"/>
            </c:ext>
          </c:extLst>
        </c:ser>
        <c:ser>
          <c:idx val="15"/>
          <c:order val="15"/>
          <c:tx>
            <c:strRef>
              <c:f>'Gráfico tecnológico'!$Q$3:$Q$4</c:f>
              <c:strCache>
                <c:ptCount val="1"/>
                <c:pt idx="0">
                  <c:v>2014</c:v>
                </c:pt>
              </c:strCache>
            </c:strRef>
          </c:tx>
          <c:spPr>
            <a:solidFill>
              <a:schemeClr val="accent4">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tecnológico'!$Q$5:$Q$10</c:f>
              <c:numCache>
                <c:formatCode>General</c:formatCode>
                <c:ptCount val="5"/>
                <c:pt idx="4">
                  <c:v>7</c:v>
                </c:pt>
              </c:numCache>
            </c:numRef>
          </c:val>
          <c:extLst>
            <c:ext xmlns:c16="http://schemas.microsoft.com/office/drawing/2014/chart" uri="{C3380CC4-5D6E-409C-BE32-E72D297353CC}">
              <c16:uniqueId val="{0000000F-F647-4B16-B4EF-1DC7E2C40729}"/>
            </c:ext>
          </c:extLst>
        </c:ser>
        <c:ser>
          <c:idx val="16"/>
          <c:order val="16"/>
          <c:tx>
            <c:strRef>
              <c:f>'Gráfico tecnológico'!$R$3:$R$4</c:f>
              <c:strCache>
                <c:ptCount val="1"/>
                <c:pt idx="0">
                  <c:v>2015</c:v>
                </c:pt>
              </c:strCache>
            </c:strRef>
          </c:tx>
          <c:spPr>
            <a:solidFill>
              <a:schemeClr val="accent5">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tecnológico'!$R$5:$R$10</c:f>
              <c:numCache>
                <c:formatCode>General</c:formatCode>
                <c:ptCount val="5"/>
                <c:pt idx="4">
                  <c:v>6</c:v>
                </c:pt>
              </c:numCache>
            </c:numRef>
          </c:val>
          <c:extLst>
            <c:ext xmlns:c16="http://schemas.microsoft.com/office/drawing/2014/chart" uri="{C3380CC4-5D6E-409C-BE32-E72D297353CC}">
              <c16:uniqueId val="{00000010-F647-4B16-B4EF-1DC7E2C40729}"/>
            </c:ext>
          </c:extLst>
        </c:ser>
        <c:ser>
          <c:idx val="17"/>
          <c:order val="17"/>
          <c:tx>
            <c:strRef>
              <c:f>'Gráfico tecnológico'!$S$3:$S$4</c:f>
              <c:strCache>
                <c:ptCount val="1"/>
                <c:pt idx="0">
                  <c:v>2017</c:v>
                </c:pt>
              </c:strCache>
            </c:strRef>
          </c:tx>
          <c:spPr>
            <a:solidFill>
              <a:schemeClr val="accent6">
                <a:lumMod val="80000"/>
                <a:lumOff val="2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tecnológico'!$S$5:$S$10</c:f>
              <c:numCache>
                <c:formatCode>General</c:formatCode>
                <c:ptCount val="5"/>
                <c:pt idx="2">
                  <c:v>2</c:v>
                </c:pt>
                <c:pt idx="4">
                  <c:v>3</c:v>
                </c:pt>
              </c:numCache>
            </c:numRef>
          </c:val>
          <c:extLst>
            <c:ext xmlns:c16="http://schemas.microsoft.com/office/drawing/2014/chart" uri="{C3380CC4-5D6E-409C-BE32-E72D297353CC}">
              <c16:uniqueId val="{00000011-F647-4B16-B4EF-1DC7E2C40729}"/>
            </c:ext>
          </c:extLst>
        </c:ser>
        <c:ser>
          <c:idx val="18"/>
          <c:order val="18"/>
          <c:tx>
            <c:strRef>
              <c:f>'Gráfico tecnológico'!$T$3:$T$4</c:f>
              <c:strCache>
                <c:ptCount val="1"/>
                <c:pt idx="0">
                  <c:v>2018</c:v>
                </c:pt>
              </c:strCache>
            </c:strRef>
          </c:tx>
          <c:spPr>
            <a:solidFill>
              <a:schemeClr val="accent1">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tecnológico'!$T$5:$T$10</c:f>
              <c:numCache>
                <c:formatCode>General</c:formatCode>
                <c:ptCount val="5"/>
                <c:pt idx="0">
                  <c:v>1</c:v>
                </c:pt>
                <c:pt idx="1">
                  <c:v>2</c:v>
                </c:pt>
                <c:pt idx="4">
                  <c:v>2</c:v>
                </c:pt>
              </c:numCache>
            </c:numRef>
          </c:val>
          <c:extLst>
            <c:ext xmlns:c16="http://schemas.microsoft.com/office/drawing/2014/chart" uri="{C3380CC4-5D6E-409C-BE32-E72D297353CC}">
              <c16:uniqueId val="{00000012-F647-4B16-B4EF-1DC7E2C40729}"/>
            </c:ext>
          </c:extLst>
        </c:ser>
        <c:ser>
          <c:idx val="19"/>
          <c:order val="19"/>
          <c:tx>
            <c:strRef>
              <c:f>'Gráfico tecnológico'!$U$3:$U$4</c:f>
              <c:strCache>
                <c:ptCount val="1"/>
                <c:pt idx="0">
                  <c:v>2019</c:v>
                </c:pt>
              </c:strCache>
            </c:strRef>
          </c:tx>
          <c:spPr>
            <a:solidFill>
              <a:schemeClr val="accent2">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tecnológico'!$U$5:$U$10</c:f>
              <c:numCache>
                <c:formatCode>General</c:formatCode>
                <c:ptCount val="5"/>
                <c:pt idx="4">
                  <c:v>5</c:v>
                </c:pt>
              </c:numCache>
            </c:numRef>
          </c:val>
          <c:extLst>
            <c:ext xmlns:c16="http://schemas.microsoft.com/office/drawing/2014/chart" uri="{C3380CC4-5D6E-409C-BE32-E72D297353CC}">
              <c16:uniqueId val="{00000013-F647-4B16-B4EF-1DC7E2C40729}"/>
            </c:ext>
          </c:extLst>
        </c:ser>
        <c:ser>
          <c:idx val="20"/>
          <c:order val="20"/>
          <c:tx>
            <c:strRef>
              <c:f>'Gráfico tecnológico'!$V$3:$V$4</c:f>
              <c:strCache>
                <c:ptCount val="1"/>
                <c:pt idx="0">
                  <c:v>2020</c:v>
                </c:pt>
              </c:strCache>
            </c:strRef>
          </c:tx>
          <c:spPr>
            <a:solidFill>
              <a:schemeClr val="accent3">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tecnológico'!$V$5:$V$10</c:f>
              <c:numCache>
                <c:formatCode>General</c:formatCode>
                <c:ptCount val="5"/>
                <c:pt idx="0">
                  <c:v>1</c:v>
                </c:pt>
                <c:pt idx="4">
                  <c:v>4</c:v>
                </c:pt>
              </c:numCache>
            </c:numRef>
          </c:val>
          <c:extLst>
            <c:ext xmlns:c16="http://schemas.microsoft.com/office/drawing/2014/chart" uri="{C3380CC4-5D6E-409C-BE32-E72D297353CC}">
              <c16:uniqueId val="{00000014-F647-4B16-B4EF-1DC7E2C40729}"/>
            </c:ext>
          </c:extLst>
        </c:ser>
        <c:ser>
          <c:idx val="21"/>
          <c:order val="21"/>
          <c:tx>
            <c:strRef>
              <c:f>'Gráfico tecnológico'!$W$3:$W$4</c:f>
              <c:strCache>
                <c:ptCount val="1"/>
                <c:pt idx="0">
                  <c:v>2021</c:v>
                </c:pt>
              </c:strCache>
            </c:strRef>
          </c:tx>
          <c:spPr>
            <a:solidFill>
              <a:schemeClr val="accent4">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tecnológico'!$W$5:$W$10</c:f>
              <c:numCache>
                <c:formatCode>General</c:formatCode>
                <c:ptCount val="5"/>
                <c:pt idx="1">
                  <c:v>1</c:v>
                </c:pt>
                <c:pt idx="4">
                  <c:v>10</c:v>
                </c:pt>
              </c:numCache>
            </c:numRef>
          </c:val>
          <c:extLst>
            <c:ext xmlns:c16="http://schemas.microsoft.com/office/drawing/2014/chart" uri="{C3380CC4-5D6E-409C-BE32-E72D297353CC}">
              <c16:uniqueId val="{00000015-F647-4B16-B4EF-1DC7E2C40729}"/>
            </c:ext>
          </c:extLst>
        </c:ser>
        <c:ser>
          <c:idx val="22"/>
          <c:order val="22"/>
          <c:tx>
            <c:strRef>
              <c:f>'Gráfico tecnológico'!$X$3:$X$4</c:f>
              <c:strCache>
                <c:ptCount val="1"/>
                <c:pt idx="0">
                  <c:v>2022</c:v>
                </c:pt>
              </c:strCache>
            </c:strRef>
          </c:tx>
          <c:spPr>
            <a:solidFill>
              <a:schemeClr val="accent5">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tecnológico'!$X$5:$X$10</c:f>
              <c:numCache>
                <c:formatCode>General</c:formatCode>
                <c:ptCount val="5"/>
                <c:pt idx="4">
                  <c:v>8</c:v>
                </c:pt>
              </c:numCache>
            </c:numRef>
          </c:val>
          <c:extLst>
            <c:ext xmlns:c16="http://schemas.microsoft.com/office/drawing/2014/chart" uri="{C3380CC4-5D6E-409C-BE32-E72D297353CC}">
              <c16:uniqueId val="{00000016-F647-4B16-B4EF-1DC7E2C40729}"/>
            </c:ext>
          </c:extLst>
        </c:ser>
        <c:ser>
          <c:idx val="23"/>
          <c:order val="23"/>
          <c:tx>
            <c:strRef>
              <c:f>'Gráfico tecnológico'!$Y$3:$Y$4</c:f>
              <c:strCache>
                <c:ptCount val="1"/>
                <c:pt idx="0">
                  <c:v>2023</c:v>
                </c:pt>
              </c:strCache>
            </c:strRef>
          </c:tx>
          <c:spPr>
            <a:solidFill>
              <a:schemeClr val="accent6">
                <a:lumMod val="8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tecnológico'!$Y$5:$Y$10</c:f>
              <c:numCache>
                <c:formatCode>General</c:formatCode>
                <c:ptCount val="5"/>
                <c:pt idx="2">
                  <c:v>1</c:v>
                </c:pt>
                <c:pt idx="4">
                  <c:v>12</c:v>
                </c:pt>
              </c:numCache>
            </c:numRef>
          </c:val>
          <c:extLst>
            <c:ext xmlns:c16="http://schemas.microsoft.com/office/drawing/2014/chart" uri="{C3380CC4-5D6E-409C-BE32-E72D297353CC}">
              <c16:uniqueId val="{00000017-F647-4B16-B4EF-1DC7E2C40729}"/>
            </c:ext>
          </c:extLst>
        </c:ser>
        <c:ser>
          <c:idx val="24"/>
          <c:order val="24"/>
          <c:tx>
            <c:strRef>
              <c:f>'Gráfico tecnológico'!$Z$3:$Z$4</c:f>
              <c:strCache>
                <c:ptCount val="1"/>
                <c:pt idx="0">
                  <c:v>2024</c:v>
                </c:pt>
              </c:strCache>
            </c:strRef>
          </c:tx>
          <c:spPr>
            <a:solidFill>
              <a:schemeClr val="accent1">
                <a:lumMod val="60000"/>
                <a:lumOff val="40000"/>
              </a:schemeClr>
            </a:solidFill>
            <a:ln>
              <a:noFill/>
            </a:ln>
            <a:effectLst/>
          </c:spPr>
          <c:invertIfNegative val="0"/>
          <c:cat>
            <c:strRef>
              <c:f>'Gráfico tecnológico'!$A$5:$A$10</c:f>
              <c:strCache>
                <c:ptCount val="5"/>
                <c:pt idx="0">
                  <c:v>COLAPSO ESTRUCTURAL</c:v>
                </c:pt>
                <c:pt idx="1">
                  <c:v>DERRAME</c:v>
                </c:pt>
                <c:pt idx="2">
                  <c:v>EXPLOSION</c:v>
                </c:pt>
                <c:pt idx="3">
                  <c:v>FUGA</c:v>
                </c:pt>
                <c:pt idx="4">
                  <c:v>INCENDIO ESTRUCTURAL</c:v>
                </c:pt>
              </c:strCache>
            </c:strRef>
          </c:cat>
          <c:val>
            <c:numRef>
              <c:f>'Gráfico tecnológico'!$Z$5:$Z$10</c:f>
              <c:numCache>
                <c:formatCode>General</c:formatCode>
                <c:ptCount val="5"/>
                <c:pt idx="3">
                  <c:v>1</c:v>
                </c:pt>
                <c:pt idx="4">
                  <c:v>6</c:v>
                </c:pt>
              </c:numCache>
            </c:numRef>
          </c:val>
          <c:extLst>
            <c:ext xmlns:c16="http://schemas.microsoft.com/office/drawing/2014/chart" uri="{C3380CC4-5D6E-409C-BE32-E72D297353CC}">
              <c16:uniqueId val="{00000018-F647-4B16-B4EF-1DC7E2C40729}"/>
            </c:ext>
          </c:extLst>
        </c:ser>
        <c:dLbls>
          <c:showLegendKey val="0"/>
          <c:showVal val="0"/>
          <c:showCatName val="0"/>
          <c:showSerName val="0"/>
          <c:showPercent val="0"/>
          <c:showBubbleSize val="0"/>
        </c:dLbls>
        <c:gapWidth val="150"/>
        <c:overlap val="100"/>
        <c:axId val="506553472"/>
        <c:axId val="506558272"/>
      </c:barChart>
      <c:catAx>
        <c:axId val="506553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06558272"/>
        <c:crosses val="autoZero"/>
        <c:auto val="1"/>
        <c:lblAlgn val="ctr"/>
        <c:lblOffset val="100"/>
        <c:noMultiLvlLbl val="0"/>
      </c:catAx>
      <c:valAx>
        <c:axId val="506558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065534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8" Type="http://schemas.openxmlformats.org/officeDocument/2006/relationships/chart" Target="../charts/chart23.xml"/><Relationship Id="rId13" Type="http://schemas.openxmlformats.org/officeDocument/2006/relationships/chart" Target="../charts/chart28.xml"/><Relationship Id="rId18" Type="http://schemas.openxmlformats.org/officeDocument/2006/relationships/chart" Target="../charts/chart33.xml"/><Relationship Id="rId3" Type="http://schemas.openxmlformats.org/officeDocument/2006/relationships/chart" Target="../charts/chart18.xml"/><Relationship Id="rId7" Type="http://schemas.openxmlformats.org/officeDocument/2006/relationships/chart" Target="../charts/chart22.xml"/><Relationship Id="rId12" Type="http://schemas.openxmlformats.org/officeDocument/2006/relationships/chart" Target="../charts/chart27.xml"/><Relationship Id="rId17" Type="http://schemas.openxmlformats.org/officeDocument/2006/relationships/chart" Target="../charts/chart32.xml"/><Relationship Id="rId2" Type="http://schemas.openxmlformats.org/officeDocument/2006/relationships/chart" Target="../charts/chart17.xml"/><Relationship Id="rId16" Type="http://schemas.openxmlformats.org/officeDocument/2006/relationships/chart" Target="../charts/chart31.xml"/><Relationship Id="rId20" Type="http://schemas.openxmlformats.org/officeDocument/2006/relationships/chart" Target="../charts/chart35.xml"/><Relationship Id="rId1" Type="http://schemas.openxmlformats.org/officeDocument/2006/relationships/chart" Target="../charts/chart16.xml"/><Relationship Id="rId6" Type="http://schemas.openxmlformats.org/officeDocument/2006/relationships/chart" Target="../charts/chart21.xml"/><Relationship Id="rId11" Type="http://schemas.openxmlformats.org/officeDocument/2006/relationships/chart" Target="../charts/chart26.xml"/><Relationship Id="rId5" Type="http://schemas.openxmlformats.org/officeDocument/2006/relationships/chart" Target="../charts/chart20.xml"/><Relationship Id="rId15" Type="http://schemas.openxmlformats.org/officeDocument/2006/relationships/chart" Target="../charts/chart30.xml"/><Relationship Id="rId10" Type="http://schemas.openxmlformats.org/officeDocument/2006/relationships/chart" Target="../charts/chart25.xml"/><Relationship Id="rId19" Type="http://schemas.openxmlformats.org/officeDocument/2006/relationships/chart" Target="../charts/chart34.xml"/><Relationship Id="rId4" Type="http://schemas.openxmlformats.org/officeDocument/2006/relationships/chart" Target="../charts/chart19.xml"/><Relationship Id="rId9" Type="http://schemas.openxmlformats.org/officeDocument/2006/relationships/chart" Target="../charts/chart24.xml"/><Relationship Id="rId1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8" Type="http://schemas.openxmlformats.org/officeDocument/2006/relationships/chart" Target="../charts/chart43.xml"/><Relationship Id="rId3" Type="http://schemas.openxmlformats.org/officeDocument/2006/relationships/chart" Target="../charts/chart38.xml"/><Relationship Id="rId7" Type="http://schemas.openxmlformats.org/officeDocument/2006/relationships/chart" Target="../charts/chart42.xml"/><Relationship Id="rId2" Type="http://schemas.openxmlformats.org/officeDocument/2006/relationships/chart" Target="../charts/chart37.xml"/><Relationship Id="rId1" Type="http://schemas.openxmlformats.org/officeDocument/2006/relationships/chart" Target="../charts/chart36.xml"/><Relationship Id="rId6" Type="http://schemas.openxmlformats.org/officeDocument/2006/relationships/chart" Target="../charts/chart41.xml"/><Relationship Id="rId5" Type="http://schemas.openxmlformats.org/officeDocument/2006/relationships/chart" Target="../charts/chart40.xml"/><Relationship Id="rId10" Type="http://schemas.openxmlformats.org/officeDocument/2006/relationships/chart" Target="../charts/chart45.xml"/><Relationship Id="rId4" Type="http://schemas.openxmlformats.org/officeDocument/2006/relationships/chart" Target="../charts/chart39.xml"/><Relationship Id="rId9" Type="http://schemas.openxmlformats.org/officeDocument/2006/relationships/chart" Target="../charts/chart44.xml"/></Relationships>
</file>

<file path=xl/drawings/_rels/drawing16.xml.rels><?xml version="1.0" encoding="UTF-8" standalone="yes"?>
<Relationships xmlns="http://schemas.openxmlformats.org/package/2006/relationships"><Relationship Id="rId8" Type="http://schemas.openxmlformats.org/officeDocument/2006/relationships/chart" Target="../charts/chart53.xml"/><Relationship Id="rId3" Type="http://schemas.openxmlformats.org/officeDocument/2006/relationships/chart" Target="../charts/chart48.xml"/><Relationship Id="rId7" Type="http://schemas.openxmlformats.org/officeDocument/2006/relationships/chart" Target="../charts/chart52.xml"/><Relationship Id="rId12" Type="http://schemas.openxmlformats.org/officeDocument/2006/relationships/chart" Target="../charts/chart57.xml"/><Relationship Id="rId2" Type="http://schemas.openxmlformats.org/officeDocument/2006/relationships/chart" Target="../charts/chart47.xml"/><Relationship Id="rId1" Type="http://schemas.openxmlformats.org/officeDocument/2006/relationships/chart" Target="../charts/chart46.xml"/><Relationship Id="rId6" Type="http://schemas.openxmlformats.org/officeDocument/2006/relationships/chart" Target="../charts/chart51.xml"/><Relationship Id="rId11" Type="http://schemas.openxmlformats.org/officeDocument/2006/relationships/chart" Target="../charts/chart56.xml"/><Relationship Id="rId5" Type="http://schemas.openxmlformats.org/officeDocument/2006/relationships/chart" Target="../charts/chart50.xml"/><Relationship Id="rId10" Type="http://schemas.openxmlformats.org/officeDocument/2006/relationships/chart" Target="../charts/chart55.xml"/><Relationship Id="rId4" Type="http://schemas.openxmlformats.org/officeDocument/2006/relationships/chart" Target="../charts/chart49.xml"/><Relationship Id="rId9" Type="http://schemas.openxmlformats.org/officeDocument/2006/relationships/chart" Target="../charts/chart5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58.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61.xml"/><Relationship Id="rId2" Type="http://schemas.openxmlformats.org/officeDocument/2006/relationships/chart" Target="../charts/chart60.xml"/><Relationship Id="rId1" Type="http://schemas.openxmlformats.org/officeDocument/2006/relationships/chart" Target="../charts/chart59.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3</xdr:col>
      <xdr:colOff>294409</xdr:colOff>
      <xdr:row>0</xdr:row>
      <xdr:rowOff>207819</xdr:rowOff>
    </xdr:from>
    <xdr:to>
      <xdr:col>44</xdr:col>
      <xdr:colOff>912092</xdr:colOff>
      <xdr:row>23</xdr:row>
      <xdr:rowOff>173182</xdr:rowOff>
    </xdr:to>
    <xdr:graphicFrame macro="">
      <xdr:nvGraphicFramePr>
        <xdr:cNvPr id="3" name="Gráfico 2">
          <a:extLst>
            <a:ext uri="{FF2B5EF4-FFF2-40B4-BE49-F238E27FC236}">
              <a16:creationId xmlns:a16="http://schemas.microsoft.com/office/drawing/2014/main" id="{3BB5E980-49A8-992E-B281-807D421695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265545</xdr:colOff>
      <xdr:row>24</xdr:row>
      <xdr:rowOff>115454</xdr:rowOff>
    </xdr:from>
    <xdr:to>
      <xdr:col>40</xdr:col>
      <xdr:colOff>103909</xdr:colOff>
      <xdr:row>51</xdr:row>
      <xdr:rowOff>147782</xdr:rowOff>
    </xdr:to>
    <xdr:graphicFrame macro="">
      <xdr:nvGraphicFramePr>
        <xdr:cNvPr id="4" name="Gráfico 3">
          <a:extLst>
            <a:ext uri="{FF2B5EF4-FFF2-40B4-BE49-F238E27FC236}">
              <a16:creationId xmlns:a16="http://schemas.microsoft.com/office/drawing/2014/main" id="{D0E88308-86E5-4827-A039-3161F2E9BA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34636</xdr:colOff>
      <xdr:row>52</xdr:row>
      <xdr:rowOff>80819</xdr:rowOff>
    </xdr:from>
    <xdr:to>
      <xdr:col>46</xdr:col>
      <xdr:colOff>221520</xdr:colOff>
      <xdr:row>108</xdr:row>
      <xdr:rowOff>109020</xdr:rowOff>
    </xdr:to>
    <xdr:graphicFrame macro="">
      <xdr:nvGraphicFramePr>
        <xdr:cNvPr id="5" name="Gráfico 4">
          <a:extLst>
            <a:ext uri="{FF2B5EF4-FFF2-40B4-BE49-F238E27FC236}">
              <a16:creationId xmlns:a16="http://schemas.microsoft.com/office/drawing/2014/main" id="{30AE55DE-1C68-40B7-A67D-CB84013ED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63</xdr:row>
      <xdr:rowOff>81971</xdr:rowOff>
    </xdr:from>
    <xdr:to>
      <xdr:col>9</xdr:col>
      <xdr:colOff>173182</xdr:colOff>
      <xdr:row>86</xdr:row>
      <xdr:rowOff>151246</xdr:rowOff>
    </xdr:to>
    <xdr:graphicFrame macro="">
      <xdr:nvGraphicFramePr>
        <xdr:cNvPr id="6" name="Gráfico 5">
          <a:extLst>
            <a:ext uri="{FF2B5EF4-FFF2-40B4-BE49-F238E27FC236}">
              <a16:creationId xmlns:a16="http://schemas.microsoft.com/office/drawing/2014/main" id="{87064E91-4481-47D8-A094-069E4E0B8F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0.01039</cdr:y>
    </cdr:from>
    <cdr:to>
      <cdr:x>1</cdr:x>
      <cdr:y>0.14727</cdr:y>
    </cdr:to>
    <cdr:sp macro="" textlink="">
      <cdr:nvSpPr>
        <cdr:cNvPr id="2" name="CuadroTexto 1">
          <a:extLst xmlns:a="http://schemas.openxmlformats.org/drawingml/2006/main">
            <a:ext uri="{FF2B5EF4-FFF2-40B4-BE49-F238E27FC236}">
              <a16:creationId xmlns:a16="http://schemas.microsoft.com/office/drawing/2014/main" id="{CA46F6E2-172B-4279-832D-E11652D41C1E}"/>
            </a:ext>
          </a:extLst>
        </cdr:cNvPr>
        <cdr:cNvSpPr txBox="1"/>
      </cdr:nvSpPr>
      <cdr:spPr>
        <a:xfrm xmlns:a="http://schemas.openxmlformats.org/drawingml/2006/main">
          <a:off x="0" y="55551"/>
          <a:ext cx="7378700" cy="7318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1800" b="1"/>
            <a:t>DISTRIBUCIÓN EN</a:t>
          </a:r>
          <a:r>
            <a:rPr lang="es-MX" sz="1800" b="1" baseline="0"/>
            <a:t> EL TIEMPO DE  EVENTOS HIDROMETEOROLÓGICOS</a:t>
          </a:r>
        </a:p>
        <a:p xmlns:a="http://schemas.openxmlformats.org/drawingml/2006/main">
          <a:pPr algn="ctr"/>
          <a:r>
            <a:rPr lang="es-MX" sz="1800" b="1" baseline="0"/>
            <a:t> 1930-2024 DISTRITO DE CARTAGENA</a:t>
          </a:r>
          <a:endParaRPr lang="es-MX" sz="1800" b="1"/>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952500</xdr:colOff>
      <xdr:row>2</xdr:row>
      <xdr:rowOff>184150</xdr:rowOff>
    </xdr:from>
    <xdr:to>
      <xdr:col>16</xdr:col>
      <xdr:colOff>152400</xdr:colOff>
      <xdr:row>16</xdr:row>
      <xdr:rowOff>171450</xdr:rowOff>
    </xdr:to>
    <xdr:graphicFrame macro="">
      <xdr:nvGraphicFramePr>
        <xdr:cNvPr id="4" name="Gráfico 3">
          <a:extLst>
            <a:ext uri="{FF2B5EF4-FFF2-40B4-BE49-F238E27FC236}">
              <a16:creationId xmlns:a16="http://schemas.microsoft.com/office/drawing/2014/main" id="{F7A4A5AD-A044-3ACA-407D-CF39B3ECA3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812800</xdr:colOff>
      <xdr:row>5</xdr:row>
      <xdr:rowOff>146050</xdr:rowOff>
    </xdr:from>
    <xdr:to>
      <xdr:col>15</xdr:col>
      <xdr:colOff>292100</xdr:colOff>
      <xdr:row>31</xdr:row>
      <xdr:rowOff>88900</xdr:rowOff>
    </xdr:to>
    <xdr:graphicFrame macro="">
      <xdr:nvGraphicFramePr>
        <xdr:cNvPr id="2" name="Gráfico 1">
          <a:extLst>
            <a:ext uri="{FF2B5EF4-FFF2-40B4-BE49-F238E27FC236}">
              <a16:creationId xmlns:a16="http://schemas.microsoft.com/office/drawing/2014/main" id="{108CC9D6-2ACB-6EF5-A806-66E4CC2618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xdr:row>
      <xdr:rowOff>165100</xdr:rowOff>
    </xdr:from>
    <xdr:to>
      <xdr:col>5</xdr:col>
      <xdr:colOff>25400</xdr:colOff>
      <xdr:row>30</xdr:row>
      <xdr:rowOff>63500</xdr:rowOff>
    </xdr:to>
    <xdr:graphicFrame macro="">
      <xdr:nvGraphicFramePr>
        <xdr:cNvPr id="3" name="Gráfico 2">
          <a:extLst>
            <a:ext uri="{FF2B5EF4-FFF2-40B4-BE49-F238E27FC236}">
              <a16:creationId xmlns:a16="http://schemas.microsoft.com/office/drawing/2014/main" id="{DB8123BA-A94D-3F5F-70A8-92EEFC4C21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0.0239</cdr:x>
      <cdr:y>0.01944</cdr:y>
    </cdr:from>
    <cdr:to>
      <cdr:x>0.98529</cdr:x>
      <cdr:y>0.1373</cdr:y>
    </cdr:to>
    <cdr:sp macro="" textlink="">
      <cdr:nvSpPr>
        <cdr:cNvPr id="2" name="CuadroTexto 1">
          <a:extLst xmlns:a="http://schemas.openxmlformats.org/drawingml/2006/main">
            <a:ext uri="{FF2B5EF4-FFF2-40B4-BE49-F238E27FC236}">
              <a16:creationId xmlns:a16="http://schemas.microsoft.com/office/drawing/2014/main" id="{B39B49AC-9A46-13A6-F28F-C6732B87809E}"/>
            </a:ext>
          </a:extLst>
        </cdr:cNvPr>
        <cdr:cNvSpPr txBox="1"/>
      </cdr:nvSpPr>
      <cdr:spPr>
        <a:xfrm xmlns:a="http://schemas.openxmlformats.org/drawingml/2006/main">
          <a:off x="165100" y="101600"/>
          <a:ext cx="6642100" cy="6159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1800" b="1"/>
            <a:t>DISTRIBUCIÓN EN</a:t>
          </a:r>
          <a:r>
            <a:rPr lang="es-MX" sz="1800" b="1" baseline="0"/>
            <a:t> EL TIEMPO DE  EVENTOS BIOLÓGICOS 1930-2024</a:t>
          </a:r>
        </a:p>
        <a:p xmlns:a="http://schemas.openxmlformats.org/drawingml/2006/main">
          <a:pPr algn="ctr"/>
          <a:r>
            <a:rPr lang="es-MX" sz="1800" b="1" baseline="0"/>
            <a:t> DISTRITO DE CARTAGENA</a:t>
          </a:r>
          <a:endParaRPr lang="es-MX" sz="1800" b="1"/>
        </a:p>
      </cdr:txBody>
    </cdr:sp>
  </cdr:relSizeAnchor>
</c:userShapes>
</file>

<file path=xl/drawings/drawing14.xml><?xml version="1.0" encoding="utf-8"?>
<xdr:wsDr xmlns:xdr="http://schemas.openxmlformats.org/drawingml/2006/spreadsheetDrawing" xmlns:a="http://schemas.openxmlformats.org/drawingml/2006/main">
  <xdr:twoCellAnchor>
    <xdr:from>
      <xdr:col>0</xdr:col>
      <xdr:colOff>0</xdr:colOff>
      <xdr:row>21</xdr:row>
      <xdr:rowOff>152400</xdr:rowOff>
    </xdr:from>
    <xdr:to>
      <xdr:col>4</xdr:col>
      <xdr:colOff>716642</xdr:colOff>
      <xdr:row>37</xdr:row>
      <xdr:rowOff>172357</xdr:rowOff>
    </xdr:to>
    <xdr:graphicFrame macro="">
      <xdr:nvGraphicFramePr>
        <xdr:cNvPr id="2" name="Gráfico 1">
          <a:extLst>
            <a:ext uri="{FF2B5EF4-FFF2-40B4-BE49-F238E27FC236}">
              <a16:creationId xmlns:a16="http://schemas.microsoft.com/office/drawing/2014/main" id="{9EF23F2C-3C79-E3AB-5C3C-99DBCDBDC9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226786</xdr:colOff>
      <xdr:row>21</xdr:row>
      <xdr:rowOff>172357</xdr:rowOff>
    </xdr:from>
    <xdr:to>
      <xdr:col>11</xdr:col>
      <xdr:colOff>9072</xdr:colOff>
      <xdr:row>37</xdr:row>
      <xdr:rowOff>154213</xdr:rowOff>
    </xdr:to>
    <xdr:graphicFrame macro="">
      <xdr:nvGraphicFramePr>
        <xdr:cNvPr id="3" name="Gráfico 2">
          <a:extLst>
            <a:ext uri="{FF2B5EF4-FFF2-40B4-BE49-F238E27FC236}">
              <a16:creationId xmlns:a16="http://schemas.microsoft.com/office/drawing/2014/main" id="{D1FD2113-8A65-4C8F-A859-45B33D385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381000</xdr:colOff>
      <xdr:row>21</xdr:row>
      <xdr:rowOff>154212</xdr:rowOff>
    </xdr:from>
    <xdr:to>
      <xdr:col>17</xdr:col>
      <xdr:colOff>27214</xdr:colOff>
      <xdr:row>37</xdr:row>
      <xdr:rowOff>172356</xdr:rowOff>
    </xdr:to>
    <xdr:graphicFrame macro="">
      <xdr:nvGraphicFramePr>
        <xdr:cNvPr id="4" name="Gráfico 3">
          <a:extLst>
            <a:ext uri="{FF2B5EF4-FFF2-40B4-BE49-F238E27FC236}">
              <a16:creationId xmlns:a16="http://schemas.microsoft.com/office/drawing/2014/main" id="{8814CE3E-6BB4-4C43-8282-7B69F314B3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39</xdr:row>
      <xdr:rowOff>18142</xdr:rowOff>
    </xdr:from>
    <xdr:to>
      <xdr:col>4</xdr:col>
      <xdr:colOff>780143</xdr:colOff>
      <xdr:row>55</xdr:row>
      <xdr:rowOff>36286</xdr:rowOff>
    </xdr:to>
    <xdr:graphicFrame macro="">
      <xdr:nvGraphicFramePr>
        <xdr:cNvPr id="5" name="Gráfico 4">
          <a:extLst>
            <a:ext uri="{FF2B5EF4-FFF2-40B4-BE49-F238E27FC236}">
              <a16:creationId xmlns:a16="http://schemas.microsoft.com/office/drawing/2014/main" id="{41BBC916-BAD5-4BBF-884F-D9163A740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244929</xdr:colOff>
      <xdr:row>38</xdr:row>
      <xdr:rowOff>172357</xdr:rowOff>
    </xdr:from>
    <xdr:to>
      <xdr:col>11</xdr:col>
      <xdr:colOff>18143</xdr:colOff>
      <xdr:row>55</xdr:row>
      <xdr:rowOff>9072</xdr:rowOff>
    </xdr:to>
    <xdr:graphicFrame macro="">
      <xdr:nvGraphicFramePr>
        <xdr:cNvPr id="6" name="Gráfico 5">
          <a:extLst>
            <a:ext uri="{FF2B5EF4-FFF2-40B4-BE49-F238E27FC236}">
              <a16:creationId xmlns:a16="http://schemas.microsoft.com/office/drawing/2014/main" id="{EF3E9270-49C7-403A-BC45-DE048F9E3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426356</xdr:colOff>
      <xdr:row>38</xdr:row>
      <xdr:rowOff>163286</xdr:rowOff>
    </xdr:from>
    <xdr:to>
      <xdr:col>17</xdr:col>
      <xdr:colOff>63500</xdr:colOff>
      <xdr:row>55</xdr:row>
      <xdr:rowOff>1</xdr:rowOff>
    </xdr:to>
    <xdr:graphicFrame macro="">
      <xdr:nvGraphicFramePr>
        <xdr:cNvPr id="7" name="Gráfico 6">
          <a:extLst>
            <a:ext uri="{FF2B5EF4-FFF2-40B4-BE49-F238E27FC236}">
              <a16:creationId xmlns:a16="http://schemas.microsoft.com/office/drawing/2014/main" id="{4F368038-4967-4BC4-9880-7B31C7A34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27215</xdr:colOff>
      <xdr:row>56</xdr:row>
      <xdr:rowOff>72570</xdr:rowOff>
    </xdr:from>
    <xdr:to>
      <xdr:col>5</xdr:col>
      <xdr:colOff>18144</xdr:colOff>
      <xdr:row>72</xdr:row>
      <xdr:rowOff>90714</xdr:rowOff>
    </xdr:to>
    <xdr:graphicFrame macro="">
      <xdr:nvGraphicFramePr>
        <xdr:cNvPr id="8" name="Gráfico 7">
          <a:extLst>
            <a:ext uri="{FF2B5EF4-FFF2-40B4-BE49-F238E27FC236}">
              <a16:creationId xmlns:a16="http://schemas.microsoft.com/office/drawing/2014/main" id="{3D188188-BB14-4352-9D8D-E0307F94AA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263071</xdr:colOff>
      <xdr:row>56</xdr:row>
      <xdr:rowOff>72571</xdr:rowOff>
    </xdr:from>
    <xdr:to>
      <xdr:col>11</xdr:col>
      <xdr:colOff>63500</xdr:colOff>
      <xdr:row>72</xdr:row>
      <xdr:rowOff>90715</xdr:rowOff>
    </xdr:to>
    <xdr:graphicFrame macro="">
      <xdr:nvGraphicFramePr>
        <xdr:cNvPr id="9" name="Gráfico 8">
          <a:extLst>
            <a:ext uri="{FF2B5EF4-FFF2-40B4-BE49-F238E27FC236}">
              <a16:creationId xmlns:a16="http://schemas.microsoft.com/office/drawing/2014/main" id="{7E3F3ACE-4E6E-40A5-A28B-8725677EB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444499</xdr:colOff>
      <xdr:row>56</xdr:row>
      <xdr:rowOff>36285</xdr:rowOff>
    </xdr:from>
    <xdr:to>
      <xdr:col>17</xdr:col>
      <xdr:colOff>27214</xdr:colOff>
      <xdr:row>72</xdr:row>
      <xdr:rowOff>54429</xdr:rowOff>
    </xdr:to>
    <xdr:graphicFrame macro="">
      <xdr:nvGraphicFramePr>
        <xdr:cNvPr id="10" name="Gráfico 9">
          <a:extLst>
            <a:ext uri="{FF2B5EF4-FFF2-40B4-BE49-F238E27FC236}">
              <a16:creationId xmlns:a16="http://schemas.microsoft.com/office/drawing/2014/main" id="{7CC800E8-DADA-43CF-8811-D01250E9CE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9071</xdr:colOff>
      <xdr:row>74</xdr:row>
      <xdr:rowOff>63500</xdr:rowOff>
    </xdr:from>
    <xdr:to>
      <xdr:col>5</xdr:col>
      <xdr:colOff>0</xdr:colOff>
      <xdr:row>90</xdr:row>
      <xdr:rowOff>81644</xdr:rowOff>
    </xdr:to>
    <xdr:graphicFrame macro="">
      <xdr:nvGraphicFramePr>
        <xdr:cNvPr id="11" name="Gráfico 10">
          <a:extLst>
            <a:ext uri="{FF2B5EF4-FFF2-40B4-BE49-F238E27FC236}">
              <a16:creationId xmlns:a16="http://schemas.microsoft.com/office/drawing/2014/main" id="{F5C4D305-FADE-452E-B25A-9F3A16C9B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308429</xdr:colOff>
      <xdr:row>74</xdr:row>
      <xdr:rowOff>54429</xdr:rowOff>
    </xdr:from>
    <xdr:to>
      <xdr:col>11</xdr:col>
      <xdr:colOff>108858</xdr:colOff>
      <xdr:row>90</xdr:row>
      <xdr:rowOff>72573</xdr:rowOff>
    </xdr:to>
    <xdr:graphicFrame macro="">
      <xdr:nvGraphicFramePr>
        <xdr:cNvPr id="12" name="Gráfico 11">
          <a:extLst>
            <a:ext uri="{FF2B5EF4-FFF2-40B4-BE49-F238E27FC236}">
              <a16:creationId xmlns:a16="http://schemas.microsoft.com/office/drawing/2014/main" id="{4CF459BB-C540-447A-8E17-D8D173779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11</xdr:col>
      <xdr:colOff>453571</xdr:colOff>
      <xdr:row>74</xdr:row>
      <xdr:rowOff>45357</xdr:rowOff>
    </xdr:from>
    <xdr:to>
      <xdr:col>17</xdr:col>
      <xdr:colOff>36286</xdr:colOff>
      <xdr:row>90</xdr:row>
      <xdr:rowOff>63501</xdr:rowOff>
    </xdr:to>
    <xdr:graphicFrame macro="">
      <xdr:nvGraphicFramePr>
        <xdr:cNvPr id="13" name="Gráfico 12">
          <a:extLst>
            <a:ext uri="{FF2B5EF4-FFF2-40B4-BE49-F238E27FC236}">
              <a16:creationId xmlns:a16="http://schemas.microsoft.com/office/drawing/2014/main" id="{A64F4AA1-FEAE-4DB8-8194-E0F28944E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63501</xdr:colOff>
      <xdr:row>91</xdr:row>
      <xdr:rowOff>154213</xdr:rowOff>
    </xdr:from>
    <xdr:to>
      <xdr:col>5</xdr:col>
      <xdr:colOff>54430</xdr:colOff>
      <xdr:row>107</xdr:row>
      <xdr:rowOff>172357</xdr:rowOff>
    </xdr:to>
    <xdr:graphicFrame macro="">
      <xdr:nvGraphicFramePr>
        <xdr:cNvPr id="14" name="Gráfico 13">
          <a:extLst>
            <a:ext uri="{FF2B5EF4-FFF2-40B4-BE49-F238E27FC236}">
              <a16:creationId xmlns:a16="http://schemas.microsoft.com/office/drawing/2014/main" id="{FA94E1A1-28CA-4A9D-B54A-EA7D53126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281214</xdr:colOff>
      <xdr:row>91</xdr:row>
      <xdr:rowOff>154213</xdr:rowOff>
    </xdr:from>
    <xdr:to>
      <xdr:col>11</xdr:col>
      <xdr:colOff>81643</xdr:colOff>
      <xdr:row>107</xdr:row>
      <xdr:rowOff>172357</xdr:rowOff>
    </xdr:to>
    <xdr:graphicFrame macro="">
      <xdr:nvGraphicFramePr>
        <xdr:cNvPr id="15" name="Gráfico 14">
          <a:extLst>
            <a:ext uri="{FF2B5EF4-FFF2-40B4-BE49-F238E27FC236}">
              <a16:creationId xmlns:a16="http://schemas.microsoft.com/office/drawing/2014/main" id="{C6250A22-E21A-4780-B512-9BD987043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11</xdr:col>
      <xdr:colOff>426357</xdr:colOff>
      <xdr:row>91</xdr:row>
      <xdr:rowOff>163285</xdr:rowOff>
    </xdr:from>
    <xdr:to>
      <xdr:col>17</xdr:col>
      <xdr:colOff>9072</xdr:colOff>
      <xdr:row>108</xdr:row>
      <xdr:rowOff>1</xdr:rowOff>
    </xdr:to>
    <xdr:graphicFrame macro="">
      <xdr:nvGraphicFramePr>
        <xdr:cNvPr id="16" name="Gráfico 15">
          <a:extLst>
            <a:ext uri="{FF2B5EF4-FFF2-40B4-BE49-F238E27FC236}">
              <a16:creationId xmlns:a16="http://schemas.microsoft.com/office/drawing/2014/main" id="{46CB6C3F-DD69-422F-93C7-BD70E36D63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99786</xdr:colOff>
      <xdr:row>109</xdr:row>
      <xdr:rowOff>90714</xdr:rowOff>
    </xdr:from>
    <xdr:to>
      <xdr:col>5</xdr:col>
      <xdr:colOff>90715</xdr:colOff>
      <xdr:row>125</xdr:row>
      <xdr:rowOff>108858</xdr:rowOff>
    </xdr:to>
    <xdr:graphicFrame macro="">
      <xdr:nvGraphicFramePr>
        <xdr:cNvPr id="17" name="Gráfico 16">
          <a:extLst>
            <a:ext uri="{FF2B5EF4-FFF2-40B4-BE49-F238E27FC236}">
              <a16:creationId xmlns:a16="http://schemas.microsoft.com/office/drawing/2014/main" id="{250CD836-85AB-4662-988F-6465085247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308429</xdr:colOff>
      <xdr:row>109</xdr:row>
      <xdr:rowOff>81643</xdr:rowOff>
    </xdr:from>
    <xdr:to>
      <xdr:col>11</xdr:col>
      <xdr:colOff>108858</xdr:colOff>
      <xdr:row>125</xdr:row>
      <xdr:rowOff>99787</xdr:rowOff>
    </xdr:to>
    <xdr:graphicFrame macro="">
      <xdr:nvGraphicFramePr>
        <xdr:cNvPr id="18" name="Gráfico 17">
          <a:extLst>
            <a:ext uri="{FF2B5EF4-FFF2-40B4-BE49-F238E27FC236}">
              <a16:creationId xmlns:a16="http://schemas.microsoft.com/office/drawing/2014/main" id="{5BC6F1CB-2E19-49F3-A615-31499ABB2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11</xdr:col>
      <xdr:colOff>408214</xdr:colOff>
      <xdr:row>109</xdr:row>
      <xdr:rowOff>81643</xdr:rowOff>
    </xdr:from>
    <xdr:to>
      <xdr:col>16</xdr:col>
      <xdr:colOff>807358</xdr:colOff>
      <xdr:row>125</xdr:row>
      <xdr:rowOff>99787</xdr:rowOff>
    </xdr:to>
    <xdr:graphicFrame macro="">
      <xdr:nvGraphicFramePr>
        <xdr:cNvPr id="19" name="Gráfico 18">
          <a:extLst>
            <a:ext uri="{FF2B5EF4-FFF2-40B4-BE49-F238E27FC236}">
              <a16:creationId xmlns:a16="http://schemas.microsoft.com/office/drawing/2014/main" id="{AE4AF9C5-BF41-473B-8C10-B9C2D7AE20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99786</xdr:colOff>
      <xdr:row>126</xdr:row>
      <xdr:rowOff>145143</xdr:rowOff>
    </xdr:from>
    <xdr:to>
      <xdr:col>5</xdr:col>
      <xdr:colOff>90715</xdr:colOff>
      <xdr:row>142</xdr:row>
      <xdr:rowOff>163287</xdr:rowOff>
    </xdr:to>
    <xdr:graphicFrame macro="">
      <xdr:nvGraphicFramePr>
        <xdr:cNvPr id="20" name="Gráfico 19">
          <a:extLst>
            <a:ext uri="{FF2B5EF4-FFF2-40B4-BE49-F238E27FC236}">
              <a16:creationId xmlns:a16="http://schemas.microsoft.com/office/drawing/2014/main" id="{5C895E84-80BA-4B0D-BBF2-98851E983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18</xdr:col>
      <xdr:colOff>576261</xdr:colOff>
      <xdr:row>0</xdr:row>
      <xdr:rowOff>257173</xdr:rowOff>
    </xdr:from>
    <xdr:to>
      <xdr:col>35</xdr:col>
      <xdr:colOff>455083</xdr:colOff>
      <xdr:row>40</xdr:row>
      <xdr:rowOff>137582</xdr:rowOff>
    </xdr:to>
    <xdr:graphicFrame macro="">
      <xdr:nvGraphicFramePr>
        <xdr:cNvPr id="21" name="Gráfico 20">
          <a:extLst>
            <a:ext uri="{FF2B5EF4-FFF2-40B4-BE49-F238E27FC236}">
              <a16:creationId xmlns:a16="http://schemas.microsoft.com/office/drawing/2014/main" id="{7378001E-6B83-440F-BE79-B04BE70E7B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273050</xdr:colOff>
      <xdr:row>11</xdr:row>
      <xdr:rowOff>31750</xdr:rowOff>
    </xdr:from>
    <xdr:to>
      <xdr:col>5</xdr:col>
      <xdr:colOff>476250</xdr:colOff>
      <xdr:row>27</xdr:row>
      <xdr:rowOff>19050</xdr:rowOff>
    </xdr:to>
    <xdr:graphicFrame macro="">
      <xdr:nvGraphicFramePr>
        <xdr:cNvPr id="4" name="Gráfico 3">
          <a:extLst>
            <a:ext uri="{FF2B5EF4-FFF2-40B4-BE49-F238E27FC236}">
              <a16:creationId xmlns:a16="http://schemas.microsoft.com/office/drawing/2014/main" id="{EED0A993-376D-0399-78BA-65E0AFD837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647700</xdr:colOff>
      <xdr:row>11</xdr:row>
      <xdr:rowOff>31750</xdr:rowOff>
    </xdr:from>
    <xdr:to>
      <xdr:col>11</xdr:col>
      <xdr:colOff>342900</xdr:colOff>
      <xdr:row>27</xdr:row>
      <xdr:rowOff>19050</xdr:rowOff>
    </xdr:to>
    <xdr:graphicFrame macro="">
      <xdr:nvGraphicFramePr>
        <xdr:cNvPr id="7" name="Gráfico 6">
          <a:extLst>
            <a:ext uri="{FF2B5EF4-FFF2-40B4-BE49-F238E27FC236}">
              <a16:creationId xmlns:a16="http://schemas.microsoft.com/office/drawing/2014/main" id="{08040F9E-BC9E-4B19-AC90-6A02AFE4F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273050</xdr:colOff>
      <xdr:row>28</xdr:row>
      <xdr:rowOff>12700</xdr:rowOff>
    </xdr:from>
    <xdr:to>
      <xdr:col>5</xdr:col>
      <xdr:colOff>476250</xdr:colOff>
      <xdr:row>42</xdr:row>
      <xdr:rowOff>0</xdr:rowOff>
    </xdr:to>
    <xdr:graphicFrame macro="">
      <xdr:nvGraphicFramePr>
        <xdr:cNvPr id="8" name="Gráfico 7">
          <a:extLst>
            <a:ext uri="{FF2B5EF4-FFF2-40B4-BE49-F238E27FC236}">
              <a16:creationId xmlns:a16="http://schemas.microsoft.com/office/drawing/2014/main" id="{3A952B6F-6554-E475-4CF8-9F93343F5A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635000</xdr:colOff>
      <xdr:row>28</xdr:row>
      <xdr:rowOff>12700</xdr:rowOff>
    </xdr:from>
    <xdr:to>
      <xdr:col>11</xdr:col>
      <xdr:colOff>330200</xdr:colOff>
      <xdr:row>42</xdr:row>
      <xdr:rowOff>0</xdr:rowOff>
    </xdr:to>
    <xdr:graphicFrame macro="">
      <xdr:nvGraphicFramePr>
        <xdr:cNvPr id="9" name="Gráfico 8">
          <a:extLst>
            <a:ext uri="{FF2B5EF4-FFF2-40B4-BE49-F238E27FC236}">
              <a16:creationId xmlns:a16="http://schemas.microsoft.com/office/drawing/2014/main" id="{0EE1474E-2175-E58A-0DA2-AA575784CD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285750</xdr:colOff>
      <xdr:row>44</xdr:row>
      <xdr:rowOff>177800</xdr:rowOff>
    </xdr:from>
    <xdr:to>
      <xdr:col>5</xdr:col>
      <xdr:colOff>482600</xdr:colOff>
      <xdr:row>58</xdr:row>
      <xdr:rowOff>165100</xdr:rowOff>
    </xdr:to>
    <xdr:graphicFrame macro="">
      <xdr:nvGraphicFramePr>
        <xdr:cNvPr id="10" name="Gráfico 9">
          <a:extLst>
            <a:ext uri="{FF2B5EF4-FFF2-40B4-BE49-F238E27FC236}">
              <a16:creationId xmlns:a16="http://schemas.microsoft.com/office/drawing/2014/main" id="{93B4A517-2503-605B-3FD4-6919E947FD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679450</xdr:colOff>
      <xdr:row>44</xdr:row>
      <xdr:rowOff>184150</xdr:rowOff>
    </xdr:from>
    <xdr:to>
      <xdr:col>11</xdr:col>
      <xdr:colOff>374650</xdr:colOff>
      <xdr:row>58</xdr:row>
      <xdr:rowOff>171450</xdr:rowOff>
    </xdr:to>
    <xdr:graphicFrame macro="">
      <xdr:nvGraphicFramePr>
        <xdr:cNvPr id="11" name="Gráfico 10">
          <a:extLst>
            <a:ext uri="{FF2B5EF4-FFF2-40B4-BE49-F238E27FC236}">
              <a16:creationId xmlns:a16="http://schemas.microsoft.com/office/drawing/2014/main" id="{62FA7D12-8EA3-0E7B-8174-8CE3046477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304800</xdr:colOff>
      <xdr:row>61</xdr:row>
      <xdr:rowOff>69850</xdr:rowOff>
    </xdr:from>
    <xdr:to>
      <xdr:col>5</xdr:col>
      <xdr:colOff>501650</xdr:colOff>
      <xdr:row>75</xdr:row>
      <xdr:rowOff>57150</xdr:rowOff>
    </xdr:to>
    <xdr:graphicFrame macro="">
      <xdr:nvGraphicFramePr>
        <xdr:cNvPr id="12" name="Gráfico 11">
          <a:extLst>
            <a:ext uri="{FF2B5EF4-FFF2-40B4-BE49-F238E27FC236}">
              <a16:creationId xmlns:a16="http://schemas.microsoft.com/office/drawing/2014/main" id="{A319D641-1215-53BA-554B-07B3FEF894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755650</xdr:colOff>
      <xdr:row>61</xdr:row>
      <xdr:rowOff>82550</xdr:rowOff>
    </xdr:from>
    <xdr:to>
      <xdr:col>11</xdr:col>
      <xdr:colOff>450850</xdr:colOff>
      <xdr:row>75</xdr:row>
      <xdr:rowOff>69850</xdr:rowOff>
    </xdr:to>
    <xdr:graphicFrame macro="">
      <xdr:nvGraphicFramePr>
        <xdr:cNvPr id="13" name="Gráfico 12">
          <a:extLst>
            <a:ext uri="{FF2B5EF4-FFF2-40B4-BE49-F238E27FC236}">
              <a16:creationId xmlns:a16="http://schemas.microsoft.com/office/drawing/2014/main" id="{1A8CBA65-4089-3EF4-F951-F78D035A5D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412749</xdr:colOff>
      <xdr:row>9</xdr:row>
      <xdr:rowOff>168274</xdr:rowOff>
    </xdr:from>
    <xdr:to>
      <xdr:col>26</xdr:col>
      <xdr:colOff>238124</xdr:colOff>
      <xdr:row>56</xdr:row>
      <xdr:rowOff>126999</xdr:rowOff>
    </xdr:to>
    <xdr:graphicFrame macro="">
      <xdr:nvGraphicFramePr>
        <xdr:cNvPr id="17" name="Gráfico 16">
          <a:extLst>
            <a:ext uri="{FF2B5EF4-FFF2-40B4-BE49-F238E27FC236}">
              <a16:creationId xmlns:a16="http://schemas.microsoft.com/office/drawing/2014/main" id="{FFC55E3F-DDD0-414D-8028-056369C56B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301625</xdr:colOff>
      <xdr:row>77</xdr:row>
      <xdr:rowOff>120650</xdr:rowOff>
    </xdr:from>
    <xdr:to>
      <xdr:col>5</xdr:col>
      <xdr:colOff>492125</xdr:colOff>
      <xdr:row>92</xdr:row>
      <xdr:rowOff>6350</xdr:rowOff>
    </xdr:to>
    <xdr:graphicFrame macro="">
      <xdr:nvGraphicFramePr>
        <xdr:cNvPr id="18" name="Gráfico 17">
          <a:extLst>
            <a:ext uri="{FF2B5EF4-FFF2-40B4-BE49-F238E27FC236}">
              <a16:creationId xmlns:a16="http://schemas.microsoft.com/office/drawing/2014/main" id="{4F42DAAA-9227-8160-14A2-1A5F175397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63498</xdr:colOff>
      <xdr:row>9</xdr:row>
      <xdr:rowOff>120649</xdr:rowOff>
    </xdr:from>
    <xdr:to>
      <xdr:col>11</xdr:col>
      <xdr:colOff>1015999</xdr:colOff>
      <xdr:row>45</xdr:row>
      <xdr:rowOff>142874</xdr:rowOff>
    </xdr:to>
    <xdr:graphicFrame macro="">
      <xdr:nvGraphicFramePr>
        <xdr:cNvPr id="12" name="Gráfico 11">
          <a:extLst>
            <a:ext uri="{FF2B5EF4-FFF2-40B4-BE49-F238E27FC236}">
              <a16:creationId xmlns:a16="http://schemas.microsoft.com/office/drawing/2014/main" id="{E0B0025F-6796-3ECE-643A-C6D8DB331F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98136</xdr:colOff>
      <xdr:row>84</xdr:row>
      <xdr:rowOff>89477</xdr:rowOff>
    </xdr:from>
    <xdr:to>
      <xdr:col>11</xdr:col>
      <xdr:colOff>1000125</xdr:colOff>
      <xdr:row>120</xdr:row>
      <xdr:rowOff>111702</xdr:rowOff>
    </xdr:to>
    <xdr:graphicFrame macro="">
      <xdr:nvGraphicFramePr>
        <xdr:cNvPr id="16" name="Gráfico 15">
          <a:extLst>
            <a:ext uri="{FF2B5EF4-FFF2-40B4-BE49-F238E27FC236}">
              <a16:creationId xmlns:a16="http://schemas.microsoft.com/office/drawing/2014/main" id="{4828CD3D-F42A-450A-AA05-9F61C2D98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54840</xdr:colOff>
      <xdr:row>9</xdr:row>
      <xdr:rowOff>127001</xdr:rowOff>
    </xdr:from>
    <xdr:to>
      <xdr:col>25</xdr:col>
      <xdr:colOff>733136</xdr:colOff>
      <xdr:row>45</xdr:row>
      <xdr:rowOff>149226</xdr:rowOff>
    </xdr:to>
    <xdr:graphicFrame macro="">
      <xdr:nvGraphicFramePr>
        <xdr:cNvPr id="17" name="Gráfico 16">
          <a:extLst>
            <a:ext uri="{FF2B5EF4-FFF2-40B4-BE49-F238E27FC236}">
              <a16:creationId xmlns:a16="http://schemas.microsoft.com/office/drawing/2014/main" id="{699E4A29-0841-4756-8DE4-EE64B418DD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142875</xdr:colOff>
      <xdr:row>84</xdr:row>
      <xdr:rowOff>95250</xdr:rowOff>
    </xdr:from>
    <xdr:to>
      <xdr:col>25</xdr:col>
      <xdr:colOff>793750</xdr:colOff>
      <xdr:row>120</xdr:row>
      <xdr:rowOff>117475</xdr:rowOff>
    </xdr:to>
    <xdr:graphicFrame macro="">
      <xdr:nvGraphicFramePr>
        <xdr:cNvPr id="18" name="Gráfico 17">
          <a:extLst>
            <a:ext uri="{FF2B5EF4-FFF2-40B4-BE49-F238E27FC236}">
              <a16:creationId xmlns:a16="http://schemas.microsoft.com/office/drawing/2014/main" id="{5E71C00B-34F6-4A47-8226-CFFC9DACA2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111125</xdr:colOff>
      <xdr:row>46</xdr:row>
      <xdr:rowOff>79375</xdr:rowOff>
    </xdr:from>
    <xdr:to>
      <xdr:col>11</xdr:col>
      <xdr:colOff>1013114</xdr:colOff>
      <xdr:row>82</xdr:row>
      <xdr:rowOff>101600</xdr:rowOff>
    </xdr:to>
    <xdr:graphicFrame macro="">
      <xdr:nvGraphicFramePr>
        <xdr:cNvPr id="19" name="Gráfico 18">
          <a:extLst>
            <a:ext uri="{FF2B5EF4-FFF2-40B4-BE49-F238E27FC236}">
              <a16:creationId xmlns:a16="http://schemas.microsoft.com/office/drawing/2014/main" id="{4EEA5348-DB49-4447-9BE4-0855F687F9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127000</xdr:colOff>
      <xdr:row>46</xdr:row>
      <xdr:rowOff>80818</xdr:rowOff>
    </xdr:from>
    <xdr:to>
      <xdr:col>25</xdr:col>
      <xdr:colOff>774989</xdr:colOff>
      <xdr:row>82</xdr:row>
      <xdr:rowOff>103043</xdr:rowOff>
    </xdr:to>
    <xdr:graphicFrame macro="">
      <xdr:nvGraphicFramePr>
        <xdr:cNvPr id="20" name="Gráfico 19">
          <a:extLst>
            <a:ext uri="{FF2B5EF4-FFF2-40B4-BE49-F238E27FC236}">
              <a16:creationId xmlns:a16="http://schemas.microsoft.com/office/drawing/2014/main" id="{F47E5C16-A912-4DA4-A140-DCBB02BEE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26</xdr:col>
      <xdr:colOff>558800</xdr:colOff>
      <xdr:row>9</xdr:row>
      <xdr:rowOff>190500</xdr:rowOff>
    </xdr:from>
    <xdr:to>
      <xdr:col>42</xdr:col>
      <xdr:colOff>703696</xdr:colOff>
      <xdr:row>46</xdr:row>
      <xdr:rowOff>9525</xdr:rowOff>
    </xdr:to>
    <xdr:graphicFrame macro="">
      <xdr:nvGraphicFramePr>
        <xdr:cNvPr id="22" name="Gráfico 21">
          <a:extLst>
            <a:ext uri="{FF2B5EF4-FFF2-40B4-BE49-F238E27FC236}">
              <a16:creationId xmlns:a16="http://schemas.microsoft.com/office/drawing/2014/main" id="{FFBD32C8-972D-437A-B05B-5AF1AA2AE8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50800</xdr:colOff>
      <xdr:row>122</xdr:row>
      <xdr:rowOff>127000</xdr:rowOff>
    </xdr:from>
    <xdr:to>
      <xdr:col>11</xdr:col>
      <xdr:colOff>952789</xdr:colOff>
      <xdr:row>158</xdr:row>
      <xdr:rowOff>149225</xdr:rowOff>
    </xdr:to>
    <xdr:graphicFrame macro="">
      <xdr:nvGraphicFramePr>
        <xdr:cNvPr id="23" name="Gráfico 22">
          <a:extLst>
            <a:ext uri="{FF2B5EF4-FFF2-40B4-BE49-F238E27FC236}">
              <a16:creationId xmlns:a16="http://schemas.microsoft.com/office/drawing/2014/main" id="{0101C37B-B1B6-438A-A5FB-D9D1F67E1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342900</xdr:colOff>
      <xdr:row>122</xdr:row>
      <xdr:rowOff>152400</xdr:rowOff>
    </xdr:from>
    <xdr:to>
      <xdr:col>26</xdr:col>
      <xdr:colOff>152689</xdr:colOff>
      <xdr:row>158</xdr:row>
      <xdr:rowOff>174625</xdr:rowOff>
    </xdr:to>
    <xdr:graphicFrame macro="">
      <xdr:nvGraphicFramePr>
        <xdr:cNvPr id="24" name="Gráfico 23">
          <a:extLst>
            <a:ext uri="{FF2B5EF4-FFF2-40B4-BE49-F238E27FC236}">
              <a16:creationId xmlns:a16="http://schemas.microsoft.com/office/drawing/2014/main" id="{1352795B-9484-4D16-8BB8-703607E7A7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207818</xdr:colOff>
      <xdr:row>161</xdr:row>
      <xdr:rowOff>11545</xdr:rowOff>
    </xdr:from>
    <xdr:to>
      <xdr:col>11</xdr:col>
      <xdr:colOff>867352</xdr:colOff>
      <xdr:row>197</xdr:row>
      <xdr:rowOff>33771</xdr:rowOff>
    </xdr:to>
    <xdr:graphicFrame macro="">
      <xdr:nvGraphicFramePr>
        <xdr:cNvPr id="25" name="Gráfico 24">
          <a:extLst>
            <a:ext uri="{FF2B5EF4-FFF2-40B4-BE49-F238E27FC236}">
              <a16:creationId xmlns:a16="http://schemas.microsoft.com/office/drawing/2014/main" id="{9E5EC63A-7051-4478-B5F9-6793BE206E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334818</xdr:colOff>
      <xdr:row>161</xdr:row>
      <xdr:rowOff>0</xdr:rowOff>
    </xdr:from>
    <xdr:to>
      <xdr:col>26</xdr:col>
      <xdr:colOff>174625</xdr:colOff>
      <xdr:row>197</xdr:row>
      <xdr:rowOff>22226</xdr:rowOff>
    </xdr:to>
    <xdr:graphicFrame macro="">
      <xdr:nvGraphicFramePr>
        <xdr:cNvPr id="26" name="Gráfico 25">
          <a:extLst>
            <a:ext uri="{FF2B5EF4-FFF2-40B4-BE49-F238E27FC236}">
              <a16:creationId xmlns:a16="http://schemas.microsoft.com/office/drawing/2014/main" id="{63AA5504-5625-4764-BD55-7DDAFA9D9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xdr:colOff>
      <xdr:row>198</xdr:row>
      <xdr:rowOff>161635</xdr:rowOff>
    </xdr:from>
    <xdr:to>
      <xdr:col>11</xdr:col>
      <xdr:colOff>901988</xdr:colOff>
      <xdr:row>234</xdr:row>
      <xdr:rowOff>183861</xdr:rowOff>
    </xdr:to>
    <xdr:graphicFrame macro="">
      <xdr:nvGraphicFramePr>
        <xdr:cNvPr id="27" name="Gráfico 26">
          <a:extLst>
            <a:ext uri="{FF2B5EF4-FFF2-40B4-BE49-F238E27FC236}">
              <a16:creationId xmlns:a16="http://schemas.microsoft.com/office/drawing/2014/main" id="{8BCA6975-D792-4543-BE56-FC7E3A1978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512536</xdr:colOff>
      <xdr:row>1</xdr:row>
      <xdr:rowOff>88901</xdr:rowOff>
    </xdr:from>
    <xdr:to>
      <xdr:col>11</xdr:col>
      <xdr:colOff>598715</xdr:colOff>
      <xdr:row>19</xdr:row>
      <xdr:rowOff>27215</xdr:rowOff>
    </xdr:to>
    <xdr:graphicFrame macro="">
      <xdr:nvGraphicFramePr>
        <xdr:cNvPr id="3" name="Gráfico 2">
          <a:extLst>
            <a:ext uri="{FF2B5EF4-FFF2-40B4-BE49-F238E27FC236}">
              <a16:creationId xmlns:a16="http://schemas.microsoft.com/office/drawing/2014/main" id="{1C43D2DF-7FAA-629A-719B-6E555361F4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1311310</xdr:colOff>
      <xdr:row>33</xdr:row>
      <xdr:rowOff>166712</xdr:rowOff>
    </xdr:from>
    <xdr:to>
      <xdr:col>43</xdr:col>
      <xdr:colOff>389830</xdr:colOff>
      <xdr:row>91</xdr:row>
      <xdr:rowOff>4413</xdr:rowOff>
    </xdr:to>
    <xdr:graphicFrame macro="">
      <xdr:nvGraphicFramePr>
        <xdr:cNvPr id="2" name="Gráfico 1">
          <a:extLst>
            <a:ext uri="{FF2B5EF4-FFF2-40B4-BE49-F238E27FC236}">
              <a16:creationId xmlns:a16="http://schemas.microsoft.com/office/drawing/2014/main" id="{E949F092-CCDF-4350-B81C-FAD9712878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46182</xdr:colOff>
      <xdr:row>90</xdr:row>
      <xdr:rowOff>129308</xdr:rowOff>
    </xdr:from>
    <xdr:to>
      <xdr:col>43</xdr:col>
      <xdr:colOff>831273</xdr:colOff>
      <xdr:row>117</xdr:row>
      <xdr:rowOff>161635</xdr:rowOff>
    </xdr:to>
    <xdr:graphicFrame macro="">
      <xdr:nvGraphicFramePr>
        <xdr:cNvPr id="4" name="Gráfico 3">
          <a:extLst>
            <a:ext uri="{FF2B5EF4-FFF2-40B4-BE49-F238E27FC236}">
              <a16:creationId xmlns:a16="http://schemas.microsoft.com/office/drawing/2014/main" id="{90EB0838-7F3F-46B9-6B1E-6319BFBFF8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138545</xdr:colOff>
      <xdr:row>13</xdr:row>
      <xdr:rowOff>115454</xdr:rowOff>
    </xdr:from>
    <xdr:to>
      <xdr:col>25</xdr:col>
      <xdr:colOff>311727</xdr:colOff>
      <xdr:row>32</xdr:row>
      <xdr:rowOff>126999</xdr:rowOff>
    </xdr:to>
    <xdr:graphicFrame macro="">
      <xdr:nvGraphicFramePr>
        <xdr:cNvPr id="6" name="Gráfico 5">
          <a:extLst>
            <a:ext uri="{FF2B5EF4-FFF2-40B4-BE49-F238E27FC236}">
              <a16:creationId xmlns:a16="http://schemas.microsoft.com/office/drawing/2014/main" id="{9DCB7BC5-7AEC-483E-B1DA-EA3D55FE9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0.10952</cdr:x>
      <cdr:y>0.03084</cdr:y>
    </cdr:from>
    <cdr:to>
      <cdr:x>0.43673</cdr:x>
      <cdr:y>0.15605</cdr:y>
    </cdr:to>
    <cdr:sp macro="" textlink="">
      <cdr:nvSpPr>
        <cdr:cNvPr id="2" name="CuadroTexto 1">
          <a:extLst xmlns:a="http://schemas.openxmlformats.org/drawingml/2006/main">
            <a:ext uri="{FF2B5EF4-FFF2-40B4-BE49-F238E27FC236}">
              <a16:creationId xmlns:a16="http://schemas.microsoft.com/office/drawing/2014/main" id="{03AFFA3F-9784-0CA6-07A2-224D7FB63456}"/>
            </a:ext>
          </a:extLst>
        </cdr:cNvPr>
        <cdr:cNvSpPr txBox="1"/>
      </cdr:nvSpPr>
      <cdr:spPr>
        <a:xfrm xmlns:a="http://schemas.openxmlformats.org/drawingml/2006/main">
          <a:off x="1870364" y="363682"/>
          <a:ext cx="5588000" cy="14763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MX" sz="2400" b="1"/>
            <a:t>DISTRIBUCIÓN EN</a:t>
          </a:r>
          <a:r>
            <a:rPr lang="es-MX" sz="2400" b="1" baseline="0"/>
            <a:t> EL TIEMPO DE CLASIFICACIÓN DE EVENTOS 1930-2024 DISTRITO DE CARTAGENA</a:t>
          </a:r>
          <a:endParaRPr lang="es-MX" sz="2400" b="1"/>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19</xdr:row>
      <xdr:rowOff>133248</xdr:rowOff>
    </xdr:from>
    <xdr:to>
      <xdr:col>12</xdr:col>
      <xdr:colOff>199571</xdr:colOff>
      <xdr:row>45</xdr:row>
      <xdr:rowOff>35278</xdr:rowOff>
    </xdr:to>
    <xdr:graphicFrame macro="">
      <xdr:nvGraphicFramePr>
        <xdr:cNvPr id="2" name="Gráfico 1">
          <a:extLst>
            <a:ext uri="{FF2B5EF4-FFF2-40B4-BE49-F238E27FC236}">
              <a16:creationId xmlns:a16="http://schemas.microsoft.com/office/drawing/2014/main" id="{C3AFC7AA-6EA9-2584-414D-FCF02C0E48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331109</xdr:colOff>
      <xdr:row>13</xdr:row>
      <xdr:rowOff>52611</xdr:rowOff>
    </xdr:from>
    <xdr:to>
      <xdr:col>41</xdr:col>
      <xdr:colOff>598715</xdr:colOff>
      <xdr:row>61</xdr:row>
      <xdr:rowOff>90714</xdr:rowOff>
    </xdr:to>
    <xdr:graphicFrame macro="">
      <xdr:nvGraphicFramePr>
        <xdr:cNvPr id="3" name="Gráfico 2">
          <a:extLst>
            <a:ext uri="{FF2B5EF4-FFF2-40B4-BE49-F238E27FC236}">
              <a16:creationId xmlns:a16="http://schemas.microsoft.com/office/drawing/2014/main" id="{5200BC3C-8FF5-21F3-72CF-0D059E5880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0.25283</cdr:x>
      <cdr:y>0.13832</cdr:y>
    </cdr:from>
    <cdr:to>
      <cdr:x>0.83448</cdr:x>
      <cdr:y>0.23521</cdr:y>
    </cdr:to>
    <cdr:sp macro="" textlink="">
      <cdr:nvSpPr>
        <cdr:cNvPr id="2" name="CuadroTexto 1">
          <a:extLst xmlns:a="http://schemas.openxmlformats.org/drawingml/2006/main">
            <a:ext uri="{FF2B5EF4-FFF2-40B4-BE49-F238E27FC236}">
              <a16:creationId xmlns:a16="http://schemas.microsoft.com/office/drawing/2014/main" id="{44FC391B-DEEA-2582-0985-4D575DDA891A}"/>
            </a:ext>
          </a:extLst>
        </cdr:cNvPr>
        <cdr:cNvSpPr txBox="1"/>
      </cdr:nvSpPr>
      <cdr:spPr>
        <a:xfrm xmlns:a="http://schemas.openxmlformats.org/drawingml/2006/main">
          <a:off x="3824513" y="1302657"/>
          <a:ext cx="8798377" cy="912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2400" b="1"/>
            <a:t>DISTRIBUCIÓN EN</a:t>
          </a:r>
          <a:r>
            <a:rPr lang="es-MX" sz="2400" b="1" baseline="0"/>
            <a:t> EL TIEMPO DE  EVENTOS HIDROMETEOROLÓGICOS 1930-2024 DISTRITO DE CARTAGENA</a:t>
          </a:r>
          <a:endParaRPr lang="es-MX" sz="2400" b="1"/>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16</xdr:row>
      <xdr:rowOff>101600</xdr:rowOff>
    </xdr:from>
    <xdr:to>
      <xdr:col>8</xdr:col>
      <xdr:colOff>38100</xdr:colOff>
      <xdr:row>36</xdr:row>
      <xdr:rowOff>12700</xdr:rowOff>
    </xdr:to>
    <xdr:graphicFrame macro="">
      <xdr:nvGraphicFramePr>
        <xdr:cNvPr id="2" name="Gráfico 1">
          <a:extLst>
            <a:ext uri="{FF2B5EF4-FFF2-40B4-BE49-F238E27FC236}">
              <a16:creationId xmlns:a16="http://schemas.microsoft.com/office/drawing/2014/main" id="{93EE1A9B-C797-ED42-6332-AEBE68D1C7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311150</xdr:colOff>
      <xdr:row>11</xdr:row>
      <xdr:rowOff>95250</xdr:rowOff>
    </xdr:from>
    <xdr:to>
      <xdr:col>32</xdr:col>
      <xdr:colOff>609600</xdr:colOff>
      <xdr:row>43</xdr:row>
      <xdr:rowOff>38100</xdr:rowOff>
    </xdr:to>
    <xdr:graphicFrame macro="">
      <xdr:nvGraphicFramePr>
        <xdr:cNvPr id="3" name="Gráfico 2">
          <a:extLst>
            <a:ext uri="{FF2B5EF4-FFF2-40B4-BE49-F238E27FC236}">
              <a16:creationId xmlns:a16="http://schemas.microsoft.com/office/drawing/2014/main" id="{3C6CCFC8-661A-8996-A38E-853BD8D89A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0.03332</cdr:x>
      <cdr:y>0.02185</cdr:y>
    </cdr:from>
    <cdr:to>
      <cdr:x>0.91646</cdr:x>
      <cdr:y>0.12118</cdr:y>
    </cdr:to>
    <cdr:sp macro="" textlink="">
      <cdr:nvSpPr>
        <cdr:cNvPr id="2" name="CuadroTexto 1">
          <a:extLst xmlns:a="http://schemas.openxmlformats.org/drawingml/2006/main">
            <a:ext uri="{FF2B5EF4-FFF2-40B4-BE49-F238E27FC236}">
              <a16:creationId xmlns:a16="http://schemas.microsoft.com/office/drawing/2014/main" id="{FFA5DDC1-B290-94D5-DC0A-82EC0E34D241}"/>
            </a:ext>
          </a:extLst>
        </cdr:cNvPr>
        <cdr:cNvSpPr txBox="1"/>
      </cdr:nvSpPr>
      <cdr:spPr>
        <a:xfrm xmlns:a="http://schemas.openxmlformats.org/drawingml/2006/main">
          <a:off x="425450" y="140817"/>
          <a:ext cx="11277665" cy="64023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2000" b="1"/>
            <a:t>DISTRIBUCIÓN EN</a:t>
          </a:r>
          <a:r>
            <a:rPr lang="es-MX" sz="2000" b="1" baseline="0"/>
            <a:t> EL TIEMPO DE  EVENTOS GEOLÓGICOS 1930-2024</a:t>
          </a:r>
        </a:p>
        <a:p xmlns:a="http://schemas.openxmlformats.org/drawingml/2006/main">
          <a:pPr algn="ctr"/>
          <a:r>
            <a:rPr lang="es-MX" sz="2000" b="1" baseline="0"/>
            <a:t> DISTRITO DE CARTAGENA</a:t>
          </a:r>
          <a:endParaRPr lang="es-MX" sz="2000" b="1"/>
        </a:p>
      </cdr:txBody>
    </cdr:sp>
  </cdr:relSizeAnchor>
</c:userShapes>
</file>

<file path=xl/drawings/drawing7.xml><?xml version="1.0" encoding="utf-8"?>
<xdr:wsDr xmlns:xdr="http://schemas.openxmlformats.org/drawingml/2006/spreadsheetDrawing" xmlns:a="http://schemas.openxmlformats.org/drawingml/2006/main">
  <xdr:twoCellAnchor>
    <xdr:from>
      <xdr:col>11</xdr:col>
      <xdr:colOff>179295</xdr:colOff>
      <xdr:row>15</xdr:row>
      <xdr:rowOff>21664</xdr:rowOff>
    </xdr:from>
    <xdr:to>
      <xdr:col>34</xdr:col>
      <xdr:colOff>104588</xdr:colOff>
      <xdr:row>50</xdr:row>
      <xdr:rowOff>44823</xdr:rowOff>
    </xdr:to>
    <xdr:graphicFrame macro="">
      <xdr:nvGraphicFramePr>
        <xdr:cNvPr id="2" name="Gráfico 1">
          <a:extLst>
            <a:ext uri="{FF2B5EF4-FFF2-40B4-BE49-F238E27FC236}">
              <a16:creationId xmlns:a16="http://schemas.microsoft.com/office/drawing/2014/main" id="{6CF4043D-D348-EAF8-FD3D-FD4B6D3F2B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201708</xdr:colOff>
      <xdr:row>19</xdr:row>
      <xdr:rowOff>126252</xdr:rowOff>
    </xdr:from>
    <xdr:to>
      <xdr:col>8</xdr:col>
      <xdr:colOff>313766</xdr:colOff>
      <xdr:row>43</xdr:row>
      <xdr:rowOff>164353</xdr:rowOff>
    </xdr:to>
    <xdr:graphicFrame macro="">
      <xdr:nvGraphicFramePr>
        <xdr:cNvPr id="4" name="Gráfico 3">
          <a:extLst>
            <a:ext uri="{FF2B5EF4-FFF2-40B4-BE49-F238E27FC236}">
              <a16:creationId xmlns:a16="http://schemas.microsoft.com/office/drawing/2014/main" id="{E5BF0D36-EA53-2E7B-A740-1390CE0532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0.075</cdr:x>
      <cdr:y>0.05354</cdr:y>
    </cdr:from>
    <cdr:to>
      <cdr:x>0.85569</cdr:x>
      <cdr:y>0.17608</cdr:y>
    </cdr:to>
    <cdr:sp macro="" textlink="">
      <cdr:nvSpPr>
        <cdr:cNvPr id="2" name="CuadroTexto 1">
          <a:extLst xmlns:a="http://schemas.openxmlformats.org/drawingml/2006/main">
            <a:ext uri="{FF2B5EF4-FFF2-40B4-BE49-F238E27FC236}">
              <a16:creationId xmlns:a16="http://schemas.microsoft.com/office/drawing/2014/main" id="{7DB6DBBD-503E-F178-669B-74F65E8AE2C9}"/>
            </a:ext>
          </a:extLst>
        </cdr:cNvPr>
        <cdr:cNvSpPr txBox="1"/>
      </cdr:nvSpPr>
      <cdr:spPr>
        <a:xfrm xmlns:a="http://schemas.openxmlformats.org/drawingml/2006/main">
          <a:off x="896470" y="393222"/>
          <a:ext cx="9331586" cy="89993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MX" sz="2400" b="1"/>
            <a:t>DISTRIBUCIÓN EN</a:t>
          </a:r>
          <a:r>
            <a:rPr lang="es-MX" sz="2400" b="1" baseline="0"/>
            <a:t> EL TIEMPO DE  EVENTOS TECNOLÓGICOS </a:t>
          </a:r>
        </a:p>
        <a:p xmlns:a="http://schemas.openxmlformats.org/drawingml/2006/main">
          <a:pPr algn="ctr"/>
          <a:r>
            <a:rPr lang="es-MX" sz="2400" b="1" baseline="0"/>
            <a:t>1930-2024 DISTRITO DE CARTAGENA</a:t>
          </a:r>
          <a:endParaRPr lang="es-MX" sz="2400" b="1"/>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330200</xdr:colOff>
      <xdr:row>14</xdr:row>
      <xdr:rowOff>184150</xdr:rowOff>
    </xdr:from>
    <xdr:to>
      <xdr:col>8</xdr:col>
      <xdr:colOff>279400</xdr:colOff>
      <xdr:row>30</xdr:row>
      <xdr:rowOff>190500</xdr:rowOff>
    </xdr:to>
    <xdr:graphicFrame macro="">
      <xdr:nvGraphicFramePr>
        <xdr:cNvPr id="2" name="Gráfico 1">
          <a:extLst>
            <a:ext uri="{FF2B5EF4-FFF2-40B4-BE49-F238E27FC236}">
              <a16:creationId xmlns:a16="http://schemas.microsoft.com/office/drawing/2014/main" id="{A1F3AC30-7696-6C14-9808-25E1CDA8B0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63500</xdr:colOff>
      <xdr:row>10</xdr:row>
      <xdr:rowOff>101600</xdr:rowOff>
    </xdr:from>
    <xdr:to>
      <xdr:col>25</xdr:col>
      <xdr:colOff>63500</xdr:colOff>
      <xdr:row>37</xdr:row>
      <xdr:rowOff>152400</xdr:rowOff>
    </xdr:to>
    <xdr:graphicFrame macro="">
      <xdr:nvGraphicFramePr>
        <xdr:cNvPr id="3" name="Gráfico 2">
          <a:extLst>
            <a:ext uri="{FF2B5EF4-FFF2-40B4-BE49-F238E27FC236}">
              <a16:creationId xmlns:a16="http://schemas.microsoft.com/office/drawing/2014/main" id="{3DDA7CA2-A1DC-EF77-3DB0-D2E16E7F77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prof112_Apoyo/Downloads/REPORTE%20PRELIMINAR%20700%20SEPTIEMBRE%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EMERGENCIAS"/>
      <sheetName val="Divipola"/>
    </sheetNames>
    <sheetDataSet>
      <sheetData sheetId="0"/>
      <sheetData sheetId="1">
        <row r="1">
          <cell r="H1" t="str">
            <v>Actividad Volcanica</v>
          </cell>
        </row>
        <row r="2">
          <cell r="H2" t="str">
            <v>Accidente Minero</v>
          </cell>
        </row>
        <row r="3">
          <cell r="H3" t="str">
            <v>Accidente Tecnologico</v>
          </cell>
        </row>
        <row r="4">
          <cell r="H4" t="str">
            <v>Accidente Transporte Aereo</v>
          </cell>
        </row>
        <row r="5">
          <cell r="H5" t="str">
            <v>Accidente Transporte Maritimo o Fluvial</v>
          </cell>
        </row>
        <row r="6">
          <cell r="H6" t="str">
            <v>Accidente Transporte Terrestre</v>
          </cell>
        </row>
        <row r="7">
          <cell r="H7" t="str">
            <v>Aglomeración de Publico</v>
          </cell>
        </row>
        <row r="8">
          <cell r="H8" t="str">
            <v>Amenazas concatenadas o complejas</v>
          </cell>
        </row>
        <row r="9">
          <cell r="H9" t="str">
            <v>Avenidas Torrenciales</v>
          </cell>
        </row>
        <row r="10">
          <cell r="H10" t="str">
            <v>Ciclon Tropical: Depresión/Tormenta/Huracán</v>
          </cell>
        </row>
        <row r="11">
          <cell r="H11" t="str">
            <v>Colapso Estructural</v>
          </cell>
        </row>
        <row r="12">
          <cell r="H12" t="str">
            <v>Conato</v>
          </cell>
        </row>
        <row r="13">
          <cell r="H13" t="str">
            <v>Derrame</v>
          </cell>
        </row>
        <row r="14">
          <cell r="H14" t="str">
            <v>Epidemia</v>
          </cell>
        </row>
        <row r="15">
          <cell r="H15" t="str">
            <v>Erosión</v>
          </cell>
        </row>
        <row r="16">
          <cell r="H16" t="str">
            <v>Erosión Costera</v>
          </cell>
        </row>
        <row r="17">
          <cell r="H17" t="str">
            <v>Evento Mayor</v>
          </cell>
        </row>
        <row r="18">
          <cell r="H18" t="str">
            <v>Explosión</v>
          </cell>
        </row>
        <row r="19">
          <cell r="H19" t="str">
            <v>Fuga</v>
          </cell>
        </row>
        <row r="20">
          <cell r="H20" t="str">
            <v>Granizadas</v>
          </cell>
        </row>
        <row r="21">
          <cell r="H21" t="str">
            <v>Heladas</v>
          </cell>
        </row>
        <row r="22">
          <cell r="H22" t="str">
            <v xml:space="preserve">Incendio </v>
          </cell>
        </row>
        <row r="23">
          <cell r="H23" t="str">
            <v>Incendio de Cobertura Vegetal</v>
          </cell>
        </row>
        <row r="24">
          <cell r="H24" t="str">
            <v>Incendio Estructural</v>
          </cell>
        </row>
        <row r="25">
          <cell r="H25" t="str">
            <v>Inundación</v>
          </cell>
        </row>
        <row r="26">
          <cell r="H26" t="str">
            <v>Movimiento en Masa</v>
          </cell>
        </row>
        <row r="27">
          <cell r="H27" t="str">
            <v>Nube Inflamable</v>
          </cell>
        </row>
        <row r="28">
          <cell r="H28" t="str">
            <v>Plaga</v>
          </cell>
        </row>
        <row r="29">
          <cell r="H29" t="str">
            <v>Quema</v>
          </cell>
        </row>
        <row r="30">
          <cell r="H30" t="str">
            <v>Sequia</v>
          </cell>
        </row>
        <row r="31">
          <cell r="H31" t="str">
            <v>Sismo</v>
          </cell>
        </row>
        <row r="32">
          <cell r="H32" t="str">
            <v>Temporal</v>
          </cell>
        </row>
        <row r="33">
          <cell r="H33" t="str">
            <v>Tsunami</v>
          </cell>
        </row>
        <row r="34">
          <cell r="H34" t="str">
            <v>Vendaval</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89.432189583335" createdVersion="8" refreshedVersion="8" minRefreshableVersion="3" recordCount="2" xr:uid="{0DD66B5D-1DE5-457F-86C0-7525C4101F5E}">
  <cacheSource type="worksheet">
    <worksheetSource ref="A351:J353" sheet="BASE UNIFICADO UNGRD-OAGRD"/>
  </cacheSource>
  <cacheFields count="10">
    <cacheField name="Fecha" numFmtId="14">
      <sharedItems containsSemiMixedTypes="0" containsNonDate="0" containsDate="1" containsString="0" minDate="2020-03-01T00:00:00" maxDate="2021-01-02T00:00:00"/>
    </cacheField>
    <cacheField name="AÑO" numFmtId="49">
      <sharedItems count="2">
        <s v="2020"/>
        <s v="2021"/>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2">
        <s v="COVID"/>
        <s v="DENGUE"/>
      </sharedItems>
    </cacheField>
    <cacheField name="Evento Rev" numFmtId="0">
      <sharedItems containsNonDate="0" containsString="0" containsBlank="1"/>
    </cacheField>
    <cacheField name="EventoReclas" numFmtId="0">
      <sharedItems containsNonDate="0" containsString="0" containsBlank="1"/>
    </cacheField>
    <cacheField name="CLASIFICACIÓN"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89.432640856481" createdVersion="8" refreshedVersion="8" minRefreshableVersion="3" recordCount="61" xr:uid="{23A58992-5CC4-4C24-832F-F461FE1C8EF5}">
  <cacheSource type="worksheet">
    <worksheetSource ref="A1:AA62" sheet="Base geológico"/>
  </cacheSource>
  <cacheFields count="27">
    <cacheField name="Fecha" numFmtId="0">
      <sharedItems containsSemiMixedTypes="0" containsDate="1" containsString="0" containsMixedTypes="1" minDate="1900-01-09T06:39:04" maxDate="2024-04-02T00:00:00"/>
    </cacheField>
    <cacheField name="AÑO" numFmtId="49">
      <sharedItems count="22">
        <s v="1975"/>
        <s v="1993"/>
        <s v="1998"/>
        <s v="1999"/>
        <s v="2000"/>
        <s v="2003"/>
        <s v="2005"/>
        <s v="2006"/>
        <s v="2007"/>
        <s v="2008"/>
        <s v="2009"/>
        <s v="2010"/>
        <s v="2011"/>
        <s v="2012"/>
        <s v="2013"/>
        <s v="2014"/>
        <s v="2015"/>
        <s v="2017"/>
        <s v="2018"/>
        <s v="2022"/>
        <s v="2023"/>
        <s v="2024"/>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4">
        <s v="SISMO"/>
        <s v="MOVIMIENTO EN MASA"/>
        <s v="ACTIVIDAD VOLCÁNICA"/>
        <s v="DESLIZAMIENTO" u="1"/>
      </sharedItems>
    </cacheField>
    <cacheField name="Evento Rev" numFmtId="0">
      <sharedItems containsBlank="1"/>
    </cacheField>
    <cacheField name="EventoReclas" numFmtId="0">
      <sharedItems containsBlank="1"/>
    </cacheField>
    <cacheField name="CLASIFICACIÓN" numFmtId="0">
      <sharedItems/>
    </cacheField>
    <cacheField name="MUERTOS" numFmtId="0">
      <sharedItems containsString="0" containsBlank="1" containsNumber="1" containsInteger="1" minValue="0" maxValue="3"/>
    </cacheField>
    <cacheField name="HERIDOS" numFmtId="0">
      <sharedItems containsString="0" containsBlank="1" containsNumber="1" containsInteger="1" minValue="0" maxValue="2"/>
    </cacheField>
    <cacheField name="DESAPA." numFmtId="0">
      <sharedItems containsString="0" containsBlank="1" containsNumber="1" containsInteger="1" minValue="0" maxValue="0"/>
    </cacheField>
    <cacheField name="PERSONAS" numFmtId="0">
      <sharedItems containsString="0" containsBlank="1" containsNumber="1" containsInteger="1" minValue="0" maxValue="6090"/>
    </cacheField>
    <cacheField name="FAMILIAS" numFmtId="0">
      <sharedItems containsString="0" containsBlank="1" containsNumber="1" containsInteger="1" minValue="0" maxValue="1218"/>
    </cacheField>
    <cacheField name="VIV.DESTRU." numFmtId="0">
      <sharedItems containsString="0" containsBlank="1" containsNumber="1" containsInteger="1" minValue="0" maxValue="949"/>
    </cacheField>
    <cacheField name="VIV.AVER." numFmtId="0">
      <sharedItems containsString="0" containsBlank="1" containsNumber="1" containsInteger="1" minValue="0" maxValue="79"/>
    </cacheField>
    <cacheField name="VIAS" numFmtId="0">
      <sharedItems containsString="0" containsBlank="1" containsNumber="1" containsInteger="1" minValue="0" maxValue="2"/>
    </cacheField>
    <cacheField name="PTES.VEHIC." numFmtId="0">
      <sharedItems containsString="0" containsBlank="1" containsNumber="1" containsInteger="1" minValue="0" maxValue="0"/>
    </cacheField>
    <cacheField name="PTES.PEAT." numFmtId="0">
      <sharedItems containsString="0" containsBlank="1" containsNumber="1" containsInteger="1" minValue="0" maxValue="0"/>
    </cacheField>
    <cacheField name="ACUED." numFmtId="0">
      <sharedItems containsString="0" containsBlank="1" containsNumber="1" containsInteger="1" minValue="0" maxValue="1"/>
    </cacheField>
    <cacheField name="ALCANT." numFmtId="0">
      <sharedItems containsString="0" containsBlank="1" containsNumber="1" containsInteger="1" minValue="0" maxValue="1"/>
    </cacheField>
    <cacheField name="C. SALUD" numFmtId="0">
      <sharedItems containsString="0" containsBlank="1" containsNumber="1" containsInteger="1" minValue="0" maxValue="0"/>
    </cacheField>
    <cacheField name="C.EDUCAT." numFmtId="0">
      <sharedItems containsString="0" containsBlank="1" containsNumber="1" containsInteger="1" minValue="0" maxValue="0"/>
    </cacheField>
    <cacheField name="C.COMUNIT." numFmtId="0">
      <sharedItems containsString="0" containsBlank="1" containsNumber="1" containsInteger="1" minValue="0" maxValue="0"/>
    </cacheField>
    <cacheField name="HECTAREAS" numFmtId="0">
      <sharedItems containsString="0" containsBlank="1" containsNumber="1" containsInteger="1" minValue="0" maxValue="0"/>
    </cacheField>
    <cacheField name="OTRO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89.432701273145" createdVersion="8" refreshedVersion="8" minRefreshableVersion="3" recordCount="132" xr:uid="{5B1DAF30-329D-4AEA-807E-6E494A963A45}">
  <cacheSource type="worksheet">
    <worksheetSource ref="A1:AA133" sheet="Base hidrometrol"/>
  </cacheSource>
  <cacheFields count="27">
    <cacheField name="Fecha" numFmtId="0">
      <sharedItems containsSemiMixedTypes="0" containsDate="1" containsString="0" containsMixedTypes="1" minDate="1900-01-10T14:39:04" maxDate="2022-11-06T00:00:00"/>
    </cacheField>
    <cacheField name="AÑO" numFmtId="49">
      <sharedItems count="31">
        <s v="1983"/>
        <s v="1987"/>
        <s v="1993"/>
        <s v="1995"/>
        <s v="1999"/>
        <s v="2000"/>
        <s v="2001"/>
        <s v="2002"/>
        <s v="2003"/>
        <s v="2004"/>
        <s v="2005"/>
        <s v="2006"/>
        <s v="2007"/>
        <s v="2008"/>
        <s v="2009"/>
        <s v="2010"/>
        <s v="2011"/>
        <s v="2012"/>
        <s v="2013"/>
        <s v="2014"/>
        <s v="2015"/>
        <s v="2016"/>
        <s v="2017"/>
        <s v="2018"/>
        <s v="2019"/>
        <s v="2020"/>
        <s v="2021"/>
        <s v="2022"/>
        <s v="2023" u="1"/>
        <s v="2024" u="1"/>
        <s v="2025" u="1"/>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6">
        <s v="INUNDACION"/>
        <s v="VENDAVAL"/>
        <s v="TORMENTA ELECTRICA"/>
        <s v="INCENDIO FORESTAL"/>
        <s v="SEQUIA"/>
        <s v="TEMPESTAD"/>
      </sharedItems>
    </cacheField>
    <cacheField name="Evento Rev" numFmtId="0">
      <sharedItems containsBlank="1"/>
    </cacheField>
    <cacheField name="EventoReclas" numFmtId="0">
      <sharedItems containsBlank="1"/>
    </cacheField>
    <cacheField name="CLASIFICACIÓN" numFmtId="0">
      <sharedItems/>
    </cacheField>
    <cacheField name="MUERTOS" numFmtId="0">
      <sharedItems containsString="0" containsBlank="1" containsNumber="1" containsInteger="1" minValue="0" maxValue="3"/>
    </cacheField>
    <cacheField name="HERIDOS" numFmtId="0">
      <sharedItems containsString="0" containsBlank="1" containsNumber="1" containsInteger="1" minValue="0" maxValue="3"/>
    </cacheField>
    <cacheField name="DESAPA." numFmtId="0">
      <sharedItems containsString="0" containsBlank="1" containsNumber="1" containsInteger="1" minValue="0" maxValue="2"/>
    </cacheField>
    <cacheField name="PERSONAS" numFmtId="0">
      <sharedItems containsString="0" containsBlank="1" containsNumber="1" containsInteger="1" minValue="0" maxValue="150000"/>
    </cacheField>
    <cacheField name="FAMILIAS" numFmtId="0">
      <sharedItems containsString="0" containsBlank="1" containsNumber="1" containsInteger="1" minValue="0" maxValue="30000"/>
    </cacheField>
    <cacheField name="VIV.DESTRU." numFmtId="0">
      <sharedItems containsString="0" containsBlank="1" containsNumber="1" containsInteger="1" minValue="0" maxValue="300"/>
    </cacheField>
    <cacheField name="VIV.AVER." numFmtId="0">
      <sharedItems containsString="0" containsBlank="1" containsNumber="1" containsInteger="1" minValue="0" maxValue="2503"/>
    </cacheField>
    <cacheField name="VIAS" numFmtId="0">
      <sharedItems containsString="0" containsBlank="1" containsNumber="1" containsInteger="1" minValue="0" maxValue="9"/>
    </cacheField>
    <cacheField name="PTES.VEHIC." numFmtId="0">
      <sharedItems containsString="0" containsBlank="1" containsNumber="1" containsInteger="1" minValue="0" maxValue="1"/>
    </cacheField>
    <cacheField name="PTES.PEAT." numFmtId="0">
      <sharedItems containsString="0" containsBlank="1" containsNumber="1" containsInteger="1" minValue="0" maxValue="1"/>
    </cacheField>
    <cacheField name="ACUED." numFmtId="0">
      <sharedItems containsString="0" containsBlank="1" containsNumber="1" containsInteger="1" minValue="0" maxValue="1"/>
    </cacheField>
    <cacheField name="ALCANT." numFmtId="0">
      <sharedItems containsString="0" containsBlank="1" containsNumber="1" containsInteger="1" minValue="0" maxValue="1"/>
    </cacheField>
    <cacheField name="C. SALUD" numFmtId="0">
      <sharedItems containsString="0" containsBlank="1" containsNumber="1" containsInteger="1" minValue="0" maxValue="1"/>
    </cacheField>
    <cacheField name="C.EDUCAT." numFmtId="0">
      <sharedItems containsString="0" containsBlank="1" containsNumber="1" containsInteger="1" minValue="0" maxValue="8"/>
    </cacheField>
    <cacheField name="C.COMUNIT." numFmtId="0">
      <sharedItems containsString="0" containsBlank="1" containsNumber="1" containsInteger="1" minValue="0" maxValue="20"/>
    </cacheField>
    <cacheField name="HECTAREAS" numFmtId="0">
      <sharedItems containsString="0" containsBlank="1" containsNumber="1" containsInteger="1" minValue="0" maxValue="0"/>
    </cacheField>
    <cacheField name="OTROS" numFmtId="0">
      <sharedItems containsBlank="1" containsMixedTypes="1" containsNumber="1" containsInteger="1" minValue="0" maxValue="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89.436106597219" createdVersion="6" refreshedVersion="8" minRefreshableVersion="3" recordCount="343" xr:uid="{3E1F635C-25E5-40C9-BAA6-D272324EBBAD}">
  <cacheSource type="worksheet">
    <worksheetSource ref="A4:AA347" sheet="BASE UNIFICADO UNGRD-OAGRD"/>
  </cacheSource>
  <cacheFields count="27">
    <cacheField name="Fecha" numFmtId="0">
      <sharedItems containsSemiMixedTypes="0" containsDate="1" containsString="0" containsMixedTypes="1" minDate="1900-01-01T18:39:04" maxDate="2024-12-21T00:00:00"/>
    </cacheField>
    <cacheField name="AÑO" numFmtId="49">
      <sharedItems containsMixedTypes="1" containsNumber="1" containsInteger="1" minValue="1930" maxValue="2025" count="67">
        <s v="1930"/>
        <s v="1943"/>
        <s v="1962"/>
        <s v="1965"/>
        <s v="1966"/>
        <s v="1975"/>
        <s v="1977"/>
        <s v="1983"/>
        <s v="1987"/>
        <s v="1988"/>
        <s v="1992"/>
        <s v="1993"/>
        <s v="1994"/>
        <s v="1995"/>
        <s v="1996"/>
        <s v="1998"/>
        <s v="1999"/>
        <s v="2000"/>
        <s v="2001"/>
        <s v="2002"/>
        <s v="2003"/>
        <s v="2004"/>
        <s v="2005"/>
        <s v="2006"/>
        <s v="2007"/>
        <s v="2008"/>
        <s v="2009"/>
        <s v="2010"/>
        <s v="2011"/>
        <s v="2012"/>
        <s v="2013"/>
        <s v="2014"/>
        <s v="2015"/>
        <s v="2016"/>
        <s v="2017"/>
        <s v="2018"/>
        <s v="2019"/>
        <s v="2020"/>
        <s v="2021"/>
        <s v="2022"/>
        <s v="2023"/>
        <s v="2024"/>
        <n v="1930" u="1"/>
        <n v="1943" u="1"/>
        <n v="1962" u="1"/>
        <n v="1965" u="1"/>
        <n v="1966" u="1"/>
        <n v="1975" u="1"/>
        <n v="1977" u="1"/>
        <n v="1983" u="1"/>
        <n v="1987" u="1"/>
        <n v="1988" u="1"/>
        <n v="1992" u="1"/>
        <n v="1993" u="1"/>
        <n v="1994" u="1"/>
        <n v="1995" u="1"/>
        <n v="1996" u="1"/>
        <n v="1998" u="1"/>
        <n v="1999" u="1"/>
        <n v="2000" u="1"/>
        <n v="2001" u="1"/>
        <n v="2002" u="1"/>
        <n v="2021" u="1"/>
        <n v="2022" u="1"/>
        <n v="2023" u="1"/>
        <n v="2024" u="1"/>
        <n v="2025" u="1"/>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26">
        <s v="MAR DE LEVA"/>
        <s v="INCENDIO ESTRUCTURAL"/>
        <s v="FUGA"/>
        <s v="SISMO"/>
        <s v="EXPLOSION"/>
        <s v="INUNDACION"/>
        <s v="DERRAME"/>
        <s v="HURACAN"/>
        <s v="MOVIMIENTO EN MASA"/>
        <s v="COLAPSO ESTRUCTURAL"/>
        <s v="VENDAVAL"/>
        <s v="TORMENTA ELECTRICA"/>
        <s v="INCENDIO FORESTAL"/>
        <s v="ACTIVIDAD VOLCÁNICA"/>
        <s v="EROSION COSTERA"/>
        <s v="SEQUIA"/>
        <s v="TEMPESTAD"/>
        <s v="COVID"/>
        <s v="DENGUE"/>
        <s v="DESLIZAMIENTO" u="1"/>
        <s v="ANTROPICO INTENCIONAL" u="1"/>
        <s v="MAREJADA" u="1"/>
        <s v="MOVIMIENTO EN MASA " u="1"/>
        <s v="BIOLÓGICO" u="1"/>
        <s v="CICLON TROPICAL: DEPRESION/TORMENTA/HURACAN" u="1"/>
        <s v="DESCARGA ELECTRICA" u="1"/>
      </sharedItems>
    </cacheField>
    <cacheField name="Evento Rev" numFmtId="0">
      <sharedItems containsBlank="1"/>
    </cacheField>
    <cacheField name="EventoReclas" numFmtId="0">
      <sharedItems containsBlank="1"/>
    </cacheField>
    <cacheField name="CLASIFICACIÓN" numFmtId="0">
      <sharedItems count="9">
        <s v="METEOMARINO"/>
        <s v="TECNOLÓGICO"/>
        <s v="GEOLÓGICO"/>
        <s v="HIDROMETEOROLÓGICO "/>
        <s v="ANTRÓPICO"/>
        <s v="BIOLÓGICO "/>
        <s v="ANTROPICO" u="1"/>
        <s v="ANTROPICO INTENCIONAL" u="1"/>
        <s v="GEOLÓGICO " u="1"/>
      </sharedItems>
    </cacheField>
    <cacheField name="MUERTOS" numFmtId="0">
      <sharedItems containsString="0" containsBlank="1" containsNumber="1" containsInteger="1" minValue="0" maxValue="2038"/>
    </cacheField>
    <cacheField name="HERIDOS" numFmtId="0">
      <sharedItems containsString="0" containsBlank="1" containsNumber="1" containsInteger="1" minValue="0" maxValue="23"/>
    </cacheField>
    <cacheField name="DESAPA." numFmtId="0">
      <sharedItems containsString="0" containsBlank="1" containsNumber="1" containsInteger="1" minValue="0" maxValue="2"/>
    </cacheField>
    <cacheField name="PERSONAS" numFmtId="0">
      <sharedItems containsString="0" containsBlank="1" containsNumber="1" containsInteger="1" minValue="0" maxValue="150000"/>
    </cacheField>
    <cacheField name="FAMILIAS" numFmtId="0">
      <sharedItems containsString="0" containsBlank="1" containsNumber="1" containsInteger="1" minValue="0" maxValue="30000"/>
    </cacheField>
    <cacheField name="VIV.DESTRU." numFmtId="0">
      <sharedItems containsString="0" containsBlank="1" containsNumber="1" containsInteger="1" minValue="0" maxValue="949"/>
    </cacheField>
    <cacheField name="VIV.AVER." numFmtId="0">
      <sharedItems containsString="0" containsBlank="1" containsNumber="1" containsInteger="1" minValue="0" maxValue="2503"/>
    </cacheField>
    <cacheField name="VIAS" numFmtId="0">
      <sharedItems containsString="0" containsBlank="1" containsNumber="1" containsInteger="1" minValue="0" maxValue="9"/>
    </cacheField>
    <cacheField name="PTES.VEHIC." numFmtId="0">
      <sharedItems containsString="0" containsBlank="1" containsNumber="1" containsInteger="1" minValue="0" maxValue="1"/>
    </cacheField>
    <cacheField name="PTES.PEAT." numFmtId="0">
      <sharedItems containsString="0" containsBlank="1" containsNumber="1" containsInteger="1" minValue="0" maxValue="1"/>
    </cacheField>
    <cacheField name="ACUED." numFmtId="0">
      <sharedItems containsString="0" containsBlank="1" containsNumber="1" containsInteger="1" minValue="0" maxValue="1"/>
    </cacheField>
    <cacheField name="ALCANT." numFmtId="0">
      <sharedItems containsString="0" containsBlank="1" containsNumber="1" containsInteger="1" minValue="0" maxValue="1"/>
    </cacheField>
    <cacheField name="C. SALUD" numFmtId="0">
      <sharedItems containsString="0" containsBlank="1" containsNumber="1" containsInteger="1" minValue="0" maxValue="1"/>
    </cacheField>
    <cacheField name="C.EDUCAT." numFmtId="0">
      <sharedItems containsString="0" containsBlank="1" containsNumber="1" containsInteger="1" minValue="0" maxValue="8"/>
    </cacheField>
    <cacheField name="C.COMUNIT." numFmtId="0">
      <sharedItems containsString="0" containsBlank="1" containsNumber="1" containsInteger="1" minValue="0" maxValue="20"/>
    </cacheField>
    <cacheField name="HECTAREAS" numFmtId="0">
      <sharedItems containsString="0" containsBlank="1" containsNumber="1" containsInteger="1" minValue="0" maxValue="100"/>
    </cacheField>
    <cacheField name="OTROS" numFmtId="0">
      <sharedItems containsBlank="1" containsMixedTypes="1" containsNumber="1" containsInteger="1" minValue="0" maxValue="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90.706391435182" createdVersion="8" refreshedVersion="8" minRefreshableVersion="3" recordCount="19" xr:uid="{6FA54621-651C-401B-B311-7D6A19781F8D}">
  <cacheSource type="worksheet">
    <worksheetSource ref="A1:J20" sheet="Base meteomarino"/>
  </cacheSource>
  <cacheFields count="10">
    <cacheField name="Fecha" numFmtId="0">
      <sharedItems containsSemiMixedTypes="0" containsDate="1" containsString="0" containsMixedTypes="1" minDate="1900-01-01T18:39:04" maxDate="2023-08-23T00:00:00"/>
    </cacheField>
    <cacheField name="AÑO" numFmtId="49">
      <sharedItems count="15">
        <s v="1930"/>
        <s v="1943"/>
        <s v="1966"/>
        <s v="1987"/>
        <s v="1988"/>
        <s v="1992"/>
        <s v="1999"/>
        <s v="2006"/>
        <s v="2012"/>
        <s v="2014"/>
        <s v="2015"/>
        <s v="2016"/>
        <s v="2018"/>
        <s v="2020"/>
        <s v="2023"/>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3">
        <s v="MAR DE LEVA"/>
        <s v="HURACAN"/>
        <s v="EROSION COSTERA"/>
      </sharedItems>
    </cacheField>
    <cacheField name="Evento Rev" numFmtId="0">
      <sharedItems containsBlank="1"/>
    </cacheField>
    <cacheField name="EventoReclas" numFmtId="0">
      <sharedItems containsBlank="1"/>
    </cacheField>
    <cacheField name="CLASIFICACIÓN"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ictoria Medina Lopez" refreshedDate="45690.706479166663" createdVersion="8" refreshedVersion="8" minRefreshableVersion="3" recordCount="101" xr:uid="{A0D32ED8-AA14-4C08-8FD6-9E980649B7E4}">
  <cacheSource type="worksheet">
    <worksheetSource ref="A1:AA102" sheet="Base tecnológico"/>
  </cacheSource>
  <cacheFields count="27">
    <cacheField name="Fecha" numFmtId="0">
      <sharedItems containsSemiMixedTypes="0" containsDate="1" containsString="0" containsMixedTypes="1" minDate="1900-01-01T18:39:04" maxDate="2024-12-21T00:00:00"/>
    </cacheField>
    <cacheField name="AÑO" numFmtId="49">
      <sharedItems count="25">
        <s v="1930"/>
        <s v="1962"/>
        <s v="1965"/>
        <s v="1975"/>
        <s v="1977"/>
        <s v="1983"/>
        <s v="1987"/>
        <s v="1994"/>
        <s v="1995"/>
        <s v="1996"/>
        <s v="2006"/>
        <s v="2009"/>
        <s v="2011"/>
        <s v="2012"/>
        <s v="2013"/>
        <s v="2014"/>
        <s v="2015"/>
        <s v="2017"/>
        <s v="2018"/>
        <s v="2019"/>
        <s v="2020"/>
        <s v="2021"/>
        <s v="2022"/>
        <s v="2023"/>
        <s v="2024"/>
      </sharedItems>
    </cacheField>
    <cacheField name="Cod_DANE_Depto" numFmtId="0">
      <sharedItems/>
    </cacheField>
    <cacheField name="Departamento" numFmtId="14">
      <sharedItems/>
    </cacheField>
    <cacheField name="Cod_DANE_Mpio" numFmtId="0">
      <sharedItems/>
    </cacheField>
    <cacheField name="Municipio" numFmtId="0">
      <sharedItems/>
    </cacheField>
    <cacheField name="EVENTO" numFmtId="0">
      <sharedItems count="5">
        <s v="INCENDIO ESTRUCTURAL"/>
        <s v="FUGA"/>
        <s v="EXPLOSION"/>
        <s v="DERRAME"/>
        <s v="COLAPSO ESTRUCTURAL"/>
      </sharedItems>
    </cacheField>
    <cacheField name="Evento Rev" numFmtId="0">
      <sharedItems containsBlank="1"/>
    </cacheField>
    <cacheField name="EventoReclas" numFmtId="0">
      <sharedItems containsBlank="1"/>
    </cacheField>
    <cacheField name="CLASIFICACIÓN" numFmtId="0">
      <sharedItems/>
    </cacheField>
    <cacheField name="MUERTOS" numFmtId="0">
      <sharedItems containsString="0" containsBlank="1" containsNumber="1" containsInteger="1" minValue="0" maxValue="52"/>
    </cacheField>
    <cacheField name="HERIDOS" numFmtId="0">
      <sharedItems containsString="0" containsBlank="1" containsNumber="1" containsInteger="1" minValue="0" maxValue="16"/>
    </cacheField>
    <cacheField name="DESAPA." numFmtId="0">
      <sharedItems containsString="0" containsBlank="1" containsNumber="1" containsInteger="1" minValue="0" maxValue="0"/>
    </cacheField>
    <cacheField name="PERSONAS" numFmtId="0">
      <sharedItems containsString="0" containsBlank="1" containsNumber="1" containsInteger="1" minValue="0" maxValue="205"/>
    </cacheField>
    <cacheField name="FAMILIAS" numFmtId="0">
      <sharedItems containsString="0" containsBlank="1" containsNumber="1" containsInteger="1" minValue="0" maxValue="21"/>
    </cacheField>
    <cacheField name="VIV.DESTRU." numFmtId="0">
      <sharedItems containsString="0" containsBlank="1" containsNumber="1" containsInteger="1" minValue="0" maxValue="17"/>
    </cacheField>
    <cacheField name="VIV.AVER." numFmtId="0">
      <sharedItems containsString="0" containsBlank="1" containsNumber="1" containsInteger="1" minValue="0" maxValue="8"/>
    </cacheField>
    <cacheField name="VIAS" numFmtId="0">
      <sharedItems containsString="0" containsBlank="1" containsNumber="1" containsInteger="1" minValue="0" maxValue="0"/>
    </cacheField>
    <cacheField name="PTES.VEHIC." numFmtId="0">
      <sharedItems containsString="0" containsBlank="1" containsNumber="1" containsInteger="1" minValue="0" maxValue="0"/>
    </cacheField>
    <cacheField name="PTES.PEAT." numFmtId="0">
      <sharedItems containsString="0" containsBlank="1" containsNumber="1" containsInteger="1" minValue="0" maxValue="0"/>
    </cacheField>
    <cacheField name="ACUED." numFmtId="0">
      <sharedItems containsString="0" containsBlank="1" containsNumber="1" containsInteger="1" minValue="0" maxValue="0"/>
    </cacheField>
    <cacheField name="ALCANT." numFmtId="0">
      <sharedItems containsString="0" containsBlank="1" containsNumber="1" containsInteger="1" minValue="0" maxValue="0"/>
    </cacheField>
    <cacheField name="C. SALUD" numFmtId="0">
      <sharedItems containsString="0" containsBlank="1" containsNumber="1" containsInteger="1" minValue="0" maxValue="0"/>
    </cacheField>
    <cacheField name="C.EDUCAT." numFmtId="0">
      <sharedItems containsString="0" containsBlank="1" containsNumber="1" containsInteger="1" minValue="0" maxValue="0"/>
    </cacheField>
    <cacheField name="C.COMUNIT." numFmtId="0">
      <sharedItems containsString="0" containsBlank="1" containsNumber="1" containsInteger="1" minValue="0" maxValue="7"/>
    </cacheField>
    <cacheField name="HECTAREAS" numFmtId="0">
      <sharedItems containsString="0" containsBlank="1" containsNumber="1" containsInteger="1" minValue="0" maxValue="0"/>
    </cacheField>
    <cacheField name="OTROS" numFmtId="0">
      <sharedItems containsBlank="1" containsMixedTypes="1" containsNumber="1" containsInteger="1" minValue="1"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
  <r>
    <d v="2020-03-01T00:00:00"/>
    <x v="0"/>
    <s v="13"/>
    <s v="Bolívar"/>
    <s v="13001"/>
    <s v="Cartagena de Indias"/>
    <x v="0"/>
    <m/>
    <m/>
    <s v="BIOLÓGICO "/>
  </r>
  <r>
    <d v="2021-01-01T00:00:00"/>
    <x v="1"/>
    <s v="13"/>
    <s v="Bolívar"/>
    <s v="13001"/>
    <s v="Cartagena de Indias"/>
    <x v="1"/>
    <m/>
    <m/>
    <s v="BIOLÓGICO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n v="1975"/>
    <x v="0"/>
    <s v="13"/>
    <s v="Bolívar"/>
    <s v="13001"/>
    <s v="Cartagena de Indias"/>
    <x v="0"/>
    <m/>
    <m/>
    <s v="GEOLÓGICO"/>
    <m/>
    <m/>
    <m/>
    <n v="3"/>
    <m/>
    <m/>
    <m/>
    <m/>
    <m/>
    <m/>
    <m/>
    <m/>
    <m/>
    <m/>
    <m/>
    <m/>
    <m/>
  </r>
  <r>
    <n v="1993"/>
    <x v="1"/>
    <s v="13"/>
    <s v="Bolívar"/>
    <s v="13001"/>
    <s v="Cartagena de Indias"/>
    <x v="1"/>
    <m/>
    <m/>
    <s v="GEOLÓGICO"/>
    <m/>
    <m/>
    <m/>
    <n v="164"/>
    <m/>
    <m/>
    <m/>
    <m/>
    <m/>
    <m/>
    <m/>
    <m/>
    <m/>
    <m/>
    <m/>
    <m/>
    <m/>
  </r>
  <r>
    <d v="1993-12-01T00:00:00"/>
    <x v="1"/>
    <s v="13"/>
    <s v="Bolívar"/>
    <s v="13001"/>
    <s v="Cartagena de Indias"/>
    <x v="1"/>
    <m/>
    <m/>
    <s v="GEOLÓGICO"/>
    <m/>
    <m/>
    <m/>
    <m/>
    <m/>
    <m/>
    <m/>
    <m/>
    <m/>
    <m/>
    <m/>
    <m/>
    <m/>
    <m/>
    <m/>
    <m/>
    <m/>
  </r>
  <r>
    <n v="1998"/>
    <x v="2"/>
    <s v="13"/>
    <s v="Bolívar"/>
    <s v="13001"/>
    <s v="Cartagena de Indias"/>
    <x v="0"/>
    <m/>
    <m/>
    <s v="GEOLÓGICO"/>
    <m/>
    <m/>
    <m/>
    <m/>
    <m/>
    <m/>
    <m/>
    <m/>
    <m/>
    <m/>
    <m/>
    <m/>
    <m/>
    <m/>
    <m/>
    <m/>
    <m/>
  </r>
  <r>
    <d v="1998-11-05T00:00:00"/>
    <x v="2"/>
    <s v="13"/>
    <s v="Bolívar"/>
    <s v="13001"/>
    <s v="Cartagena de Indias"/>
    <x v="1"/>
    <s v="Deslizamiento"/>
    <s v="Movimiento en masa"/>
    <s v="GEOLÓGICO"/>
    <n v="0"/>
    <n v="0"/>
    <n v="0"/>
    <n v="600"/>
    <n v="79"/>
    <n v="0"/>
    <n v="79"/>
    <n v="0"/>
    <n v="0"/>
    <n v="0"/>
    <n v="0"/>
    <n v="0"/>
    <n v="0"/>
    <n v="0"/>
    <n v="0"/>
    <n v="0"/>
    <m/>
  </r>
  <r>
    <d v="1999-06-28T00:00:00"/>
    <x v="3"/>
    <s v="13"/>
    <s v="Bolívar"/>
    <s v="13001"/>
    <s v="Cartagena de Indias"/>
    <x v="1"/>
    <s v="Deslizamiento"/>
    <s v="Movimiento en masa"/>
    <s v="GEOLÓGICO"/>
    <n v="0"/>
    <n v="0"/>
    <n v="0"/>
    <n v="30"/>
    <n v="6"/>
    <n v="6"/>
    <n v="0"/>
    <n v="0"/>
    <n v="0"/>
    <n v="0"/>
    <n v="0"/>
    <n v="0"/>
    <n v="0"/>
    <n v="0"/>
    <n v="0"/>
    <n v="0"/>
    <m/>
  </r>
  <r>
    <d v="2000-01-31T00:00:00"/>
    <x v="4"/>
    <s v="13"/>
    <s v="Bolívar"/>
    <s v="13001"/>
    <s v="Cartagena de Indias"/>
    <x v="1"/>
    <s v="Deslizamiento"/>
    <s v="Movimiento en masa"/>
    <s v="GEOLÓGICO"/>
    <n v="0"/>
    <n v="0"/>
    <n v="0"/>
    <n v="20"/>
    <n v="4"/>
    <n v="4"/>
    <n v="0"/>
    <n v="0"/>
    <n v="0"/>
    <n v="0"/>
    <n v="0"/>
    <n v="0"/>
    <n v="0"/>
    <n v="0"/>
    <n v="0"/>
    <n v="0"/>
    <m/>
  </r>
  <r>
    <d v="2003-07-06T00:00:00"/>
    <x v="5"/>
    <s v="13"/>
    <s v="Bolívar"/>
    <s v="13001"/>
    <s v="Cartagena de Indias"/>
    <x v="1"/>
    <s v="Deslizamiento"/>
    <s v="Movimiento en masa"/>
    <s v="GEOLÓGICO"/>
    <n v="0"/>
    <n v="0"/>
    <n v="0"/>
    <n v="131"/>
    <n v="23"/>
    <n v="0"/>
    <n v="23"/>
    <n v="0"/>
    <n v="0"/>
    <n v="0"/>
    <n v="0"/>
    <n v="0"/>
    <n v="0"/>
    <n v="0"/>
    <n v="0"/>
    <n v="0"/>
    <m/>
  </r>
  <r>
    <d v="2005-01-28T00:00:00"/>
    <x v="6"/>
    <s v="13"/>
    <s v="Bolívar"/>
    <s v="13001"/>
    <s v="Cartagena de Indias"/>
    <x v="1"/>
    <s v="Deslizamiento"/>
    <s v="Movimiento en masa"/>
    <s v="GEOLÓGICO"/>
    <n v="1"/>
    <n v="0"/>
    <n v="0"/>
    <n v="0"/>
    <n v="0"/>
    <n v="0"/>
    <n v="0"/>
    <n v="0"/>
    <n v="0"/>
    <n v="0"/>
    <n v="0"/>
    <n v="0"/>
    <n v="0"/>
    <n v="0"/>
    <n v="0"/>
    <n v="0"/>
    <m/>
  </r>
  <r>
    <d v="2006-10-15T00:00:00"/>
    <x v="7"/>
    <s v="13"/>
    <s v="Bolívar"/>
    <s v="13001"/>
    <s v="Cartagena de Indias"/>
    <x v="1"/>
    <s v="Deslizamiento"/>
    <s v="Movimiento en masa"/>
    <s v="GEOLÓGICO"/>
    <n v="0"/>
    <n v="0"/>
    <n v="0"/>
    <n v="15"/>
    <n v="11"/>
    <n v="9"/>
    <n v="2"/>
    <n v="0"/>
    <n v="0"/>
    <n v="0"/>
    <n v="0"/>
    <n v="0"/>
    <n v="0"/>
    <n v="0"/>
    <n v="0"/>
    <n v="0"/>
    <m/>
  </r>
  <r>
    <d v="2006-10-21T00:00:00"/>
    <x v="7"/>
    <s v="13"/>
    <s v="Bolívar"/>
    <s v="13001"/>
    <s v="Cartagena de Indias"/>
    <x v="1"/>
    <s v="Deslizamiento"/>
    <s v="Movimiento en masa"/>
    <s v="GEOLÓGICO"/>
    <n v="0"/>
    <n v="2"/>
    <n v="0"/>
    <n v="5"/>
    <n v="1"/>
    <n v="1"/>
    <n v="0"/>
    <n v="0"/>
    <n v="0"/>
    <n v="0"/>
    <n v="0"/>
    <n v="0"/>
    <n v="0"/>
    <n v="0"/>
    <n v="0"/>
    <n v="0"/>
    <m/>
  </r>
  <r>
    <d v="2006-10-23T00:00:00"/>
    <x v="7"/>
    <s v="13"/>
    <s v="Bolívar"/>
    <s v="13001"/>
    <s v="Cartagena de Indias"/>
    <x v="1"/>
    <s v="Deslizamiento"/>
    <s v="Movimiento en masa"/>
    <s v="GEOLÓGICO"/>
    <n v="0"/>
    <n v="0"/>
    <n v="0"/>
    <n v="75"/>
    <n v="15"/>
    <n v="1"/>
    <n v="10"/>
    <n v="0"/>
    <n v="0"/>
    <n v="0"/>
    <n v="0"/>
    <n v="0"/>
    <n v="0"/>
    <n v="0"/>
    <n v="0"/>
    <n v="0"/>
    <m/>
  </r>
  <r>
    <d v="2007-08-25T00:00:00"/>
    <x v="8"/>
    <s v="13"/>
    <s v="Bolívar"/>
    <s v="13001"/>
    <s v="Cartagena de Indias"/>
    <x v="1"/>
    <s v="Deslizamiento"/>
    <s v="Movimiento en masa"/>
    <s v="GEOLÓGICO"/>
    <n v="1"/>
    <n v="0"/>
    <n v="0"/>
    <n v="5"/>
    <n v="1"/>
    <n v="1"/>
    <n v="0"/>
    <n v="2"/>
    <n v="0"/>
    <n v="0"/>
    <n v="0"/>
    <n v="0"/>
    <n v="0"/>
    <n v="0"/>
    <n v="0"/>
    <n v="0"/>
    <m/>
  </r>
  <r>
    <d v="2007-10-30T00:00:00"/>
    <x v="8"/>
    <s v="13"/>
    <s v="Bolívar"/>
    <s v="13001"/>
    <s v="Cartagena de Indias"/>
    <x v="1"/>
    <s v="Deslizamiento"/>
    <s v="Movimiento en masa"/>
    <s v="GEOLÓGICO"/>
    <n v="0"/>
    <n v="1"/>
    <n v="0"/>
    <n v="5"/>
    <n v="1"/>
    <n v="1"/>
    <n v="0"/>
    <n v="0"/>
    <n v="0"/>
    <n v="0"/>
    <n v="0"/>
    <n v="0"/>
    <n v="0"/>
    <n v="0"/>
    <n v="0"/>
    <n v="0"/>
    <m/>
  </r>
  <r>
    <d v="2007-12-31T00:00:00"/>
    <x v="8"/>
    <s v="13"/>
    <s v="Bolívar"/>
    <s v="13001"/>
    <s v="Cartagena de Indias"/>
    <x v="1"/>
    <s v="Deslizamiento"/>
    <s v="Movimiento en masa"/>
    <s v="GEOLÓGICO"/>
    <n v="0"/>
    <n v="0"/>
    <n v="0"/>
    <n v="0"/>
    <n v="0"/>
    <n v="0"/>
    <n v="0"/>
    <n v="0"/>
    <n v="0"/>
    <n v="0"/>
    <n v="0"/>
    <n v="0"/>
    <n v="0"/>
    <n v="0"/>
    <n v="0"/>
    <n v="0"/>
    <m/>
  </r>
  <r>
    <d v="2008-10-06T00:00:00"/>
    <x v="9"/>
    <s v="13"/>
    <s v="Bolívar"/>
    <s v="13001"/>
    <s v="Cartagena de Indias"/>
    <x v="1"/>
    <s v="Deslizamiento"/>
    <s v="Movimiento en masa"/>
    <s v="GEOLÓGICO"/>
    <n v="0"/>
    <n v="0"/>
    <n v="0"/>
    <n v="130"/>
    <n v="26"/>
    <n v="3"/>
    <n v="23"/>
    <n v="0"/>
    <n v="0"/>
    <n v="0"/>
    <n v="0"/>
    <n v="0"/>
    <n v="0"/>
    <n v="0"/>
    <n v="0"/>
    <n v="0"/>
    <m/>
  </r>
  <r>
    <n v="2009"/>
    <x v="10"/>
    <s v="13"/>
    <s v="Bolívar"/>
    <s v="13001"/>
    <s v="Cartagena de Indias"/>
    <x v="1"/>
    <m/>
    <m/>
    <s v="GEOLÓGICO"/>
    <m/>
    <m/>
    <m/>
    <n v="4800"/>
    <m/>
    <m/>
    <m/>
    <m/>
    <m/>
    <m/>
    <m/>
    <m/>
    <m/>
    <m/>
    <m/>
    <m/>
    <m/>
  </r>
  <r>
    <d v="2010-07-14T00:00:00"/>
    <x v="11"/>
    <s v="13"/>
    <s v="Bolívar"/>
    <s v="13001"/>
    <s v="Cartagena de Indias"/>
    <x v="1"/>
    <s v="Deslizamiento"/>
    <s v="Movimiento en masa"/>
    <s v="GEOLÓGICO"/>
    <n v="3"/>
    <n v="0"/>
    <n v="0"/>
    <n v="305"/>
    <n v="61"/>
    <n v="1"/>
    <n v="60"/>
    <n v="0"/>
    <n v="0"/>
    <n v="0"/>
    <n v="0"/>
    <n v="0"/>
    <n v="0"/>
    <n v="0"/>
    <n v="0"/>
    <n v="0"/>
    <m/>
  </r>
  <r>
    <d v="2010-10-06T00:00:00"/>
    <x v="11"/>
    <s v="13"/>
    <s v="Bolívar"/>
    <s v="13001"/>
    <s v="Cartagena de Indias"/>
    <x v="1"/>
    <s v="Deslizamiento"/>
    <s v="Movimiento en masa"/>
    <s v="GEOLÓGICO"/>
    <n v="0"/>
    <n v="0"/>
    <n v="0"/>
    <n v="5"/>
    <n v="1"/>
    <n v="1"/>
    <n v="0"/>
    <n v="0"/>
    <n v="0"/>
    <n v="0"/>
    <n v="0"/>
    <n v="0"/>
    <n v="0"/>
    <n v="0"/>
    <n v="0"/>
    <n v="0"/>
    <m/>
  </r>
  <r>
    <d v="2010-10-24T00:00:00"/>
    <x v="11"/>
    <s v="13"/>
    <s v="Bolívar"/>
    <s v="13001"/>
    <s v="Cartagena de Indias"/>
    <x v="1"/>
    <s v="Deslizamiento"/>
    <s v="Movimiento en masa"/>
    <s v="GEOLÓGICO"/>
    <n v="0"/>
    <n v="0"/>
    <n v="0"/>
    <n v="33"/>
    <n v="6"/>
    <n v="0"/>
    <n v="6"/>
    <n v="0"/>
    <n v="0"/>
    <n v="0"/>
    <n v="0"/>
    <n v="0"/>
    <n v="0"/>
    <n v="0"/>
    <n v="0"/>
    <n v="0"/>
    <m/>
  </r>
  <r>
    <d v="2010-11-17T00:00:00"/>
    <x v="11"/>
    <s v="13"/>
    <s v="Bolívar"/>
    <s v="13001"/>
    <s v="Cartagena de Indias"/>
    <x v="1"/>
    <s v="Deslizamiento"/>
    <s v="Movimiento en masa"/>
    <s v="GEOLÓGICO"/>
    <n v="0"/>
    <n v="0"/>
    <n v="0"/>
    <n v="260"/>
    <n v="50"/>
    <n v="15"/>
    <n v="35"/>
    <n v="0"/>
    <n v="0"/>
    <n v="0"/>
    <n v="0"/>
    <n v="0"/>
    <n v="0"/>
    <n v="0"/>
    <n v="0"/>
    <n v="0"/>
    <m/>
  </r>
  <r>
    <d v="2011-08-11T00:00:00"/>
    <x v="12"/>
    <s v="13"/>
    <s v="Bolívar"/>
    <s v="13001"/>
    <s v="Cartagena de Indias"/>
    <x v="1"/>
    <s v="Deslizamiento"/>
    <s v="Movimiento en masa"/>
    <s v="GEOLÓGICO"/>
    <n v="0"/>
    <n v="1"/>
    <n v="0"/>
    <n v="4"/>
    <n v="1"/>
    <n v="0"/>
    <n v="1"/>
    <n v="0"/>
    <n v="0"/>
    <n v="0"/>
    <n v="0"/>
    <n v="0"/>
    <n v="0"/>
    <n v="0"/>
    <n v="0"/>
    <n v="0"/>
    <m/>
  </r>
  <r>
    <d v="2011-08-14T00:00:00"/>
    <x v="12"/>
    <s v="13"/>
    <s v="Bolívar"/>
    <s v="13001"/>
    <s v="Cartagena de Indias"/>
    <x v="1"/>
    <s v="Deslizamiento"/>
    <s v="Movimiento en masa"/>
    <s v="GEOLÓGICO"/>
    <n v="0"/>
    <n v="0"/>
    <n v="0"/>
    <n v="6090"/>
    <n v="1218"/>
    <n v="949"/>
    <n v="0"/>
    <n v="1"/>
    <n v="0"/>
    <n v="0"/>
    <n v="1"/>
    <n v="1"/>
    <n v="0"/>
    <n v="0"/>
    <n v="0"/>
    <n v="0"/>
    <m/>
  </r>
  <r>
    <d v="2011-10-19T00:00:00"/>
    <x v="12"/>
    <s v="13"/>
    <s v="Bolívar"/>
    <s v="13001"/>
    <s v="Cartagena de Indias"/>
    <x v="1"/>
    <s v="Deslizamiento"/>
    <s v="Movimiento en masa"/>
    <s v="GEOLÓGICO"/>
    <n v="1"/>
    <n v="0"/>
    <n v="0"/>
    <n v="5"/>
    <n v="1"/>
    <n v="1"/>
    <n v="0"/>
    <n v="0"/>
    <n v="0"/>
    <n v="0"/>
    <n v="0"/>
    <n v="0"/>
    <n v="0"/>
    <n v="0"/>
    <n v="0"/>
    <n v="0"/>
    <m/>
  </r>
  <r>
    <d v="2011-11-09T00:00:00"/>
    <x v="12"/>
    <s v="13"/>
    <s v="Bolívar"/>
    <s v="13001"/>
    <s v="Cartagena de Indias"/>
    <x v="1"/>
    <s v="Deslizamiento"/>
    <s v="Movimiento en masa"/>
    <s v="GEOLÓGICO"/>
    <n v="0"/>
    <n v="0"/>
    <n v="0"/>
    <n v="55"/>
    <n v="11"/>
    <n v="11"/>
    <n v="0"/>
    <n v="0"/>
    <n v="0"/>
    <n v="0"/>
    <n v="0"/>
    <n v="0"/>
    <n v="0"/>
    <n v="0"/>
    <n v="0"/>
    <n v="0"/>
    <m/>
  </r>
  <r>
    <d v="2012-01-03T00:00:00"/>
    <x v="13"/>
    <s v="13"/>
    <s v="Bolívar"/>
    <s v="13001"/>
    <s v="Cartagena de Indias"/>
    <x v="1"/>
    <s v="Deslizamiento"/>
    <s v="Movimiento en masa"/>
    <s v="GEOLÓGICO"/>
    <n v="0"/>
    <n v="0"/>
    <n v="0"/>
    <n v="25"/>
    <n v="5"/>
    <n v="5"/>
    <n v="0"/>
    <n v="0"/>
    <n v="0"/>
    <n v="0"/>
    <n v="0"/>
    <n v="0"/>
    <n v="0"/>
    <n v="0"/>
    <n v="0"/>
    <n v="0"/>
    <m/>
  </r>
  <r>
    <d v="2012-01-09T00:00:00"/>
    <x v="13"/>
    <s v="13"/>
    <s v="Bolívar"/>
    <s v="13001"/>
    <s v="Cartagena de Indias"/>
    <x v="1"/>
    <s v="Deslizamiento"/>
    <s v="Movimiento en masa"/>
    <s v="GEOLÓGICO"/>
    <n v="0"/>
    <n v="0"/>
    <n v="0"/>
    <n v="0"/>
    <n v="0"/>
    <n v="0"/>
    <n v="0"/>
    <n v="0"/>
    <n v="0"/>
    <n v="0"/>
    <n v="0"/>
    <n v="0"/>
    <n v="0"/>
    <n v="0"/>
    <n v="0"/>
    <n v="0"/>
    <m/>
  </r>
  <r>
    <d v="2012-01-12T00:00:00"/>
    <x v="13"/>
    <s v="13"/>
    <s v="Bolívar"/>
    <s v="13001"/>
    <s v="Cartagena de Indias"/>
    <x v="1"/>
    <s v="Deslizamiento"/>
    <s v="Movimiento en masa"/>
    <s v="GEOLÓGICO"/>
    <n v="0"/>
    <n v="0"/>
    <n v="0"/>
    <n v="0"/>
    <n v="0"/>
    <n v="0"/>
    <n v="0"/>
    <n v="0"/>
    <n v="0"/>
    <n v="0"/>
    <n v="0"/>
    <n v="0"/>
    <n v="0"/>
    <n v="0"/>
    <n v="0"/>
    <n v="0"/>
    <m/>
  </r>
  <r>
    <d v="2012-02-13T00:00:00"/>
    <x v="13"/>
    <s v="13"/>
    <s v="Bolívar"/>
    <s v="13001"/>
    <s v="Cartagena de Indias"/>
    <x v="1"/>
    <s v="Deslizamiento"/>
    <s v="Movimiento en masa"/>
    <s v="GEOLÓGICO"/>
    <n v="0"/>
    <n v="0"/>
    <n v="0"/>
    <n v="0"/>
    <n v="0"/>
    <n v="0"/>
    <n v="0"/>
    <n v="0"/>
    <n v="0"/>
    <n v="0"/>
    <n v="0"/>
    <n v="0"/>
    <n v="0"/>
    <n v="0"/>
    <n v="0"/>
    <n v="0"/>
    <m/>
  </r>
  <r>
    <d v="2012-02-28T00:00:00"/>
    <x v="13"/>
    <s v="13"/>
    <s v="Bolívar"/>
    <s v="13001"/>
    <s v="Cartagena de Indias"/>
    <x v="1"/>
    <s v="Deslizamiento"/>
    <s v="Movimiento en masa"/>
    <s v="GEOLÓGICO"/>
    <n v="0"/>
    <n v="0"/>
    <n v="0"/>
    <n v="0"/>
    <n v="0"/>
    <n v="0"/>
    <n v="0"/>
    <n v="0"/>
    <n v="0"/>
    <n v="0"/>
    <n v="0"/>
    <n v="0"/>
    <n v="0"/>
    <n v="0"/>
    <n v="0"/>
    <n v="0"/>
    <m/>
  </r>
  <r>
    <d v="2012-05-04T00:00:00"/>
    <x v="13"/>
    <s v="13"/>
    <s v="Bolívar"/>
    <s v="13001"/>
    <s v="Cartagena de Indias"/>
    <x v="1"/>
    <s v="Deslizamiento"/>
    <s v="Movimiento en masa"/>
    <s v="GEOLÓGICO"/>
    <n v="0"/>
    <n v="0"/>
    <n v="0"/>
    <n v="360"/>
    <n v="72"/>
    <n v="12"/>
    <n v="60"/>
    <n v="0"/>
    <n v="0"/>
    <n v="0"/>
    <n v="0"/>
    <n v="0"/>
    <n v="0"/>
    <n v="0"/>
    <n v="0"/>
    <n v="0"/>
    <m/>
  </r>
  <r>
    <d v="2012-12-06T00:00:00"/>
    <x v="13"/>
    <s v="13"/>
    <s v="Bolívar"/>
    <s v="13001"/>
    <s v="Cartagena de Indias"/>
    <x v="1"/>
    <s v="Deslizamiento"/>
    <s v="Movimiento en masa"/>
    <s v="GEOLÓGICO"/>
    <n v="0"/>
    <n v="0"/>
    <n v="0"/>
    <n v="0"/>
    <n v="0"/>
    <n v="0"/>
    <n v="0"/>
    <n v="0"/>
    <n v="0"/>
    <n v="0"/>
    <n v="0"/>
    <n v="0"/>
    <n v="0"/>
    <n v="0"/>
    <n v="0"/>
    <n v="0"/>
    <m/>
  </r>
  <r>
    <n v="2012"/>
    <x v="13"/>
    <s v="13"/>
    <s v="Bolívar"/>
    <s v="13001"/>
    <s v="Cartagena de Indias"/>
    <x v="2"/>
    <m/>
    <m/>
    <s v="GEOLÓGICO"/>
    <m/>
    <m/>
    <m/>
    <n v="150"/>
    <m/>
    <m/>
    <m/>
    <m/>
    <m/>
    <m/>
    <m/>
    <m/>
    <m/>
    <m/>
    <m/>
    <m/>
    <m/>
  </r>
  <r>
    <d v="2013-03-26T00:00:00"/>
    <x v="14"/>
    <s v="13"/>
    <s v="Bolívar"/>
    <s v="13001"/>
    <s v="Cartagena de Indias"/>
    <x v="1"/>
    <s v="Deslizamiento"/>
    <s v="Movimiento en masa"/>
    <s v="GEOLÓGICO"/>
    <n v="0"/>
    <n v="0"/>
    <n v="0"/>
    <n v="0"/>
    <n v="0"/>
    <n v="0"/>
    <n v="0"/>
    <n v="0"/>
    <n v="0"/>
    <n v="0"/>
    <n v="0"/>
    <n v="0"/>
    <n v="0"/>
    <n v="0"/>
    <n v="0"/>
    <n v="0"/>
    <m/>
  </r>
  <r>
    <d v="2013-02-01T00:00:00"/>
    <x v="14"/>
    <s v="13"/>
    <s v="Bolívar"/>
    <s v="13001"/>
    <s v="Cartagena de Indias"/>
    <x v="2"/>
    <m/>
    <m/>
    <s v="GEOLÓGICO"/>
    <m/>
    <m/>
    <m/>
    <n v="100"/>
    <m/>
    <m/>
    <m/>
    <m/>
    <m/>
    <m/>
    <m/>
    <m/>
    <m/>
    <m/>
    <m/>
    <m/>
    <m/>
  </r>
  <r>
    <n v="2013"/>
    <x v="14"/>
    <s v="13"/>
    <s v="Bolívar"/>
    <s v="13001"/>
    <s v="Cartagena de Indias"/>
    <x v="2"/>
    <m/>
    <m/>
    <s v="GEOLÓGICO"/>
    <m/>
    <m/>
    <m/>
    <n v="24"/>
    <m/>
    <m/>
    <m/>
    <m/>
    <m/>
    <m/>
    <m/>
    <m/>
    <m/>
    <m/>
    <m/>
    <m/>
    <m/>
  </r>
  <r>
    <d v="2014-03-19T00:00:00"/>
    <x v="15"/>
    <s v="13"/>
    <s v="Bolívar"/>
    <s v="13001"/>
    <s v="Cartagena de Indias"/>
    <x v="1"/>
    <s v="Deslizamiento"/>
    <s v="Movimiento en masa"/>
    <s v="GEOLÓGICO"/>
    <n v="0"/>
    <n v="0"/>
    <n v="0"/>
    <n v="25"/>
    <n v="5"/>
    <n v="2"/>
    <n v="3"/>
    <n v="0"/>
    <n v="0"/>
    <n v="0"/>
    <n v="0"/>
    <n v="0"/>
    <n v="0"/>
    <n v="0"/>
    <n v="0"/>
    <n v="0"/>
    <m/>
  </r>
  <r>
    <d v="2014-04-30T00:00:00"/>
    <x v="15"/>
    <s v="13"/>
    <s v="Bolívar"/>
    <s v="13001"/>
    <s v="Cartagena de Indias"/>
    <x v="1"/>
    <s v="Deslizamiento"/>
    <s v="Movimiento en masa"/>
    <s v="GEOLÓGICO"/>
    <n v="0"/>
    <n v="0"/>
    <n v="0"/>
    <n v="0"/>
    <n v="0"/>
    <n v="0"/>
    <n v="0"/>
    <n v="0"/>
    <n v="0"/>
    <n v="0"/>
    <n v="0"/>
    <n v="0"/>
    <n v="0"/>
    <n v="0"/>
    <n v="0"/>
    <n v="0"/>
    <m/>
  </r>
  <r>
    <d v="2014-05-26T00:00:00"/>
    <x v="15"/>
    <s v="13"/>
    <s v="Bolívar"/>
    <s v="13001"/>
    <s v="Cartagena de Indias"/>
    <x v="1"/>
    <s v="Deslizamiento"/>
    <s v="Movimiento en masa"/>
    <s v="GEOLÓGICO"/>
    <n v="0"/>
    <n v="0"/>
    <n v="0"/>
    <n v="0"/>
    <n v="0"/>
    <n v="0"/>
    <n v="0"/>
    <n v="0"/>
    <n v="0"/>
    <n v="0"/>
    <n v="0"/>
    <n v="0"/>
    <n v="0"/>
    <n v="0"/>
    <n v="0"/>
    <n v="0"/>
    <m/>
  </r>
  <r>
    <d v="2014-07-10T00:00:00"/>
    <x v="15"/>
    <s v="13"/>
    <s v="Bolívar"/>
    <s v="13001"/>
    <s v="Cartagena de Indias"/>
    <x v="1"/>
    <s v="Deslizamiento"/>
    <s v="Movimiento en masa"/>
    <s v="GEOLÓGICO"/>
    <n v="0"/>
    <n v="0"/>
    <n v="0"/>
    <n v="0"/>
    <n v="0"/>
    <n v="0"/>
    <n v="0"/>
    <n v="0"/>
    <n v="0"/>
    <n v="0"/>
    <n v="0"/>
    <n v="0"/>
    <n v="0"/>
    <n v="0"/>
    <n v="0"/>
    <n v="0"/>
    <m/>
  </r>
  <r>
    <d v="2014-10-16T00:00:00"/>
    <x v="15"/>
    <s v="13"/>
    <s v="Bolívar"/>
    <s v="13001"/>
    <s v="Cartagena de Indias"/>
    <x v="1"/>
    <s v="Deslizamiento"/>
    <s v="Movimiento en masa"/>
    <s v="GEOLÓGICO"/>
    <n v="0"/>
    <n v="0"/>
    <n v="0"/>
    <n v="0"/>
    <n v="0"/>
    <n v="0"/>
    <n v="0"/>
    <n v="0"/>
    <n v="0"/>
    <n v="0"/>
    <n v="0"/>
    <n v="0"/>
    <n v="0"/>
    <n v="0"/>
    <n v="0"/>
    <n v="0"/>
    <m/>
  </r>
  <r>
    <d v="2014-12-29T00:00:00"/>
    <x v="15"/>
    <s v="13"/>
    <s v="Bolívar"/>
    <s v="13001"/>
    <s v="Cartagena de Indias"/>
    <x v="1"/>
    <s v="Deslizamiento"/>
    <s v="Movimiento en masa"/>
    <s v="GEOLÓGICO"/>
    <n v="0"/>
    <n v="0"/>
    <n v="0"/>
    <n v="0"/>
    <n v="0"/>
    <n v="0"/>
    <n v="0"/>
    <n v="0"/>
    <n v="0"/>
    <n v="0"/>
    <n v="0"/>
    <n v="0"/>
    <n v="0"/>
    <n v="0"/>
    <n v="0"/>
    <n v="0"/>
    <m/>
  </r>
  <r>
    <d v="2015-01-25T00:00:00"/>
    <x v="16"/>
    <s v="13"/>
    <s v="Bolívar"/>
    <s v="13001"/>
    <s v="Cartagena de Indias"/>
    <x v="1"/>
    <s v="Deslizamiento"/>
    <s v="Movimiento en masa"/>
    <s v="GEOLÓGICO"/>
    <n v="0"/>
    <n v="0"/>
    <n v="0"/>
    <n v="0"/>
    <n v="0"/>
    <n v="0"/>
    <n v="0"/>
    <n v="0"/>
    <n v="0"/>
    <n v="0"/>
    <n v="0"/>
    <n v="0"/>
    <n v="0"/>
    <n v="0"/>
    <n v="0"/>
    <n v="0"/>
    <m/>
  </r>
  <r>
    <d v="2015-02-28T00:00:00"/>
    <x v="16"/>
    <s v="13"/>
    <s v="Bolívar"/>
    <s v="13001"/>
    <s v="Cartagena de Indias"/>
    <x v="1"/>
    <m/>
    <m/>
    <s v="GEOLÓGICO"/>
    <m/>
    <m/>
    <m/>
    <n v="588"/>
    <m/>
    <m/>
    <m/>
    <m/>
    <m/>
    <m/>
    <m/>
    <m/>
    <m/>
    <m/>
    <m/>
    <m/>
    <m/>
  </r>
  <r>
    <n v="2017"/>
    <x v="17"/>
    <s v="13"/>
    <s v="Bolívar"/>
    <s v="13001"/>
    <s v="Cartagena de Indias"/>
    <x v="1"/>
    <m/>
    <m/>
    <s v="GEOLÓGICO"/>
    <m/>
    <m/>
    <m/>
    <m/>
    <m/>
    <m/>
    <m/>
    <m/>
    <m/>
    <m/>
    <m/>
    <m/>
    <m/>
    <m/>
    <m/>
    <m/>
    <m/>
  </r>
  <r>
    <d v="2018-10-23T00:00:00"/>
    <x v="18"/>
    <s v="13"/>
    <s v="Bolívar"/>
    <s v="13001"/>
    <s v="Cartagena de Indias"/>
    <x v="1"/>
    <s v="Deslizamiento"/>
    <s v="Movimiento en masa"/>
    <s v="GEOLÓGICO"/>
    <n v="0"/>
    <n v="0"/>
    <n v="0"/>
    <n v="0"/>
    <n v="0"/>
    <n v="0"/>
    <n v="0"/>
    <n v="0"/>
    <n v="0"/>
    <n v="0"/>
    <n v="0"/>
    <n v="0"/>
    <n v="0"/>
    <n v="0"/>
    <n v="0"/>
    <n v="0"/>
    <m/>
  </r>
  <r>
    <d v="2022-09-08T00:00:00"/>
    <x v="19"/>
    <s v="13"/>
    <s v="Bolívar"/>
    <s v="13001"/>
    <s v="Cartagena de Indias"/>
    <x v="1"/>
    <s v="Movimiento en masa"/>
    <s v="Movimiento en masa"/>
    <s v="GEOLÓGICO"/>
    <n v="0"/>
    <n v="0"/>
    <n v="0"/>
    <n v="73"/>
    <n v="27"/>
    <n v="0"/>
    <n v="0"/>
    <n v="0"/>
    <n v="0"/>
    <n v="0"/>
    <n v="0"/>
    <n v="0"/>
    <n v="0"/>
    <n v="0"/>
    <n v="0"/>
    <n v="0"/>
    <m/>
  </r>
  <r>
    <d v="2022-10-17T00:00:00"/>
    <x v="19"/>
    <s v="13"/>
    <s v="Bolívar"/>
    <s v="13001"/>
    <s v="Cartagena de Indias"/>
    <x v="1"/>
    <s v="Movimiento en masa"/>
    <s v="Movimiento en masa"/>
    <s v="GEOLÓGICO"/>
    <n v="0"/>
    <n v="0"/>
    <n v="0"/>
    <n v="24"/>
    <n v="6"/>
    <n v="0"/>
    <n v="6"/>
    <n v="0"/>
    <n v="0"/>
    <n v="0"/>
    <n v="0"/>
    <n v="0"/>
    <n v="0"/>
    <n v="0"/>
    <n v="0"/>
    <n v="0"/>
    <m/>
  </r>
  <r>
    <d v="2022-10-22T00:00:00"/>
    <x v="19"/>
    <s v="13"/>
    <s v="Bolívar"/>
    <s v="13001"/>
    <s v="Cartagena de Indias"/>
    <x v="1"/>
    <s v="Movimiento en masa"/>
    <s v="Movimiento en masa"/>
    <s v="GEOLÓGICO"/>
    <n v="0"/>
    <n v="0"/>
    <n v="0"/>
    <n v="72"/>
    <n v="18"/>
    <n v="0"/>
    <n v="11"/>
    <n v="0"/>
    <n v="0"/>
    <n v="0"/>
    <n v="0"/>
    <n v="0"/>
    <n v="0"/>
    <n v="0"/>
    <n v="0"/>
    <n v="0"/>
    <m/>
  </r>
  <r>
    <d v="2022-04-19T00:00:00"/>
    <x v="19"/>
    <s v="13"/>
    <s v="Bolívar"/>
    <s v="13001"/>
    <s v="Cartagena de Indias"/>
    <x v="1"/>
    <m/>
    <m/>
    <s v="GEOLÓGICO"/>
    <m/>
    <m/>
    <m/>
    <m/>
    <m/>
    <m/>
    <m/>
    <m/>
    <m/>
    <m/>
    <m/>
    <m/>
    <m/>
    <m/>
    <m/>
    <m/>
    <m/>
  </r>
  <r>
    <d v="2022-06-29T00:00:00"/>
    <x v="19"/>
    <s v="13"/>
    <s v="Bolívar"/>
    <s v="13001"/>
    <s v="Cartagena de Indias"/>
    <x v="1"/>
    <m/>
    <m/>
    <s v="GEOLÓGICO"/>
    <m/>
    <m/>
    <m/>
    <m/>
    <m/>
    <m/>
    <m/>
    <m/>
    <m/>
    <m/>
    <m/>
    <m/>
    <m/>
    <m/>
    <m/>
    <m/>
    <m/>
  </r>
  <r>
    <d v="2022-07-07T00:00:00"/>
    <x v="19"/>
    <s v="13"/>
    <s v="Bolívar"/>
    <s v="13001"/>
    <s v="Cartagena de Indias"/>
    <x v="1"/>
    <m/>
    <m/>
    <s v="GEOLÓGICO"/>
    <m/>
    <m/>
    <m/>
    <m/>
    <m/>
    <m/>
    <m/>
    <m/>
    <m/>
    <m/>
    <m/>
    <m/>
    <m/>
    <m/>
    <m/>
    <m/>
    <m/>
  </r>
  <r>
    <d v="2022-07-01T00:00:00"/>
    <x v="19"/>
    <s v="13"/>
    <s v="Bolívar"/>
    <s v="13001"/>
    <s v="Cartagena de Indias"/>
    <x v="1"/>
    <m/>
    <m/>
    <s v="GEOLÓGICO"/>
    <m/>
    <m/>
    <m/>
    <m/>
    <m/>
    <m/>
    <m/>
    <m/>
    <m/>
    <m/>
    <m/>
    <m/>
    <m/>
    <m/>
    <m/>
    <m/>
    <m/>
  </r>
  <r>
    <d v="2022-07-28T00:00:00"/>
    <x v="19"/>
    <s v="13"/>
    <s v="Bolívar"/>
    <s v="13001"/>
    <s v="Cartagena de Indias"/>
    <x v="1"/>
    <m/>
    <m/>
    <s v="GEOLÓGICO"/>
    <m/>
    <m/>
    <m/>
    <m/>
    <m/>
    <m/>
    <m/>
    <m/>
    <m/>
    <m/>
    <m/>
    <m/>
    <m/>
    <m/>
    <m/>
    <m/>
    <m/>
  </r>
  <r>
    <d v="2022-08-05T00:00:00"/>
    <x v="19"/>
    <s v="13"/>
    <s v="Bolívar"/>
    <s v="13001"/>
    <s v="Cartagena de Indias"/>
    <x v="2"/>
    <m/>
    <m/>
    <s v="GEOLÓGICO"/>
    <m/>
    <m/>
    <m/>
    <m/>
    <m/>
    <m/>
    <m/>
    <m/>
    <m/>
    <m/>
    <m/>
    <m/>
    <m/>
    <m/>
    <m/>
    <m/>
    <m/>
  </r>
  <r>
    <d v="2022-08-01T00:00:00"/>
    <x v="19"/>
    <s v="13"/>
    <s v="Bolívar"/>
    <s v="13001"/>
    <s v="Cartagena de Indias"/>
    <x v="1"/>
    <m/>
    <m/>
    <s v="GEOLÓGICO"/>
    <m/>
    <m/>
    <m/>
    <n v="4"/>
    <m/>
    <m/>
    <m/>
    <m/>
    <m/>
    <m/>
    <m/>
    <m/>
    <m/>
    <m/>
    <m/>
    <m/>
    <m/>
  </r>
  <r>
    <d v="2022-11-08T00:00:00"/>
    <x v="19"/>
    <s v="13"/>
    <s v="Bolívar"/>
    <s v="13001"/>
    <s v="Cartagena de Indias"/>
    <x v="1"/>
    <m/>
    <m/>
    <s v="GEOLÓGICO"/>
    <m/>
    <m/>
    <m/>
    <m/>
    <m/>
    <m/>
    <m/>
    <m/>
    <m/>
    <m/>
    <m/>
    <m/>
    <m/>
    <m/>
    <m/>
    <m/>
    <m/>
  </r>
  <r>
    <d v="2023-03-01T00:00:00"/>
    <x v="20"/>
    <s v="13"/>
    <s v="Bolívar"/>
    <s v="13001"/>
    <s v="Cartagena de Indias"/>
    <x v="1"/>
    <m/>
    <m/>
    <s v="GEOLÓGICO"/>
    <m/>
    <m/>
    <m/>
    <n v="40"/>
    <m/>
    <m/>
    <m/>
    <m/>
    <m/>
    <m/>
    <m/>
    <m/>
    <m/>
    <m/>
    <m/>
    <m/>
    <m/>
  </r>
  <r>
    <d v="2023-12-01T00:00:00"/>
    <x v="20"/>
    <s v="13"/>
    <s v="Bolívar"/>
    <s v="13001"/>
    <s v="Cartagena de Indias"/>
    <x v="2"/>
    <m/>
    <m/>
    <s v="GEOLÓGICO"/>
    <m/>
    <m/>
    <m/>
    <n v="276"/>
    <m/>
    <m/>
    <m/>
    <m/>
    <m/>
    <m/>
    <m/>
    <m/>
    <m/>
    <m/>
    <m/>
    <m/>
    <m/>
  </r>
  <r>
    <d v="2024-02-26T00:00:00"/>
    <x v="21"/>
    <s v="13"/>
    <s v="Bolívar"/>
    <s v="13001"/>
    <s v="Cartagena de Indias"/>
    <x v="1"/>
    <m/>
    <m/>
    <s v="GEOLÓGICO"/>
    <m/>
    <n v="2"/>
    <m/>
    <n v="2"/>
    <m/>
    <m/>
    <m/>
    <m/>
    <m/>
    <m/>
    <m/>
    <m/>
    <m/>
    <m/>
    <m/>
    <m/>
    <m/>
  </r>
  <r>
    <d v="2024-04-01T00:00:00"/>
    <x v="21"/>
    <s v="13"/>
    <s v="Bolívar"/>
    <s v="13001"/>
    <s v="Cartagena de Indias"/>
    <x v="2"/>
    <m/>
    <m/>
    <s v="GEOLÓGICO"/>
    <m/>
    <m/>
    <m/>
    <n v="24"/>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n v="1983"/>
    <x v="0"/>
    <s v="13"/>
    <s v="Bolívar"/>
    <s v="13001"/>
    <s v="Cartagena de Indias"/>
    <x v="0"/>
    <m/>
    <m/>
    <s v="HIDROMETEOROLÓGICO "/>
    <m/>
    <m/>
    <m/>
    <m/>
    <m/>
    <m/>
    <m/>
    <m/>
    <m/>
    <m/>
    <m/>
    <m/>
    <m/>
    <m/>
    <m/>
    <m/>
    <m/>
  </r>
  <r>
    <n v="1987"/>
    <x v="1"/>
    <s v="13"/>
    <s v="Bolívar"/>
    <s v="13001"/>
    <s v="Cartagena de Indias"/>
    <x v="0"/>
    <m/>
    <m/>
    <s v="HIDROMETEOROLÓGICO "/>
    <m/>
    <m/>
    <m/>
    <n v="2500"/>
    <m/>
    <m/>
    <m/>
    <m/>
    <m/>
    <m/>
    <m/>
    <m/>
    <m/>
    <m/>
    <m/>
    <m/>
    <m/>
  </r>
  <r>
    <n v="1993"/>
    <x v="2"/>
    <s v="13"/>
    <s v="Bolívar"/>
    <s v="13001"/>
    <s v="Cartagena de Indias"/>
    <x v="0"/>
    <m/>
    <m/>
    <s v="HIDROMETEOROLÓGICO "/>
    <m/>
    <m/>
    <m/>
    <m/>
    <m/>
    <m/>
    <m/>
    <m/>
    <m/>
    <m/>
    <m/>
    <m/>
    <m/>
    <m/>
    <m/>
    <m/>
    <m/>
  </r>
  <r>
    <n v="1995"/>
    <x v="3"/>
    <s v="13"/>
    <s v="Bolívar"/>
    <s v="13001"/>
    <s v="Cartagena de Indias"/>
    <x v="0"/>
    <m/>
    <m/>
    <s v="HIDROMETEOROLÓGICO "/>
    <m/>
    <m/>
    <m/>
    <m/>
    <m/>
    <m/>
    <m/>
    <m/>
    <m/>
    <m/>
    <m/>
    <m/>
    <m/>
    <m/>
    <m/>
    <m/>
    <m/>
  </r>
  <r>
    <d v="1999-11-18T00:00:00"/>
    <x v="4"/>
    <s v="13"/>
    <s v="Bolívar"/>
    <s v="13001"/>
    <s v="Cartagena de Indias"/>
    <x v="0"/>
    <s v="Inundación"/>
    <s v="Inundación"/>
    <s v="HIDROMETEOROLÓGICO "/>
    <n v="0"/>
    <n v="0"/>
    <n v="0"/>
    <n v="3236"/>
    <n v="875"/>
    <n v="0"/>
    <n v="0"/>
    <n v="0"/>
    <n v="0"/>
    <n v="0"/>
    <n v="0"/>
    <n v="0"/>
    <n v="0"/>
    <n v="0"/>
    <n v="0"/>
    <n v="0"/>
    <m/>
  </r>
  <r>
    <d v="1999-12-03T00:00:00"/>
    <x v="4"/>
    <s v="13"/>
    <s v="Bolívar"/>
    <s v="13001"/>
    <s v="Cartagena de Indias"/>
    <x v="0"/>
    <s v="Inundación"/>
    <s v="Inundación"/>
    <s v="HIDROMETEOROLÓGICO "/>
    <n v="0"/>
    <n v="0"/>
    <n v="0"/>
    <n v="6249"/>
    <n v="1181"/>
    <n v="30"/>
    <n v="0"/>
    <n v="0"/>
    <n v="0"/>
    <n v="0"/>
    <n v="0"/>
    <n v="0"/>
    <n v="0"/>
    <n v="0"/>
    <n v="0"/>
    <n v="0"/>
    <m/>
  </r>
  <r>
    <d v="2000-06-13T00:00:00"/>
    <x v="5"/>
    <s v="13"/>
    <s v="Bolívar"/>
    <s v="13001"/>
    <s v="Cartagena de Indias"/>
    <x v="1"/>
    <s v="Vendaval"/>
    <s v="Vendaval"/>
    <s v="HIDROMETEOROLÓGICO "/>
    <n v="0"/>
    <n v="0"/>
    <n v="0"/>
    <n v="250"/>
    <n v="50"/>
    <n v="0"/>
    <n v="50"/>
    <n v="0"/>
    <n v="0"/>
    <n v="0"/>
    <n v="0"/>
    <n v="0"/>
    <n v="1"/>
    <n v="2"/>
    <n v="1"/>
    <n v="0"/>
    <m/>
  </r>
  <r>
    <d v="2001-07-07T00:00:00"/>
    <x v="6"/>
    <s v="13"/>
    <s v="Bolívar"/>
    <s v="13001"/>
    <s v="Cartagena de Indias"/>
    <x v="1"/>
    <s v="Vendaval"/>
    <s v="Vendaval"/>
    <s v="HIDROMETEOROLÓGICO "/>
    <n v="0"/>
    <n v="3"/>
    <n v="0"/>
    <n v="170"/>
    <n v="35"/>
    <n v="0"/>
    <n v="44"/>
    <n v="0"/>
    <n v="0"/>
    <n v="0"/>
    <n v="0"/>
    <n v="0"/>
    <n v="0"/>
    <n v="0"/>
    <n v="0"/>
    <n v="0"/>
    <m/>
  </r>
  <r>
    <d v="2001-08-22T00:00:00"/>
    <x v="6"/>
    <s v="13"/>
    <s v="Bolívar"/>
    <s v="13001"/>
    <s v="Cartagena de Indias"/>
    <x v="1"/>
    <s v="Vendaval"/>
    <s v="Vendaval"/>
    <s v="HIDROMETEOROLÓGICO "/>
    <n v="0"/>
    <n v="0"/>
    <n v="0"/>
    <n v="255"/>
    <n v="51"/>
    <n v="1"/>
    <n v="50"/>
    <n v="0"/>
    <n v="0"/>
    <n v="0"/>
    <n v="0"/>
    <n v="0"/>
    <n v="0"/>
    <n v="0"/>
    <n v="0"/>
    <n v="0"/>
    <m/>
  </r>
  <r>
    <d v="2002-06-16T00:00:00"/>
    <x v="7"/>
    <s v="13"/>
    <s v="Bolívar"/>
    <s v="13001"/>
    <s v="Cartagena de Indias"/>
    <x v="0"/>
    <s v="Inundación"/>
    <s v="Inundación"/>
    <s v="HIDROMETEOROLÓGICO "/>
    <n v="0"/>
    <n v="0"/>
    <n v="0"/>
    <n v="0"/>
    <n v="0"/>
    <n v="0"/>
    <n v="0"/>
    <n v="0"/>
    <n v="0"/>
    <n v="0"/>
    <n v="0"/>
    <n v="0"/>
    <n v="0"/>
    <n v="0"/>
    <n v="0"/>
    <n v="0"/>
    <m/>
  </r>
  <r>
    <d v="2002-07-15T00:00:00"/>
    <x v="7"/>
    <s v="13"/>
    <s v="Bolívar"/>
    <s v="13001"/>
    <s v="Cartagena de Indias"/>
    <x v="1"/>
    <s v="Vendaval"/>
    <s v="Vendaval"/>
    <s v="HIDROMETEOROLÓGICO "/>
    <n v="0"/>
    <n v="0"/>
    <n v="0"/>
    <n v="500"/>
    <n v="100"/>
    <n v="0"/>
    <n v="0"/>
    <n v="0"/>
    <n v="0"/>
    <n v="0"/>
    <n v="0"/>
    <n v="0"/>
    <n v="0"/>
    <n v="0"/>
    <n v="0"/>
    <n v="0"/>
    <m/>
  </r>
  <r>
    <d v="2002-08-11T00:00:00"/>
    <x v="7"/>
    <s v="13"/>
    <s v="Bolívar"/>
    <s v="13001"/>
    <s v="Cartagena de Indias"/>
    <x v="1"/>
    <s v="Vendaval"/>
    <s v="Vendaval"/>
    <s v="HIDROMETEOROLÓGICO "/>
    <n v="0"/>
    <n v="0"/>
    <n v="0"/>
    <n v="534"/>
    <n v="98"/>
    <n v="0"/>
    <n v="98"/>
    <n v="0"/>
    <n v="0"/>
    <n v="0"/>
    <n v="0"/>
    <n v="0"/>
    <n v="0"/>
    <n v="0"/>
    <n v="0"/>
    <n v="0"/>
    <m/>
  </r>
  <r>
    <d v="2003-06-04T00:00:00"/>
    <x v="8"/>
    <s v="13"/>
    <s v="Bolívar"/>
    <s v="13001"/>
    <s v="Cartagena de Indias"/>
    <x v="1"/>
    <s v="Vendaval"/>
    <s v="Vendaval"/>
    <s v="HIDROMETEOROLÓGICO "/>
    <n v="0"/>
    <n v="0"/>
    <n v="0"/>
    <n v="534"/>
    <n v="98"/>
    <n v="0"/>
    <n v="98"/>
    <n v="0"/>
    <n v="0"/>
    <n v="0"/>
    <n v="0"/>
    <n v="0"/>
    <n v="0"/>
    <n v="0"/>
    <n v="0"/>
    <n v="0"/>
    <m/>
  </r>
  <r>
    <d v="2003-11-30T00:00:00"/>
    <x v="8"/>
    <s v="13"/>
    <s v="Bolívar"/>
    <s v="13001"/>
    <s v="Cartagena de Indias"/>
    <x v="0"/>
    <s v="Inundación"/>
    <s v="Inundación"/>
    <s v="HIDROMETEOROLÓGICO "/>
    <n v="1"/>
    <n v="0"/>
    <n v="2"/>
    <n v="5000"/>
    <n v="1000"/>
    <n v="0"/>
    <n v="0"/>
    <n v="0"/>
    <n v="0"/>
    <n v="0"/>
    <n v="0"/>
    <n v="0"/>
    <n v="0"/>
    <n v="0"/>
    <n v="0"/>
    <n v="0"/>
    <m/>
  </r>
  <r>
    <d v="2004-05-27T00:00:00"/>
    <x v="9"/>
    <s v="13"/>
    <s v="Bolívar"/>
    <s v="13001"/>
    <s v="Cartagena de Indias"/>
    <x v="0"/>
    <s v="Inundación"/>
    <s v="Inundación"/>
    <s v="HIDROMETEOROLÓGICO "/>
    <n v="0"/>
    <n v="0"/>
    <n v="0"/>
    <n v="1360"/>
    <n v="272"/>
    <n v="0"/>
    <n v="272"/>
    <n v="0"/>
    <n v="0"/>
    <n v="0"/>
    <n v="0"/>
    <n v="0"/>
    <n v="0"/>
    <n v="0"/>
    <n v="0"/>
    <n v="0"/>
    <m/>
  </r>
  <r>
    <d v="2004-07-18T00:00:00"/>
    <x v="9"/>
    <s v="13"/>
    <s v="Bolívar"/>
    <s v="13001"/>
    <s v="Cartagena de Indias"/>
    <x v="1"/>
    <s v="Vendaval"/>
    <s v="Vendaval"/>
    <s v="HIDROMETEOROLÓGICO "/>
    <n v="0"/>
    <n v="0"/>
    <n v="0"/>
    <n v="784"/>
    <n v="112"/>
    <n v="2"/>
    <n v="112"/>
    <n v="0"/>
    <n v="0"/>
    <n v="0"/>
    <n v="0"/>
    <n v="0"/>
    <n v="0"/>
    <n v="1"/>
    <n v="0"/>
    <n v="0"/>
    <m/>
  </r>
  <r>
    <d v="2004-09-05T00:00:00"/>
    <x v="9"/>
    <s v="13"/>
    <s v="Bolívar"/>
    <s v="13001"/>
    <s v="Cartagena de Indias"/>
    <x v="0"/>
    <s v="Inundación"/>
    <s v="Inundación"/>
    <s v="HIDROMETEOROLÓGICO "/>
    <n v="0"/>
    <n v="0"/>
    <n v="0"/>
    <n v="505"/>
    <n v="101"/>
    <n v="0"/>
    <n v="101"/>
    <n v="0"/>
    <n v="0"/>
    <n v="0"/>
    <n v="0"/>
    <n v="0"/>
    <n v="0"/>
    <n v="0"/>
    <n v="0"/>
    <n v="0"/>
    <m/>
  </r>
  <r>
    <d v="2004-10-11T00:00:00"/>
    <x v="9"/>
    <s v="13"/>
    <s v="Bolívar"/>
    <s v="13001"/>
    <s v="Cartagena de Indias"/>
    <x v="0"/>
    <s v="Inundación"/>
    <s v="Inundación"/>
    <s v="HIDROMETEOROLÓGICO "/>
    <n v="0"/>
    <n v="0"/>
    <n v="0"/>
    <n v="7073"/>
    <n v="2079"/>
    <n v="0"/>
    <n v="2079"/>
    <n v="0"/>
    <n v="0"/>
    <n v="0"/>
    <n v="0"/>
    <n v="0"/>
    <n v="0"/>
    <n v="0"/>
    <n v="0"/>
    <n v="0"/>
    <m/>
  </r>
  <r>
    <d v="2004-10-18T00:00:00"/>
    <x v="9"/>
    <s v="13"/>
    <s v="Bolívar"/>
    <s v="13001"/>
    <s v="Cartagena de Indias"/>
    <x v="0"/>
    <s v="Inundación"/>
    <s v="Inundación"/>
    <s v="HIDROMETEOROLÓGICO "/>
    <n v="0"/>
    <n v="0"/>
    <n v="0"/>
    <n v="0"/>
    <n v="0"/>
    <n v="0"/>
    <n v="0"/>
    <n v="0"/>
    <n v="0"/>
    <n v="0"/>
    <n v="0"/>
    <n v="0"/>
    <n v="0"/>
    <n v="0"/>
    <n v="0"/>
    <n v="0"/>
    <m/>
  </r>
  <r>
    <d v="2004-11-09T00:00:00"/>
    <x v="9"/>
    <s v="13"/>
    <s v="Bolívar"/>
    <s v="13001"/>
    <s v="Cartagena de Indias"/>
    <x v="0"/>
    <s v="Inundación"/>
    <s v="Inundación"/>
    <s v="HIDROMETEOROLÓGICO "/>
    <n v="1"/>
    <n v="3"/>
    <n v="0"/>
    <n v="6815"/>
    <n v="1363"/>
    <n v="300"/>
    <n v="110"/>
    <n v="0"/>
    <n v="0"/>
    <n v="0"/>
    <n v="0"/>
    <n v="0"/>
    <n v="0"/>
    <n v="0"/>
    <n v="0"/>
    <n v="0"/>
    <m/>
  </r>
  <r>
    <d v="2005-08-24T00:00:00"/>
    <x v="10"/>
    <s v="13"/>
    <s v="Bolívar"/>
    <s v="13001"/>
    <s v="Cartagena de Indias"/>
    <x v="1"/>
    <s v="Vendaval"/>
    <s v="Vendaval"/>
    <s v="HIDROMETEOROLÓGICO "/>
    <n v="0"/>
    <n v="0"/>
    <n v="0"/>
    <n v="169"/>
    <n v="33"/>
    <n v="0"/>
    <n v="33"/>
    <n v="0"/>
    <n v="0"/>
    <n v="0"/>
    <n v="0"/>
    <n v="0"/>
    <n v="0"/>
    <n v="0"/>
    <n v="0"/>
    <n v="0"/>
    <m/>
  </r>
  <r>
    <d v="2005-10-15T00:00:00"/>
    <x v="10"/>
    <s v="13"/>
    <s v="Bolívar"/>
    <s v="13001"/>
    <s v="Cartagena de Indias"/>
    <x v="0"/>
    <s v="Inundación"/>
    <s v="Inundación"/>
    <s v="HIDROMETEOROLÓGICO "/>
    <n v="0"/>
    <n v="0"/>
    <n v="0"/>
    <n v="7300"/>
    <n v="1850"/>
    <n v="0"/>
    <n v="1850"/>
    <n v="0"/>
    <n v="0"/>
    <n v="0"/>
    <n v="0"/>
    <n v="0"/>
    <n v="0"/>
    <n v="0"/>
    <n v="0"/>
    <n v="0"/>
    <m/>
  </r>
  <r>
    <d v="2006-02-13T00:00:00"/>
    <x v="11"/>
    <s v="13"/>
    <s v="Bolívar"/>
    <s v="13001"/>
    <s v="Cartagena de Indias"/>
    <x v="0"/>
    <s v="Inundación"/>
    <s v="Inundación"/>
    <s v="HIDROMETEOROLÓGICO "/>
    <n v="0"/>
    <n v="0"/>
    <n v="0"/>
    <n v="0"/>
    <n v="0"/>
    <n v="0"/>
    <n v="0"/>
    <n v="0"/>
    <n v="0"/>
    <n v="0"/>
    <n v="0"/>
    <n v="0"/>
    <n v="0"/>
    <n v="0"/>
    <n v="0"/>
    <n v="0"/>
    <m/>
  </r>
  <r>
    <d v="2006-04-23T00:00:00"/>
    <x v="11"/>
    <s v="13"/>
    <s v="Bolívar"/>
    <s v="13001"/>
    <s v="Cartagena de Indias"/>
    <x v="1"/>
    <s v="Vendaval"/>
    <s v="Vendaval"/>
    <s v="HIDROMETEOROLÓGICO "/>
    <n v="0"/>
    <n v="1"/>
    <n v="0"/>
    <n v="90"/>
    <n v="18"/>
    <n v="0"/>
    <n v="18"/>
    <n v="0"/>
    <n v="0"/>
    <n v="0"/>
    <n v="0"/>
    <n v="0"/>
    <n v="0"/>
    <n v="0"/>
    <n v="0"/>
    <n v="0"/>
    <m/>
  </r>
  <r>
    <d v="2006-05-09T00:00:00"/>
    <x v="11"/>
    <s v="13"/>
    <s v="Bolívar"/>
    <s v="13001"/>
    <s v="Cartagena de Indias"/>
    <x v="0"/>
    <s v="Inundación"/>
    <s v="Inundación"/>
    <s v="HIDROMETEOROLÓGICO "/>
    <n v="1"/>
    <n v="0"/>
    <n v="0"/>
    <n v="0"/>
    <n v="0"/>
    <n v="0"/>
    <n v="0"/>
    <n v="0"/>
    <n v="0"/>
    <n v="0"/>
    <n v="0"/>
    <n v="0"/>
    <n v="0"/>
    <n v="0"/>
    <n v="0"/>
    <n v="0"/>
    <m/>
  </r>
  <r>
    <d v="2006-11-15T00:00:00"/>
    <x v="11"/>
    <s v="13"/>
    <s v="Bolívar"/>
    <s v="13001"/>
    <s v="Cartagena de Indias"/>
    <x v="0"/>
    <s v="Inundación"/>
    <s v="Inundación"/>
    <s v="HIDROMETEOROLÓGICO "/>
    <n v="0"/>
    <n v="0"/>
    <n v="0"/>
    <n v="4000"/>
    <n v="800"/>
    <n v="0"/>
    <n v="0"/>
    <n v="0"/>
    <n v="0"/>
    <n v="0"/>
    <n v="0"/>
    <n v="0"/>
    <n v="0"/>
    <n v="0"/>
    <n v="0"/>
    <n v="0"/>
    <s v="SE AFECTO UN MURO DE CONTENCION EN EL MIRADOR DE ZARAGOCILLA Y SE INUNDAO EL CENTRO HISTORICO."/>
  </r>
  <r>
    <d v="2006-12-09T00:00:00"/>
    <x v="11"/>
    <s v="13"/>
    <s v="Bolívar"/>
    <s v="13001"/>
    <s v="Cartagena de Indias"/>
    <x v="0"/>
    <s v="Inundación"/>
    <s v="Inundación"/>
    <s v="HIDROMETEOROLÓGICO "/>
    <n v="0"/>
    <n v="0"/>
    <n v="0"/>
    <n v="5"/>
    <n v="1"/>
    <n v="0"/>
    <n v="1"/>
    <n v="0"/>
    <n v="0"/>
    <n v="0"/>
    <n v="0"/>
    <n v="0"/>
    <n v="0"/>
    <n v="0"/>
    <n v="0"/>
    <n v="0"/>
    <m/>
  </r>
  <r>
    <d v="2007-05-13T00:00:00"/>
    <x v="12"/>
    <s v="13"/>
    <s v="Bolívar"/>
    <s v="13001"/>
    <s v="Cartagena de Indias"/>
    <x v="1"/>
    <s v="Vendaval"/>
    <s v="Vendaval"/>
    <s v="HIDROMETEOROLÓGICO "/>
    <n v="1"/>
    <n v="0"/>
    <n v="0"/>
    <n v="260"/>
    <n v="52"/>
    <n v="0"/>
    <n v="52"/>
    <n v="0"/>
    <n v="0"/>
    <n v="0"/>
    <n v="0"/>
    <n v="0"/>
    <n v="0"/>
    <n v="0"/>
    <n v="0"/>
    <n v="0"/>
    <m/>
  </r>
  <r>
    <d v="2007-05-30T00:00:00"/>
    <x v="12"/>
    <s v="13"/>
    <s v="Bolívar"/>
    <s v="13001"/>
    <s v="Cartagena de Indias"/>
    <x v="0"/>
    <s v="Inundación"/>
    <s v="Inundación"/>
    <s v="HIDROMETEOROLÓGICO "/>
    <n v="0"/>
    <n v="0"/>
    <n v="0"/>
    <n v="470"/>
    <n v="97"/>
    <n v="0"/>
    <n v="0"/>
    <n v="0"/>
    <n v="0"/>
    <n v="0"/>
    <n v="0"/>
    <n v="0"/>
    <n v="0"/>
    <n v="0"/>
    <n v="0"/>
    <n v="0"/>
    <m/>
  </r>
  <r>
    <d v="2007-08-17T00:00:00"/>
    <x v="12"/>
    <s v="13"/>
    <s v="Bolívar"/>
    <s v="13001"/>
    <s v="Cartagena de Indias"/>
    <x v="1"/>
    <s v="Vendaval"/>
    <s v="Vendaval"/>
    <s v="HIDROMETEOROLÓGICO "/>
    <n v="0"/>
    <n v="0"/>
    <n v="0"/>
    <n v="1010"/>
    <n v="202"/>
    <n v="2"/>
    <n v="200"/>
    <n v="0"/>
    <n v="0"/>
    <n v="0"/>
    <n v="0"/>
    <n v="0"/>
    <n v="0"/>
    <n v="1"/>
    <n v="0"/>
    <n v="0"/>
    <m/>
  </r>
  <r>
    <d v="2007-08-25T00:00:00"/>
    <x v="12"/>
    <s v="13"/>
    <s v="Bolívar"/>
    <s v="13001"/>
    <s v="Cartagena de Indias"/>
    <x v="0"/>
    <s v="Inundación"/>
    <s v="Inundación"/>
    <s v="HIDROMETEOROLÓGICO "/>
    <n v="0"/>
    <n v="0"/>
    <n v="0"/>
    <n v="760"/>
    <n v="152"/>
    <n v="0"/>
    <n v="0"/>
    <n v="0"/>
    <n v="0"/>
    <n v="0"/>
    <n v="0"/>
    <n v="0"/>
    <n v="0"/>
    <n v="0"/>
    <n v="0"/>
    <n v="0"/>
    <m/>
  </r>
  <r>
    <d v="2007-09-16T00:00:00"/>
    <x v="12"/>
    <s v="13"/>
    <s v="Bolívar"/>
    <s v="13001"/>
    <s v="Cartagena de Indias"/>
    <x v="0"/>
    <s v="Inundación"/>
    <s v="Inundación"/>
    <s v="HIDROMETEOROLÓGICO "/>
    <n v="0"/>
    <n v="0"/>
    <n v="0"/>
    <n v="1250"/>
    <n v="250"/>
    <n v="114"/>
    <n v="6"/>
    <n v="0"/>
    <n v="0"/>
    <n v="0"/>
    <n v="0"/>
    <n v="0"/>
    <n v="0"/>
    <n v="0"/>
    <n v="0"/>
    <n v="0"/>
    <m/>
  </r>
  <r>
    <d v="2007-10-03T00:00:00"/>
    <x v="12"/>
    <s v="13"/>
    <s v="Bolívar"/>
    <s v="13001"/>
    <s v="Cartagena de Indias"/>
    <x v="1"/>
    <s v="Vendaval"/>
    <s v="Vendaval"/>
    <s v="HIDROMETEOROLÓGICO "/>
    <n v="0"/>
    <n v="0"/>
    <n v="0"/>
    <n v="40"/>
    <n v="9"/>
    <n v="0"/>
    <n v="9"/>
    <n v="0"/>
    <n v="0"/>
    <n v="0"/>
    <n v="0"/>
    <n v="0"/>
    <n v="0"/>
    <n v="0"/>
    <n v="0"/>
    <n v="0"/>
    <m/>
  </r>
  <r>
    <d v="2007-10-25T00:00:00"/>
    <x v="12"/>
    <s v="13"/>
    <s v="Bolívar"/>
    <s v="13001"/>
    <s v="Cartagena de Indias"/>
    <x v="0"/>
    <s v="Inundación"/>
    <s v="Inundación"/>
    <s v="HIDROMETEOROLÓGICO "/>
    <n v="0"/>
    <n v="0"/>
    <n v="0"/>
    <n v="20590"/>
    <n v="4660"/>
    <n v="25"/>
    <n v="0"/>
    <n v="0"/>
    <n v="0"/>
    <n v="0"/>
    <n v="0"/>
    <n v="0"/>
    <n v="0"/>
    <n v="0"/>
    <n v="0"/>
    <n v="0"/>
    <m/>
  </r>
  <r>
    <d v="2008-08-11T00:00:00"/>
    <x v="13"/>
    <s v="13"/>
    <s v="Bolívar"/>
    <s v="13001"/>
    <s v="Cartagena de Indias"/>
    <x v="0"/>
    <s v="Inundación"/>
    <s v="Inundación"/>
    <s v="HIDROMETEOROLÓGICO "/>
    <n v="0"/>
    <n v="0"/>
    <n v="0"/>
    <n v="0"/>
    <n v="0"/>
    <n v="0"/>
    <n v="0"/>
    <n v="0"/>
    <n v="0"/>
    <n v="0"/>
    <n v="0"/>
    <n v="0"/>
    <n v="0"/>
    <n v="0"/>
    <n v="0"/>
    <n v="0"/>
    <m/>
  </r>
  <r>
    <d v="2008-08-19T00:00:00"/>
    <x v="13"/>
    <s v="13"/>
    <s v="Bolívar"/>
    <s v="13001"/>
    <s v="Cartagena de Indias"/>
    <x v="1"/>
    <s v="Vendaval"/>
    <s v="Vendaval"/>
    <s v="HIDROMETEOROLÓGICO "/>
    <n v="0"/>
    <n v="0"/>
    <n v="0"/>
    <n v="38"/>
    <n v="7"/>
    <n v="0"/>
    <n v="7"/>
    <n v="0"/>
    <n v="0"/>
    <n v="0"/>
    <n v="0"/>
    <n v="0"/>
    <n v="0"/>
    <n v="0"/>
    <n v="0"/>
    <n v="0"/>
    <m/>
  </r>
  <r>
    <d v="2008-09-17T00:00:00"/>
    <x v="13"/>
    <s v="13"/>
    <s v="Bolívar"/>
    <s v="13001"/>
    <s v="Cartagena de Indias"/>
    <x v="1"/>
    <s v="Vendaval"/>
    <s v="Vendaval"/>
    <s v="HIDROMETEOROLÓGICO "/>
    <n v="0"/>
    <n v="0"/>
    <n v="0"/>
    <n v="0"/>
    <n v="0"/>
    <n v="0"/>
    <n v="0"/>
    <n v="0"/>
    <n v="0"/>
    <n v="0"/>
    <n v="1"/>
    <n v="0"/>
    <n v="0"/>
    <n v="0"/>
    <n v="0"/>
    <n v="0"/>
    <m/>
  </r>
  <r>
    <d v="2008-11-02T00:00:00"/>
    <x v="13"/>
    <s v="13"/>
    <s v="Bolívar"/>
    <s v="13001"/>
    <s v="Cartagena de Indias"/>
    <x v="0"/>
    <s v="Inundación"/>
    <s v="Inundación"/>
    <s v="HIDROMETEOROLÓGICO "/>
    <n v="0"/>
    <n v="0"/>
    <n v="0"/>
    <n v="19"/>
    <n v="4"/>
    <n v="0"/>
    <n v="3"/>
    <n v="1"/>
    <n v="0"/>
    <n v="0"/>
    <n v="0"/>
    <n v="0"/>
    <n v="0"/>
    <n v="0"/>
    <n v="0"/>
    <n v="0"/>
    <m/>
  </r>
  <r>
    <d v="2008-11-26T00:00:00"/>
    <x v="13"/>
    <s v="13"/>
    <s v="Bolívar"/>
    <s v="13001"/>
    <s v="Cartagena de Indias"/>
    <x v="0"/>
    <s v="Inundación"/>
    <s v="Inundación"/>
    <s v="HIDROMETEOROLÓGICO "/>
    <n v="2"/>
    <n v="0"/>
    <n v="0"/>
    <n v="2500"/>
    <n v="500"/>
    <n v="0"/>
    <n v="131"/>
    <n v="0"/>
    <n v="0"/>
    <n v="0"/>
    <n v="0"/>
    <n v="0"/>
    <n v="0"/>
    <n v="0"/>
    <n v="0"/>
    <n v="0"/>
    <m/>
  </r>
  <r>
    <d v="2009-10-08T00:00:00"/>
    <x v="14"/>
    <s v="13"/>
    <s v="Bolívar"/>
    <s v="13001"/>
    <s v="Cartagena de Indias"/>
    <x v="1"/>
    <s v="Vendaval"/>
    <s v="Vendaval"/>
    <s v="HIDROMETEOROLÓGICO "/>
    <n v="0"/>
    <n v="0"/>
    <n v="0"/>
    <n v="170"/>
    <n v="50"/>
    <n v="0"/>
    <n v="25"/>
    <n v="0"/>
    <n v="0"/>
    <n v="0"/>
    <n v="0"/>
    <n v="0"/>
    <n v="0"/>
    <n v="0"/>
    <n v="0"/>
    <n v="0"/>
    <m/>
  </r>
  <r>
    <d v="2009-10-15T00:00:00"/>
    <x v="14"/>
    <s v="13"/>
    <s v="Bolívar"/>
    <s v="13001"/>
    <s v="Cartagena de Indias"/>
    <x v="0"/>
    <s v="Inundación"/>
    <s v="Inundación"/>
    <s v="HIDROMETEOROLÓGICO "/>
    <n v="0"/>
    <n v="0"/>
    <n v="0"/>
    <n v="142"/>
    <n v="23"/>
    <n v="0"/>
    <n v="23"/>
    <n v="0"/>
    <n v="0"/>
    <n v="0"/>
    <n v="0"/>
    <n v="0"/>
    <n v="0"/>
    <n v="0"/>
    <n v="0"/>
    <n v="0"/>
    <m/>
  </r>
  <r>
    <d v="2009-10-15T00:00:00"/>
    <x v="14"/>
    <s v="13"/>
    <s v="Bolívar"/>
    <s v="13001"/>
    <s v="Cartagena de Indias"/>
    <x v="0"/>
    <s v="Inundación"/>
    <s v="Inundación"/>
    <s v="HIDROMETEOROLÓGICO "/>
    <n v="0"/>
    <n v="0"/>
    <n v="0"/>
    <n v="8"/>
    <n v="2"/>
    <n v="0"/>
    <n v="2"/>
    <n v="0"/>
    <n v="0"/>
    <n v="0"/>
    <n v="0"/>
    <n v="0"/>
    <n v="0"/>
    <n v="0"/>
    <n v="0"/>
    <n v="0"/>
    <m/>
  </r>
  <r>
    <d v="2010-05-31T00:00:00"/>
    <x v="15"/>
    <s v="13"/>
    <s v="Bolívar"/>
    <s v="13001"/>
    <s v="Cartagena de Indias"/>
    <x v="1"/>
    <s v="Vendaval"/>
    <s v="Vendaval"/>
    <s v="HIDROMETEOROLÓGICO "/>
    <n v="0"/>
    <n v="0"/>
    <n v="0"/>
    <n v="415"/>
    <n v="83"/>
    <n v="0"/>
    <n v="83"/>
    <n v="0"/>
    <n v="0"/>
    <n v="0"/>
    <n v="0"/>
    <n v="0"/>
    <n v="0"/>
    <n v="0"/>
    <n v="0"/>
    <n v="0"/>
    <s v="CAIDA DE ARBOLES BARRIO ALEMAN"/>
  </r>
  <r>
    <d v="2010-06-08T00:00:00"/>
    <x v="15"/>
    <s v="13"/>
    <s v="Bolívar"/>
    <s v="13001"/>
    <s v="Cartagena de Indias"/>
    <x v="1"/>
    <s v="Vendaval"/>
    <s v="Vendaval"/>
    <s v="HIDROMETEOROLÓGICO "/>
    <n v="0"/>
    <n v="0"/>
    <n v="0"/>
    <n v="5"/>
    <n v="1"/>
    <n v="0"/>
    <n v="1"/>
    <n v="0"/>
    <n v="0"/>
    <n v="0"/>
    <n v="0"/>
    <n v="0"/>
    <n v="0"/>
    <n v="0"/>
    <n v="0"/>
    <n v="0"/>
    <m/>
  </r>
  <r>
    <d v="2010-06-12T00:00:00"/>
    <x v="15"/>
    <s v="13"/>
    <s v="Bolívar"/>
    <s v="13001"/>
    <s v="Cartagena de Indias"/>
    <x v="1"/>
    <s v="Vendaval"/>
    <s v="Vendaval"/>
    <s v="HIDROMETEOROLÓGICO "/>
    <n v="0"/>
    <n v="0"/>
    <n v="0"/>
    <n v="190"/>
    <n v="38"/>
    <n v="0"/>
    <n v="38"/>
    <n v="0"/>
    <n v="0"/>
    <n v="0"/>
    <n v="0"/>
    <n v="0"/>
    <n v="0"/>
    <n v="1"/>
    <n v="0"/>
    <n v="0"/>
    <m/>
  </r>
  <r>
    <d v="2010-07-02T00:00:00"/>
    <x v="15"/>
    <s v="13"/>
    <s v="Bolívar"/>
    <s v="13001"/>
    <s v="Cartagena de Indias"/>
    <x v="0"/>
    <s v="Inundación"/>
    <s v="Inundación"/>
    <s v="HIDROMETEOROLÓGICO "/>
    <n v="0"/>
    <n v="0"/>
    <n v="0"/>
    <n v="1250"/>
    <n v="250"/>
    <n v="0"/>
    <n v="250"/>
    <n v="0"/>
    <n v="0"/>
    <n v="0"/>
    <n v="0"/>
    <n v="0"/>
    <n v="0"/>
    <n v="0"/>
    <n v="0"/>
    <n v="0"/>
    <m/>
  </r>
  <r>
    <d v="2010-07-08T00:00:00"/>
    <x v="15"/>
    <s v="13"/>
    <s v="Bolívar"/>
    <s v="13001"/>
    <s v="Cartagena de Indias"/>
    <x v="0"/>
    <s v="Inundación"/>
    <s v="Inundación"/>
    <s v="HIDROMETEOROLÓGICO "/>
    <n v="0"/>
    <n v="0"/>
    <n v="0"/>
    <n v="0"/>
    <n v="0"/>
    <n v="0"/>
    <n v="0"/>
    <n v="0"/>
    <n v="0"/>
    <n v="0"/>
    <n v="0"/>
    <n v="0"/>
    <n v="0"/>
    <n v="0"/>
    <n v="0"/>
    <n v="0"/>
    <m/>
  </r>
  <r>
    <d v="2010-08-12T00:00:00"/>
    <x v="15"/>
    <s v="13"/>
    <s v="Bolívar"/>
    <s v="13001"/>
    <s v="Cartagena de Indias"/>
    <x v="0"/>
    <s v="Inundación"/>
    <s v="Inundación"/>
    <s v="HIDROMETEOROLÓGICO "/>
    <n v="1"/>
    <n v="0"/>
    <n v="0"/>
    <n v="1100"/>
    <n v="220"/>
    <n v="0"/>
    <n v="220"/>
    <n v="0"/>
    <n v="0"/>
    <n v="0"/>
    <n v="0"/>
    <n v="0"/>
    <n v="0"/>
    <n v="0"/>
    <n v="0"/>
    <n v="0"/>
    <m/>
  </r>
  <r>
    <d v="2010-10-13T00:00:00"/>
    <x v="15"/>
    <s v="13"/>
    <s v="Bolívar"/>
    <s v="13001"/>
    <s v="Cartagena de Indias"/>
    <x v="0"/>
    <s v="Inundación"/>
    <s v="Inundación"/>
    <s v="HIDROMETEOROLÓGICO "/>
    <n v="0"/>
    <n v="0"/>
    <n v="0"/>
    <n v="6735"/>
    <n v="1347"/>
    <n v="0"/>
    <n v="0"/>
    <n v="0"/>
    <n v="0"/>
    <n v="0"/>
    <n v="0"/>
    <n v="0"/>
    <n v="0"/>
    <n v="0"/>
    <n v="0"/>
    <n v="0"/>
    <m/>
  </r>
  <r>
    <d v="2010-11-02T00:00:00"/>
    <x v="15"/>
    <s v="13"/>
    <s v="Bolívar"/>
    <s v="13001"/>
    <s v="Cartagena de Indias"/>
    <x v="0"/>
    <s v="Inundación"/>
    <s v="Inundación"/>
    <s v="HIDROMETEOROLÓGICO "/>
    <n v="1"/>
    <n v="0"/>
    <n v="0"/>
    <n v="12515"/>
    <n v="2503"/>
    <n v="0"/>
    <n v="2503"/>
    <n v="0"/>
    <n v="0"/>
    <n v="0"/>
    <n v="0"/>
    <n v="0"/>
    <n v="0"/>
    <n v="0"/>
    <n v="0"/>
    <n v="0"/>
    <m/>
  </r>
  <r>
    <d v="2010-12-01T00:00:00"/>
    <x v="15"/>
    <s v="13"/>
    <s v="Bolívar"/>
    <s v="13001"/>
    <s v="Cartagena de Indias"/>
    <x v="0"/>
    <s v="Inundación"/>
    <s v="Inundación"/>
    <s v="HIDROMETEOROLÓGICO "/>
    <n v="0"/>
    <n v="0"/>
    <n v="0"/>
    <n v="2500"/>
    <n v="500"/>
    <n v="4"/>
    <n v="496"/>
    <n v="0"/>
    <n v="0"/>
    <n v="0"/>
    <n v="0"/>
    <n v="0"/>
    <n v="0"/>
    <n v="0"/>
    <n v="0"/>
    <n v="0"/>
    <m/>
  </r>
  <r>
    <d v="2011-04-19T00:00:00"/>
    <x v="16"/>
    <s v="13"/>
    <s v="Bolívar"/>
    <s v="13001"/>
    <s v="Cartagena de Indias"/>
    <x v="0"/>
    <s v="Inundación"/>
    <s v="Inundación"/>
    <s v="HIDROMETEOROLÓGICO "/>
    <n v="0"/>
    <n v="0"/>
    <n v="0"/>
    <n v="1500"/>
    <n v="300"/>
    <n v="0"/>
    <n v="0"/>
    <n v="0"/>
    <n v="0"/>
    <n v="0"/>
    <n v="0"/>
    <n v="0"/>
    <n v="0"/>
    <n v="0"/>
    <n v="0"/>
    <n v="0"/>
    <m/>
  </r>
  <r>
    <d v="2011-05-05T00:00:00"/>
    <x v="16"/>
    <s v="13"/>
    <s v="Bolívar"/>
    <s v="13001"/>
    <s v="Cartagena de Indias"/>
    <x v="0"/>
    <s v="Inundación"/>
    <s v="Inundación"/>
    <s v="HIDROMETEOROLÓGICO "/>
    <n v="0"/>
    <n v="0"/>
    <n v="0"/>
    <n v="750"/>
    <n v="150"/>
    <n v="0"/>
    <n v="0"/>
    <n v="0"/>
    <n v="0"/>
    <n v="0"/>
    <n v="0"/>
    <n v="0"/>
    <n v="0"/>
    <n v="0"/>
    <n v="0"/>
    <n v="0"/>
    <m/>
  </r>
  <r>
    <d v="2011-06-03T00:00:00"/>
    <x v="16"/>
    <s v="13"/>
    <s v="Bolívar"/>
    <s v="13001"/>
    <s v="Cartagena de Indias"/>
    <x v="0"/>
    <s v="Inundación"/>
    <s v="Inundación"/>
    <s v="HIDROMETEOROLÓGICO "/>
    <n v="0"/>
    <n v="0"/>
    <n v="0"/>
    <n v="0"/>
    <n v="0"/>
    <n v="0"/>
    <n v="0"/>
    <n v="0"/>
    <n v="0"/>
    <n v="0"/>
    <n v="0"/>
    <n v="0"/>
    <n v="0"/>
    <n v="0"/>
    <n v="0"/>
    <n v="0"/>
    <m/>
  </r>
  <r>
    <d v="2011-06-22T00:00:00"/>
    <x v="16"/>
    <s v="13"/>
    <s v="Bolívar"/>
    <s v="13001"/>
    <s v="Cartagena de Indias"/>
    <x v="2"/>
    <s v="Tormenta Electrica"/>
    <s v="Tormenta eléctrica"/>
    <s v="HIDROMETEOROLÓGICO "/>
    <n v="1"/>
    <n v="0"/>
    <n v="0"/>
    <n v="250"/>
    <n v="50"/>
    <n v="0"/>
    <n v="50"/>
    <n v="0"/>
    <n v="0"/>
    <n v="0"/>
    <n v="0"/>
    <n v="0"/>
    <n v="0"/>
    <n v="0"/>
    <n v="0"/>
    <n v="0"/>
    <m/>
  </r>
  <r>
    <d v="2011-07-09T00:00:00"/>
    <x v="16"/>
    <s v="13"/>
    <s v="Bolívar"/>
    <s v="13001"/>
    <s v="Cartagena de Indias"/>
    <x v="2"/>
    <s v="Tormenta Electrica"/>
    <s v="Tormenta eléctrica"/>
    <s v="HIDROMETEOROLÓGICO "/>
    <n v="1"/>
    <n v="0"/>
    <n v="0"/>
    <n v="0"/>
    <n v="0"/>
    <n v="0"/>
    <n v="0"/>
    <n v="0"/>
    <n v="0"/>
    <n v="0"/>
    <n v="0"/>
    <n v="0"/>
    <n v="0"/>
    <n v="0"/>
    <n v="0"/>
    <n v="0"/>
    <m/>
  </r>
  <r>
    <d v="2011-07-13T00:00:00"/>
    <x v="16"/>
    <s v="13"/>
    <s v="Bolívar"/>
    <s v="13001"/>
    <s v="Cartagena de Indias"/>
    <x v="0"/>
    <s v="Inundación"/>
    <s v="Inundación"/>
    <s v="HIDROMETEOROLÓGICO "/>
    <n v="0"/>
    <n v="0"/>
    <n v="0"/>
    <n v="0"/>
    <n v="0"/>
    <n v="0"/>
    <n v="0"/>
    <n v="0"/>
    <n v="0"/>
    <n v="0"/>
    <n v="0"/>
    <n v="0"/>
    <n v="0"/>
    <n v="0"/>
    <n v="0"/>
    <n v="0"/>
    <m/>
  </r>
  <r>
    <d v="2011-09-08T00:00:00"/>
    <x v="16"/>
    <s v="13"/>
    <s v="Bolívar"/>
    <s v="13001"/>
    <s v="Cartagena de Indias"/>
    <x v="1"/>
    <s v="Vendaval"/>
    <s v="Vendaval"/>
    <s v="HIDROMETEOROLÓGICO "/>
    <n v="0"/>
    <n v="0"/>
    <n v="0"/>
    <n v="200"/>
    <n v="40"/>
    <n v="0"/>
    <n v="40"/>
    <n v="0"/>
    <n v="0"/>
    <n v="0"/>
    <n v="0"/>
    <n v="0"/>
    <n v="1"/>
    <n v="0"/>
    <n v="0"/>
    <n v="0"/>
    <m/>
  </r>
  <r>
    <d v="2011-09-24T00:00:00"/>
    <x v="16"/>
    <s v="13"/>
    <s v="Bolívar"/>
    <s v="13001"/>
    <s v="Cartagena de Indias"/>
    <x v="2"/>
    <s v="Tormenta Electrica"/>
    <s v="Tormenta eléctrica"/>
    <s v="HIDROMETEOROLÓGICO "/>
    <n v="1"/>
    <n v="0"/>
    <n v="0"/>
    <n v="0"/>
    <n v="0"/>
    <n v="0"/>
    <n v="0"/>
    <n v="0"/>
    <n v="0"/>
    <n v="0"/>
    <n v="0"/>
    <n v="0"/>
    <n v="0"/>
    <n v="0"/>
    <n v="0"/>
    <n v="0"/>
    <m/>
  </r>
  <r>
    <d v="2011-10-16T00:00:00"/>
    <x v="16"/>
    <s v="13"/>
    <s v="Bolívar"/>
    <s v="13001"/>
    <s v="Cartagena de Indias"/>
    <x v="1"/>
    <s v="Vendaval"/>
    <s v="Vendaval"/>
    <s v="HIDROMETEOROLÓGICO "/>
    <n v="0"/>
    <n v="3"/>
    <n v="0"/>
    <n v="60"/>
    <n v="12"/>
    <n v="0"/>
    <n v="12"/>
    <n v="0"/>
    <n v="0"/>
    <n v="0"/>
    <n v="0"/>
    <n v="0"/>
    <n v="0"/>
    <n v="0"/>
    <n v="0"/>
    <n v="0"/>
    <m/>
  </r>
  <r>
    <d v="2011-10-17T00:00:00"/>
    <x v="16"/>
    <s v="13"/>
    <s v="Bolívar"/>
    <s v="13001"/>
    <s v="Cartagena de Indias"/>
    <x v="0"/>
    <s v="Inundación"/>
    <s v="Inundación"/>
    <s v="HIDROMETEOROLÓGICO "/>
    <n v="0"/>
    <n v="1"/>
    <n v="0"/>
    <n v="16630"/>
    <n v="3326"/>
    <n v="5"/>
    <n v="576"/>
    <n v="0"/>
    <n v="0"/>
    <n v="0"/>
    <n v="0"/>
    <n v="0"/>
    <n v="0"/>
    <n v="0"/>
    <n v="0"/>
    <n v="0"/>
    <m/>
  </r>
  <r>
    <d v="2011-11-29T00:00:00"/>
    <x v="16"/>
    <s v="13"/>
    <s v="Bolívar"/>
    <s v="13001"/>
    <s v="Cartagena de Indias"/>
    <x v="0"/>
    <s v="Inundación"/>
    <s v="Inundación"/>
    <s v="HIDROMETEOROLÓGICO "/>
    <n v="0"/>
    <n v="0"/>
    <n v="0"/>
    <n v="0"/>
    <n v="0"/>
    <n v="0"/>
    <n v="0"/>
    <n v="0"/>
    <n v="0"/>
    <n v="1"/>
    <n v="0"/>
    <n v="0"/>
    <n v="0"/>
    <n v="0"/>
    <n v="0"/>
    <n v="0"/>
    <m/>
  </r>
  <r>
    <d v="2012-07-09T00:00:00"/>
    <x v="17"/>
    <s v="13"/>
    <s v="Bolívar"/>
    <s v="13001"/>
    <s v="Cartagena de Indias"/>
    <x v="3"/>
    <s v="Incendio forestal"/>
    <s v="Incendio forestal"/>
    <s v="HIDROMETEOROLÓGICO "/>
    <n v="0"/>
    <n v="0"/>
    <n v="0"/>
    <n v="0"/>
    <n v="0"/>
    <n v="0"/>
    <n v="0"/>
    <n v="0"/>
    <n v="0"/>
    <n v="0"/>
    <n v="0"/>
    <n v="0"/>
    <n v="0"/>
    <n v="0"/>
    <n v="0"/>
    <n v="0"/>
    <m/>
  </r>
  <r>
    <d v="2012-07-15T00:00:00"/>
    <x v="17"/>
    <s v="13"/>
    <s v="Bolívar"/>
    <s v="13001"/>
    <s v="Cartagena de Indias"/>
    <x v="3"/>
    <s v="Incendio forestal"/>
    <s v="Incendio forestal"/>
    <s v="HIDROMETEOROLÓGICO "/>
    <n v="0"/>
    <n v="0"/>
    <n v="0"/>
    <n v="10"/>
    <n v="2"/>
    <n v="1"/>
    <n v="1"/>
    <n v="0"/>
    <n v="0"/>
    <n v="0"/>
    <n v="0"/>
    <n v="0"/>
    <n v="0"/>
    <n v="0"/>
    <n v="0"/>
    <n v="0"/>
    <m/>
  </r>
  <r>
    <d v="2012-07-16T00:00:00"/>
    <x v="17"/>
    <s v="13"/>
    <s v="Bolívar"/>
    <s v="13001"/>
    <s v="Cartagena de Indias"/>
    <x v="0"/>
    <s v="Inundación"/>
    <s v="Inundación"/>
    <s v="HIDROMETEOROLÓGICO "/>
    <n v="0"/>
    <n v="0"/>
    <n v="0"/>
    <n v="0"/>
    <n v="0"/>
    <n v="0"/>
    <n v="0"/>
    <n v="0"/>
    <n v="0"/>
    <n v="0"/>
    <n v="0"/>
    <n v="0"/>
    <n v="0"/>
    <n v="0"/>
    <n v="0"/>
    <n v="0"/>
    <m/>
  </r>
  <r>
    <d v="2012-08-26T00:00:00"/>
    <x v="17"/>
    <s v="13"/>
    <s v="Bolívar"/>
    <s v="13001"/>
    <s v="Cartagena de Indias"/>
    <x v="1"/>
    <s v="Vendaval"/>
    <s v="Vendaval"/>
    <s v="HIDROMETEOROLÓGICO "/>
    <n v="0"/>
    <n v="0"/>
    <n v="0"/>
    <n v="2554"/>
    <n v="690"/>
    <n v="0"/>
    <n v="465"/>
    <n v="0"/>
    <n v="0"/>
    <n v="0"/>
    <n v="0"/>
    <n v="0"/>
    <n v="0"/>
    <n v="3"/>
    <n v="0"/>
    <n v="0"/>
    <s v="32 arboles caidos "/>
  </r>
  <r>
    <d v="2012-08-27T00:00:00"/>
    <x v="17"/>
    <s v="13"/>
    <s v="Bolívar"/>
    <s v="13001"/>
    <s v="Cartagena de Indias"/>
    <x v="0"/>
    <s v="Inundación"/>
    <s v="Inundación"/>
    <s v="HIDROMETEOROLÓGICO "/>
    <n v="0"/>
    <n v="0"/>
    <n v="0"/>
    <n v="0"/>
    <n v="0"/>
    <n v="0"/>
    <n v="0"/>
    <n v="0"/>
    <n v="0"/>
    <n v="0"/>
    <n v="0"/>
    <n v="0"/>
    <n v="0"/>
    <n v="0"/>
    <n v="0"/>
    <n v="0"/>
    <m/>
  </r>
  <r>
    <d v="2012-09-16T00:00:00"/>
    <x v="17"/>
    <s v="13"/>
    <s v="Bolívar"/>
    <s v="13001"/>
    <s v="Cartagena de Indias"/>
    <x v="1"/>
    <s v="Vendaval"/>
    <s v="Vendaval"/>
    <s v="HIDROMETEOROLÓGICO "/>
    <n v="0"/>
    <n v="0"/>
    <n v="0"/>
    <n v="7500"/>
    <n v="1500"/>
    <n v="0"/>
    <n v="1500"/>
    <n v="0"/>
    <n v="0"/>
    <n v="0"/>
    <n v="0"/>
    <n v="0"/>
    <n v="0"/>
    <n v="0"/>
    <n v="0"/>
    <n v="0"/>
    <m/>
  </r>
  <r>
    <d v="2012-10-01T00:00:00"/>
    <x v="17"/>
    <s v="13"/>
    <s v="Bolívar"/>
    <s v="13001"/>
    <s v="Cartagena de Indias"/>
    <x v="1"/>
    <s v="Vendaval"/>
    <s v="Vendaval"/>
    <s v="HIDROMETEOROLÓGICO "/>
    <n v="0"/>
    <n v="0"/>
    <n v="0"/>
    <n v="0"/>
    <n v="0"/>
    <n v="0"/>
    <n v="0"/>
    <n v="0"/>
    <n v="0"/>
    <n v="0"/>
    <n v="0"/>
    <n v="0"/>
    <n v="0"/>
    <n v="0"/>
    <n v="0"/>
    <n v="0"/>
    <m/>
  </r>
  <r>
    <d v="2012-10-17T00:00:00"/>
    <x v="17"/>
    <s v="13"/>
    <s v="Bolívar"/>
    <s v="13001"/>
    <s v="Cartagena de Indias"/>
    <x v="0"/>
    <s v="Inundación"/>
    <s v="Inundación"/>
    <s v="HIDROMETEOROLÓGICO "/>
    <n v="0"/>
    <n v="0"/>
    <n v="0"/>
    <n v="40"/>
    <n v="8"/>
    <n v="0"/>
    <n v="8"/>
    <n v="0"/>
    <n v="0"/>
    <n v="0"/>
    <n v="0"/>
    <n v="0"/>
    <n v="0"/>
    <n v="0"/>
    <n v="0"/>
    <n v="0"/>
    <m/>
  </r>
  <r>
    <d v="2013-02-11T00:00:00"/>
    <x v="18"/>
    <s v="13"/>
    <s v="Bolívar"/>
    <s v="13001"/>
    <s v="Cartagena de Indias"/>
    <x v="3"/>
    <s v="Incendio forestal"/>
    <s v="Incendio forestal"/>
    <s v="HIDROMETEOROLÓGICO "/>
    <n v="0"/>
    <n v="1"/>
    <n v="0"/>
    <n v="70"/>
    <n v="15"/>
    <n v="0"/>
    <n v="10"/>
    <n v="0"/>
    <n v="0"/>
    <n v="0"/>
    <n v="0"/>
    <n v="0"/>
    <n v="0"/>
    <n v="0"/>
    <n v="0"/>
    <n v="0"/>
    <m/>
  </r>
  <r>
    <d v="2013-06-18T00:00:00"/>
    <x v="18"/>
    <s v="13"/>
    <s v="Bolívar"/>
    <s v="13001"/>
    <s v="Cartagena de Indias"/>
    <x v="0"/>
    <s v="Inundación"/>
    <s v="Inundación"/>
    <s v="HIDROMETEOROLÓGICO "/>
    <n v="1"/>
    <n v="1"/>
    <n v="0"/>
    <n v="2"/>
    <n v="0"/>
    <n v="0"/>
    <n v="0"/>
    <n v="0"/>
    <n v="0"/>
    <n v="0"/>
    <n v="0"/>
    <n v="0"/>
    <n v="0"/>
    <n v="0"/>
    <n v="0"/>
    <n v="0"/>
    <m/>
  </r>
  <r>
    <d v="2013-09-02T00:00:00"/>
    <x v="18"/>
    <s v="13"/>
    <s v="Bolívar"/>
    <s v="13001"/>
    <s v="Cartagena de Indias"/>
    <x v="2"/>
    <s v="Tormenta Electrica"/>
    <s v="Tormenta eléctrica"/>
    <s v="HIDROMETEOROLÓGICO "/>
    <n v="0"/>
    <n v="0"/>
    <n v="0"/>
    <n v="0"/>
    <n v="0"/>
    <n v="0"/>
    <n v="0"/>
    <n v="1"/>
    <n v="0"/>
    <n v="0"/>
    <n v="0"/>
    <n v="0"/>
    <n v="0"/>
    <n v="0"/>
    <n v="0"/>
    <n v="0"/>
    <m/>
  </r>
  <r>
    <d v="2013-10-07T00:00:00"/>
    <x v="18"/>
    <s v="13"/>
    <s v="Bolívar"/>
    <s v="13001"/>
    <s v="Cartagena de Indias"/>
    <x v="0"/>
    <s v="Inundación"/>
    <s v="Inundación"/>
    <s v="HIDROMETEOROLÓGICO "/>
    <n v="0"/>
    <n v="0"/>
    <n v="0"/>
    <n v="35"/>
    <n v="7"/>
    <n v="0"/>
    <n v="7"/>
    <n v="0"/>
    <n v="0"/>
    <n v="0"/>
    <n v="0"/>
    <n v="0"/>
    <n v="0"/>
    <n v="0"/>
    <n v="0"/>
    <n v="0"/>
    <m/>
  </r>
  <r>
    <d v="2013-10-16T00:00:00"/>
    <x v="18"/>
    <s v="13"/>
    <s v="Bolívar"/>
    <s v="13001"/>
    <s v="Cartagena de Indias"/>
    <x v="0"/>
    <s v="Inundación"/>
    <s v="Inundación"/>
    <s v="HIDROMETEOROLÓGICO "/>
    <n v="0"/>
    <n v="0"/>
    <n v="0"/>
    <n v="115"/>
    <n v="23"/>
    <n v="0"/>
    <n v="23"/>
    <n v="0"/>
    <n v="0"/>
    <n v="0"/>
    <n v="0"/>
    <n v="0"/>
    <n v="0"/>
    <n v="0"/>
    <n v="0"/>
    <n v="0"/>
    <m/>
  </r>
  <r>
    <d v="2013-11-01T00:00:00"/>
    <x v="18"/>
    <s v="13"/>
    <s v="Bolívar"/>
    <s v="13001"/>
    <s v="Cartagena de Indias"/>
    <x v="0"/>
    <s v="Inundación"/>
    <s v="Inundación"/>
    <s v="HIDROMETEOROLÓGICO "/>
    <n v="0"/>
    <n v="0"/>
    <n v="0"/>
    <n v="0"/>
    <n v="0"/>
    <n v="0"/>
    <n v="0"/>
    <n v="0"/>
    <n v="0"/>
    <n v="0"/>
    <n v="0"/>
    <n v="0"/>
    <n v="0"/>
    <n v="0"/>
    <n v="0"/>
    <n v="0"/>
    <m/>
  </r>
  <r>
    <d v="2014-03-01T00:00:00"/>
    <x v="19"/>
    <s v="13"/>
    <s v="Bolívar"/>
    <s v="13001"/>
    <s v="Cartagena de Indias"/>
    <x v="1"/>
    <s v="Vendaval"/>
    <s v="Vendaval"/>
    <s v="HIDROMETEOROLÓGICO "/>
    <n v="0"/>
    <n v="0"/>
    <n v="0"/>
    <n v="750"/>
    <n v="150"/>
    <n v="0"/>
    <n v="150"/>
    <n v="0"/>
    <n v="0"/>
    <n v="0"/>
    <n v="0"/>
    <n v="0"/>
    <n v="1"/>
    <n v="1"/>
    <n v="1"/>
    <n v="0"/>
    <m/>
  </r>
  <r>
    <d v="2014-03-24T00:00:00"/>
    <x v="19"/>
    <s v="13"/>
    <s v="Bolívar"/>
    <s v="13001"/>
    <s v="Cartagena de Indias"/>
    <x v="3"/>
    <s v="Incendio forestal"/>
    <s v="Incendio forestal"/>
    <s v="HIDROMETEOROLÓGICO "/>
    <n v="0"/>
    <n v="0"/>
    <n v="0"/>
    <n v="0"/>
    <n v="0"/>
    <n v="0"/>
    <n v="0"/>
    <n v="1"/>
    <n v="0"/>
    <n v="0"/>
    <n v="1"/>
    <n v="1"/>
    <n v="0"/>
    <n v="0"/>
    <n v="0"/>
    <n v="0"/>
    <m/>
  </r>
  <r>
    <d v="2014-05-10T00:00:00"/>
    <x v="19"/>
    <s v="13"/>
    <s v="Bolívar"/>
    <s v="13001"/>
    <s v="Cartagena de Indias"/>
    <x v="1"/>
    <s v="Vendaval"/>
    <s v="Vendaval"/>
    <s v="HIDROMETEOROLÓGICO "/>
    <n v="0"/>
    <n v="0"/>
    <n v="0"/>
    <n v="815"/>
    <n v="163"/>
    <n v="0"/>
    <n v="163"/>
    <n v="0"/>
    <n v="0"/>
    <n v="0"/>
    <n v="0"/>
    <n v="0"/>
    <n v="0"/>
    <n v="0"/>
    <n v="0"/>
    <n v="0"/>
    <m/>
  </r>
  <r>
    <d v="2014-06-08T00:00:00"/>
    <x v="19"/>
    <s v="13"/>
    <s v="Bolívar"/>
    <s v="13001"/>
    <s v="Cartagena de Indias"/>
    <x v="0"/>
    <s v="Inundación"/>
    <s v="Inundación"/>
    <s v="HIDROMETEOROLÓGICO "/>
    <n v="0"/>
    <n v="0"/>
    <n v="1"/>
    <n v="21"/>
    <n v="4"/>
    <n v="2"/>
    <n v="2"/>
    <n v="0"/>
    <n v="0"/>
    <n v="0"/>
    <n v="0"/>
    <n v="0"/>
    <n v="0"/>
    <n v="0"/>
    <n v="0"/>
    <n v="0"/>
    <m/>
  </r>
  <r>
    <d v="2014-06-17T00:00:00"/>
    <x v="19"/>
    <s v="13"/>
    <s v="Bolívar"/>
    <s v="13001"/>
    <s v="Cartagena de Indias"/>
    <x v="1"/>
    <s v="Vendaval"/>
    <s v="Vendaval"/>
    <s v="HIDROMETEOROLÓGICO "/>
    <n v="0"/>
    <n v="0"/>
    <n v="0"/>
    <n v="50"/>
    <n v="10"/>
    <n v="0"/>
    <n v="10"/>
    <n v="1"/>
    <n v="0"/>
    <n v="0"/>
    <n v="0"/>
    <n v="1"/>
    <n v="0"/>
    <n v="0"/>
    <n v="0"/>
    <n v="0"/>
    <m/>
  </r>
  <r>
    <d v="2014-09-16T00:00:00"/>
    <x v="19"/>
    <s v="13"/>
    <s v="Bolívar"/>
    <s v="13001"/>
    <s v="Cartagena de Indias"/>
    <x v="0"/>
    <s v="Inundación"/>
    <s v="Inundación"/>
    <s v="HIDROMETEOROLÓGICO "/>
    <n v="0"/>
    <n v="0"/>
    <n v="0"/>
    <n v="0"/>
    <n v="0"/>
    <n v="0"/>
    <n v="0"/>
    <n v="0"/>
    <n v="0"/>
    <n v="0"/>
    <n v="0"/>
    <n v="0"/>
    <n v="0"/>
    <n v="0"/>
    <n v="0"/>
    <n v="0"/>
    <n v="2"/>
  </r>
  <r>
    <d v="2014-10-02T00:00:00"/>
    <x v="19"/>
    <s v="13"/>
    <s v="Bolívar"/>
    <s v="13001"/>
    <s v="Cartagena de Indias"/>
    <x v="1"/>
    <s v="Vendaval"/>
    <s v="Vendaval"/>
    <s v="HIDROMETEOROLÓGICO "/>
    <n v="0"/>
    <n v="0"/>
    <n v="0"/>
    <n v="0"/>
    <n v="0"/>
    <n v="0"/>
    <n v="0"/>
    <n v="0"/>
    <n v="0"/>
    <n v="0"/>
    <n v="0"/>
    <n v="0"/>
    <n v="0"/>
    <n v="0"/>
    <n v="0"/>
    <n v="0"/>
    <m/>
  </r>
  <r>
    <d v="2014-10-07T00:00:00"/>
    <x v="19"/>
    <s v="13"/>
    <s v="Bolívar"/>
    <s v="13001"/>
    <s v="Cartagena de Indias"/>
    <x v="1"/>
    <s v="Vendaval"/>
    <s v="Vendaval"/>
    <s v="HIDROMETEOROLÓGICO "/>
    <m/>
    <m/>
    <m/>
    <m/>
    <m/>
    <m/>
    <m/>
    <m/>
    <m/>
    <m/>
    <m/>
    <m/>
    <m/>
    <m/>
    <m/>
    <m/>
    <m/>
  </r>
  <r>
    <d v="2014-10-14T00:00:00"/>
    <x v="19"/>
    <s v="13"/>
    <s v="Bolívar"/>
    <s v="13001"/>
    <s v="Cartagena de Indias"/>
    <x v="0"/>
    <s v="Inundación"/>
    <s v="Inundación"/>
    <s v="HIDROMETEOROLÓGICO "/>
    <n v="1"/>
    <n v="0"/>
    <n v="0"/>
    <n v="1"/>
    <n v="0"/>
    <n v="0"/>
    <n v="0"/>
    <n v="0"/>
    <n v="0"/>
    <n v="0"/>
    <n v="0"/>
    <n v="0"/>
    <n v="0"/>
    <n v="0"/>
    <n v="0"/>
    <n v="0"/>
    <m/>
  </r>
  <r>
    <d v="2014-10-26T00:00:00"/>
    <x v="19"/>
    <s v="13"/>
    <s v="Bolívar"/>
    <s v="13001"/>
    <s v="Cartagena de Indias"/>
    <x v="0"/>
    <s v="Inundación"/>
    <s v="Inundación"/>
    <s v="HIDROMETEOROLÓGICO "/>
    <m/>
    <m/>
    <m/>
    <n v="80"/>
    <m/>
    <m/>
    <m/>
    <m/>
    <m/>
    <m/>
    <m/>
    <m/>
    <m/>
    <m/>
    <m/>
    <m/>
    <m/>
  </r>
  <r>
    <d v="2014-12-11T00:00:00"/>
    <x v="19"/>
    <s v="13"/>
    <s v="Bolívar"/>
    <s v="13001"/>
    <s v="Cartagena de Indias"/>
    <x v="0"/>
    <s v="Inundación"/>
    <s v="Inundación"/>
    <s v="HIDROMETEOROLÓGICO "/>
    <n v="0"/>
    <n v="0"/>
    <n v="0"/>
    <n v="165"/>
    <n v="33"/>
    <n v="0"/>
    <n v="33"/>
    <n v="0"/>
    <n v="0"/>
    <n v="0"/>
    <n v="0"/>
    <n v="0"/>
    <n v="0"/>
    <n v="0"/>
    <n v="0"/>
    <n v="0"/>
    <m/>
  </r>
  <r>
    <n v="2014"/>
    <x v="19"/>
    <s v="13"/>
    <s v="Bolívar"/>
    <s v="13001"/>
    <s v="Cartagena de Indias"/>
    <x v="4"/>
    <m/>
    <m/>
    <s v="HIDROMETEOROLÓGICO "/>
    <n v="0"/>
    <n v="0"/>
    <n v="0"/>
    <n v="10"/>
    <n v="2"/>
    <n v="0"/>
    <n v="2"/>
    <n v="0"/>
    <n v="0"/>
    <n v="0"/>
    <n v="0"/>
    <n v="0"/>
    <n v="0"/>
    <n v="0"/>
    <n v="0"/>
    <n v="0"/>
    <m/>
  </r>
  <r>
    <d v="2015-04-04T00:00:00"/>
    <x v="20"/>
    <s v="13"/>
    <s v="Bolívar"/>
    <s v="13001"/>
    <s v="Cartagena de Indias"/>
    <x v="3"/>
    <s v="Incendio forestal"/>
    <s v="Incendio forestal"/>
    <s v="HIDROMETEOROLÓGICO "/>
    <n v="0"/>
    <n v="0"/>
    <n v="0"/>
    <n v="370"/>
    <n v="74"/>
    <n v="1"/>
    <n v="73"/>
    <n v="0"/>
    <n v="0"/>
    <n v="0"/>
    <n v="0"/>
    <n v="0"/>
    <n v="0"/>
    <n v="0"/>
    <n v="0"/>
    <n v="0"/>
    <m/>
  </r>
  <r>
    <d v="2015-06-14T00:00:00"/>
    <x v="20"/>
    <s v="13"/>
    <s v="Bolívar"/>
    <s v="13001"/>
    <s v="Cartagena de Indias"/>
    <x v="2"/>
    <s v="Tormenta Electrica"/>
    <s v="Tormenta eléctrica"/>
    <s v="HIDROMETEOROLÓGICO "/>
    <n v="0"/>
    <n v="0"/>
    <n v="0"/>
    <n v="45"/>
    <n v="9"/>
    <n v="1"/>
    <n v="8"/>
    <n v="0"/>
    <n v="0"/>
    <n v="0"/>
    <n v="0"/>
    <n v="0"/>
    <n v="0"/>
    <n v="0"/>
    <n v="0"/>
    <n v="0"/>
    <m/>
  </r>
  <r>
    <d v="2015-09-01T00:00:00"/>
    <x v="20"/>
    <s v="13"/>
    <s v="Bolívar"/>
    <s v="13001"/>
    <s v="Cartagena de Indias"/>
    <x v="0"/>
    <m/>
    <m/>
    <s v="HIDROMETEOROLÓGICO "/>
    <n v="0"/>
    <n v="2"/>
    <n v="0"/>
    <n v="195"/>
    <n v="39"/>
    <n v="0"/>
    <n v="39"/>
    <n v="0"/>
    <n v="0"/>
    <n v="0"/>
    <n v="0"/>
    <n v="0"/>
    <n v="0"/>
    <n v="0"/>
    <n v="0"/>
    <n v="0"/>
    <m/>
  </r>
  <r>
    <d v="2016-05-28T00:00:00"/>
    <x v="21"/>
    <s v="13"/>
    <s v="Bolívar"/>
    <s v="13001"/>
    <s v="Cartagena de Indias"/>
    <x v="3"/>
    <s v="Incendio forestal"/>
    <s v="Incendio forestal"/>
    <s v="HIDROMETEOROLÓGICO "/>
    <n v="0"/>
    <n v="0"/>
    <n v="0"/>
    <n v="188"/>
    <n v="38"/>
    <n v="0"/>
    <n v="11"/>
    <n v="0"/>
    <n v="0"/>
    <n v="0"/>
    <n v="0"/>
    <n v="0"/>
    <n v="0"/>
    <n v="0"/>
    <n v="0"/>
    <n v="0"/>
    <m/>
  </r>
  <r>
    <d v="2016-06-22T00:00:00"/>
    <x v="21"/>
    <s v="13"/>
    <s v="Bolívar"/>
    <s v="13001"/>
    <s v="Cartagena de Indias"/>
    <x v="1"/>
    <s v="Vendaval"/>
    <s v="Vendaval"/>
    <s v="HIDROMETEOROLÓGICO "/>
    <n v="0"/>
    <n v="0"/>
    <n v="0"/>
    <n v="250"/>
    <n v="50"/>
    <n v="0"/>
    <n v="50"/>
    <n v="0"/>
    <n v="0"/>
    <n v="0"/>
    <n v="0"/>
    <n v="0"/>
    <n v="0"/>
    <n v="0"/>
    <n v="0"/>
    <n v="0"/>
    <m/>
  </r>
  <r>
    <d v="2016-07-05T00:00:00"/>
    <x v="21"/>
    <s v="13"/>
    <s v="Bolívar"/>
    <s v="13001"/>
    <s v="Cartagena de Indias"/>
    <x v="1"/>
    <s v="Vendaval"/>
    <s v="Vendaval"/>
    <s v="HIDROMETEOROLÓGICO "/>
    <n v="0"/>
    <n v="0"/>
    <n v="0"/>
    <n v="0"/>
    <n v="0"/>
    <n v="0"/>
    <n v="0"/>
    <n v="0"/>
    <n v="0"/>
    <n v="0"/>
    <n v="0"/>
    <n v="0"/>
    <n v="0"/>
    <n v="0"/>
    <n v="0"/>
    <n v="0"/>
    <m/>
  </r>
  <r>
    <d v="2016-07-14T00:00:00"/>
    <x v="21"/>
    <s v="13"/>
    <s v="Bolívar"/>
    <s v="13001"/>
    <s v="Cartagena de Indias"/>
    <x v="1"/>
    <s v="Vendaval"/>
    <s v="Vendaval"/>
    <s v="HIDROMETEOROLÓGICO "/>
    <n v="0"/>
    <n v="0"/>
    <n v="0"/>
    <n v="15"/>
    <n v="3"/>
    <n v="0"/>
    <n v="3"/>
    <n v="0"/>
    <n v="0"/>
    <n v="0"/>
    <n v="0"/>
    <n v="0"/>
    <n v="0"/>
    <n v="0"/>
    <n v="0"/>
    <n v="0"/>
    <m/>
  </r>
  <r>
    <d v="2016-07-23T00:00:00"/>
    <x v="21"/>
    <s v="13"/>
    <s v="Bolívar"/>
    <s v="13001"/>
    <s v="Cartagena de Indias"/>
    <x v="1"/>
    <s v="Vendaval"/>
    <s v="Vendaval"/>
    <s v="HIDROMETEOROLÓGICO "/>
    <n v="0"/>
    <n v="0"/>
    <n v="0"/>
    <n v="150"/>
    <n v="30"/>
    <n v="0"/>
    <n v="30"/>
    <n v="0"/>
    <n v="0"/>
    <n v="0"/>
    <n v="0"/>
    <n v="0"/>
    <n v="0"/>
    <n v="0"/>
    <n v="0"/>
    <n v="0"/>
    <m/>
  </r>
  <r>
    <d v="2016-08-30T00:00:00"/>
    <x v="21"/>
    <s v="13"/>
    <s v="Bolívar"/>
    <s v="13001"/>
    <s v="Cartagena de Indias"/>
    <x v="1"/>
    <s v="Vendaval"/>
    <s v="Vendaval"/>
    <s v="HIDROMETEOROLÓGICO "/>
    <n v="0"/>
    <n v="0"/>
    <n v="0"/>
    <n v="0"/>
    <n v="0"/>
    <n v="0"/>
    <n v="0"/>
    <n v="0"/>
    <n v="0"/>
    <n v="0"/>
    <n v="0"/>
    <n v="0"/>
    <n v="0"/>
    <n v="1"/>
    <n v="1"/>
    <n v="0"/>
    <m/>
  </r>
  <r>
    <d v="2016-11-14T00:00:00"/>
    <x v="21"/>
    <s v="13"/>
    <s v="Bolívar"/>
    <s v="13001"/>
    <s v="Cartagena de Indias"/>
    <x v="0"/>
    <s v="Inundación"/>
    <s v="Inundación"/>
    <s v="HIDROMETEOROLÓGICO "/>
    <n v="1"/>
    <n v="1"/>
    <n v="0"/>
    <n v="2"/>
    <n v="0"/>
    <n v="0"/>
    <n v="0"/>
    <n v="0"/>
    <n v="0"/>
    <n v="0"/>
    <n v="0"/>
    <n v="0"/>
    <n v="0"/>
    <n v="0"/>
    <n v="0"/>
    <n v="0"/>
    <m/>
  </r>
  <r>
    <d v="2016-11-19T00:00:00"/>
    <x v="21"/>
    <s v="13"/>
    <s v="Bolívar"/>
    <s v="13001"/>
    <s v="Cartagena de Indias"/>
    <x v="0"/>
    <s v="Inundación"/>
    <s v="Inundación"/>
    <s v="HIDROMETEOROLÓGICO "/>
    <n v="0"/>
    <n v="0"/>
    <n v="0"/>
    <n v="0"/>
    <n v="0"/>
    <n v="0"/>
    <n v="0"/>
    <n v="0"/>
    <n v="0"/>
    <n v="0"/>
    <n v="0"/>
    <n v="0"/>
    <n v="0"/>
    <n v="0"/>
    <n v="0"/>
    <n v="0"/>
    <n v="0"/>
  </r>
  <r>
    <d v="2016-12-02T00:00:00"/>
    <x v="21"/>
    <s v="13"/>
    <s v="Bolívar"/>
    <s v="13001"/>
    <s v="Cartagena de Indias"/>
    <x v="3"/>
    <s v="Incendio forestal"/>
    <s v="Incendio forestal"/>
    <s v="HIDROMETEOROLÓGICO "/>
    <m/>
    <m/>
    <m/>
    <m/>
    <m/>
    <m/>
    <m/>
    <m/>
    <m/>
    <m/>
    <m/>
    <m/>
    <m/>
    <m/>
    <m/>
    <m/>
    <m/>
  </r>
  <r>
    <d v="2017-07-03T00:00:00"/>
    <x v="22"/>
    <s v="13"/>
    <s v="Bolívar"/>
    <s v="13001"/>
    <s v="Cartagena de Indias"/>
    <x v="1"/>
    <s v="Vendaval"/>
    <s v="Vendaval"/>
    <s v="HIDROMETEOROLÓGICO "/>
    <n v="0"/>
    <n v="0"/>
    <n v="0"/>
    <n v="500"/>
    <n v="100"/>
    <n v="0"/>
    <n v="100"/>
    <n v="0"/>
    <n v="0"/>
    <n v="1"/>
    <n v="0"/>
    <n v="0"/>
    <n v="0"/>
    <n v="0"/>
    <n v="0"/>
    <n v="0"/>
    <m/>
  </r>
  <r>
    <d v="2017-07-20T00:00:00"/>
    <x v="22"/>
    <s v="13"/>
    <s v="Bolívar"/>
    <s v="13001"/>
    <s v="Cartagena de Indias"/>
    <x v="1"/>
    <s v="Vendaval"/>
    <s v="Vendaval"/>
    <s v="HIDROMETEOROLÓGICO "/>
    <n v="0"/>
    <n v="0"/>
    <n v="0"/>
    <n v="340"/>
    <n v="68"/>
    <n v="1"/>
    <n v="67"/>
    <n v="0"/>
    <n v="0"/>
    <n v="0"/>
    <n v="0"/>
    <n v="0"/>
    <n v="0"/>
    <n v="0"/>
    <n v="0"/>
    <n v="0"/>
    <m/>
  </r>
  <r>
    <d v="2017-09-17T00:00:00"/>
    <x v="22"/>
    <s v="13"/>
    <s v="Bolívar"/>
    <s v="13001"/>
    <s v="Cartagena de Indias"/>
    <x v="1"/>
    <s v="Vendaval"/>
    <s v="Vendaval"/>
    <s v="HIDROMETEOROLÓGICO "/>
    <n v="0"/>
    <n v="0"/>
    <n v="0"/>
    <n v="120"/>
    <n v="24"/>
    <n v="1"/>
    <n v="23"/>
    <n v="0"/>
    <n v="0"/>
    <n v="0"/>
    <n v="0"/>
    <n v="0"/>
    <n v="0"/>
    <n v="3"/>
    <n v="0"/>
    <n v="0"/>
    <m/>
  </r>
  <r>
    <d v="2017-11-17T00:00:00"/>
    <x v="22"/>
    <s v="13"/>
    <s v="Bolívar"/>
    <s v="13001"/>
    <s v="Cartagena de Indias"/>
    <x v="0"/>
    <s v="Inundación"/>
    <s v="Inundación"/>
    <s v="HIDROMETEOROLÓGICO "/>
    <m/>
    <m/>
    <m/>
    <m/>
    <m/>
    <m/>
    <m/>
    <m/>
    <m/>
    <m/>
    <m/>
    <m/>
    <m/>
    <m/>
    <m/>
    <m/>
    <m/>
  </r>
  <r>
    <d v="2017-12-08T00:00:00"/>
    <x v="22"/>
    <s v="13"/>
    <s v="Bolívar"/>
    <s v="13001"/>
    <s v="Cartagena de Indias"/>
    <x v="2"/>
    <s v="Tormenta Electrica"/>
    <s v="Tormenta eléctrica"/>
    <s v="HIDROMETEOROLÓGICO "/>
    <n v="0"/>
    <n v="0"/>
    <n v="0"/>
    <n v="64"/>
    <n v="21"/>
    <n v="0"/>
    <n v="21"/>
    <n v="0"/>
    <n v="0"/>
    <n v="0"/>
    <n v="0"/>
    <n v="0"/>
    <n v="0"/>
    <n v="0"/>
    <n v="0"/>
    <n v="0"/>
    <m/>
  </r>
  <r>
    <d v="2018-06-14T00:00:00"/>
    <x v="23"/>
    <s v="13"/>
    <s v="Bolívar"/>
    <s v="13001"/>
    <s v="Cartagena de Indias"/>
    <x v="1"/>
    <s v="Vendaval"/>
    <s v="Vendaval"/>
    <s v="HIDROMETEOROLÓGICO "/>
    <n v="0"/>
    <n v="0"/>
    <n v="0"/>
    <n v="5"/>
    <n v="1"/>
    <n v="0"/>
    <n v="1"/>
    <n v="0"/>
    <n v="0"/>
    <n v="0"/>
    <n v="0"/>
    <n v="0"/>
    <n v="0"/>
    <n v="0"/>
    <n v="0"/>
    <n v="0"/>
    <m/>
  </r>
  <r>
    <n v="2018"/>
    <x v="23"/>
    <s v="13"/>
    <s v="Bolívar"/>
    <s v="13001"/>
    <s v="Cartagena de Indias"/>
    <x v="4"/>
    <m/>
    <m/>
    <s v="HIDROMETEOROLÓGICO "/>
    <n v="0"/>
    <n v="0"/>
    <n v="0"/>
    <n v="20"/>
    <n v="5"/>
    <n v="0"/>
    <n v="3"/>
    <n v="0"/>
    <n v="0"/>
    <n v="0"/>
    <n v="0"/>
    <n v="0"/>
    <n v="0"/>
    <n v="0"/>
    <n v="0"/>
    <n v="0"/>
    <m/>
  </r>
  <r>
    <d v="2019-03-14T00:00:00"/>
    <x v="24"/>
    <s v="13"/>
    <s v="Bolívar"/>
    <s v="13001"/>
    <s v="Cartagena de Indias"/>
    <x v="3"/>
    <s v="Incendio forestal"/>
    <s v="Incendio forestal"/>
    <s v="HIDROMETEOROLÓGICO "/>
    <n v="0"/>
    <n v="3"/>
    <n v="0"/>
    <n v="699"/>
    <n v="191"/>
    <n v="2"/>
    <n v="179"/>
    <n v="0"/>
    <n v="0"/>
    <n v="0"/>
    <n v="0"/>
    <n v="0"/>
    <n v="0"/>
    <n v="0"/>
    <n v="0"/>
    <n v="0"/>
    <s v="5 VEHÍCULOS, 15 ÁRBOLES CAÍDOS"/>
  </r>
  <r>
    <d v="2019-04-03T00:00:00"/>
    <x v="24"/>
    <s v="13"/>
    <s v="Bolívar"/>
    <s v="13001"/>
    <s v="Cartagena de Indias"/>
    <x v="3"/>
    <s v="Incendio forestal"/>
    <s v="Incendio forestal"/>
    <s v="HIDROMETEOROLÓGICO "/>
    <n v="3"/>
    <n v="0"/>
    <n v="0"/>
    <n v="150000"/>
    <n v="30000"/>
    <n v="14"/>
    <n v="3"/>
    <n v="9"/>
    <n v="0"/>
    <n v="0"/>
    <n v="1"/>
    <n v="0"/>
    <n v="0"/>
    <n v="4"/>
    <n v="20"/>
    <n v="0"/>
    <s v=" 33 BARRIOS AFECTADOS"/>
  </r>
  <r>
    <d v="2019-05-26T00:00:00"/>
    <x v="24"/>
    <s v="13"/>
    <s v="Bolívar"/>
    <s v="13001"/>
    <s v="Cartagena de Indias"/>
    <x v="0"/>
    <s v="Inundación"/>
    <s v="Inundación"/>
    <s v="HIDROMETEOROLÓGICO "/>
    <m/>
    <m/>
    <m/>
    <m/>
    <m/>
    <m/>
    <m/>
    <m/>
    <m/>
    <m/>
    <m/>
    <m/>
    <m/>
    <m/>
    <m/>
    <m/>
    <m/>
  </r>
  <r>
    <d v="2019-06-24T00:00:00"/>
    <x v="24"/>
    <s v="13"/>
    <s v="Bolívar"/>
    <s v="13001"/>
    <s v="Cartagena de Indias"/>
    <x v="1"/>
    <s v="Vendaval"/>
    <s v="Vendaval"/>
    <s v="HIDROMETEOROLÓGICO "/>
    <m/>
    <m/>
    <m/>
    <m/>
    <m/>
    <m/>
    <m/>
    <m/>
    <m/>
    <m/>
    <m/>
    <m/>
    <m/>
    <m/>
    <m/>
    <m/>
    <m/>
  </r>
  <r>
    <d v="2019-07-15T00:00:00"/>
    <x v="24"/>
    <s v="13"/>
    <s v="Bolívar"/>
    <s v="13001"/>
    <s v="Cartagena de Indias"/>
    <x v="0"/>
    <s v="Inundación"/>
    <s v="Inundación"/>
    <s v="HIDROMETEOROLÓGICO "/>
    <n v="1"/>
    <n v="0"/>
    <n v="0"/>
    <n v="13319"/>
    <n v="3843"/>
    <n v="1"/>
    <n v="577"/>
    <n v="0"/>
    <n v="0"/>
    <n v="0"/>
    <n v="0"/>
    <n v="0"/>
    <n v="0"/>
    <n v="8"/>
    <n v="3"/>
    <n v="0"/>
    <s v="102 LOCALES COMERCIALES- 86 VIVIENDAS EN ALTO RIESGO."/>
  </r>
  <r>
    <d v="2019-08-28T00:00:00"/>
    <x v="24"/>
    <s v="13"/>
    <s v="Bolívar"/>
    <s v="13001"/>
    <s v="Cartagena de Indias"/>
    <x v="4"/>
    <m/>
    <m/>
    <s v="HIDROMETEOROLÓGICO "/>
    <n v="0"/>
    <n v="0"/>
    <n v="0"/>
    <n v="56"/>
    <n v="14"/>
    <n v="0"/>
    <n v="14"/>
    <n v="0"/>
    <n v="0"/>
    <n v="0"/>
    <n v="0"/>
    <n v="0"/>
    <n v="0"/>
    <n v="0"/>
    <n v="0"/>
    <n v="0"/>
    <m/>
  </r>
  <r>
    <d v="2020-04-13T00:00:00"/>
    <x v="25"/>
    <s v="13"/>
    <s v="Bolívar"/>
    <s v="13001"/>
    <s v="Cartagena de Indias"/>
    <x v="3"/>
    <s v="Incendio forestal"/>
    <s v="Incendio forestal"/>
    <s v="HIDROMETEOROLÓGICO "/>
    <n v="0"/>
    <n v="0"/>
    <n v="0"/>
    <n v="86"/>
    <n v="21"/>
    <n v="1"/>
    <n v="20"/>
    <n v="0"/>
    <n v="0"/>
    <n v="0"/>
    <n v="0"/>
    <n v="0"/>
    <n v="0"/>
    <n v="0"/>
    <n v="0"/>
    <n v="0"/>
    <m/>
  </r>
  <r>
    <d v="2020-07-12T00:00:00"/>
    <x v="25"/>
    <s v="13"/>
    <s v="Bolívar"/>
    <s v="13001"/>
    <s v="Cartagena de Indias"/>
    <x v="1"/>
    <s v="Vendaval"/>
    <s v="Vendaval"/>
    <s v="HIDROMETEOROLÓGICO "/>
    <n v="0"/>
    <n v="0"/>
    <n v="0"/>
    <n v="340"/>
    <n v="68"/>
    <n v="0"/>
    <n v="68"/>
    <n v="0"/>
    <n v="0"/>
    <n v="0"/>
    <n v="0"/>
    <n v="0"/>
    <n v="0"/>
    <n v="0"/>
    <n v="2"/>
    <n v="0"/>
    <m/>
  </r>
  <r>
    <d v="2020-08-17T00:00:00"/>
    <x v="25"/>
    <s v="13"/>
    <s v="Bolívar"/>
    <s v="13001"/>
    <s v="Cartagena de Indias"/>
    <x v="5"/>
    <s v="Tempestad"/>
    <s v="Tempestad"/>
    <s v="HIDROMETEOROLÓGICO "/>
    <n v="0"/>
    <n v="0"/>
    <n v="0"/>
    <n v="116"/>
    <n v="69"/>
    <n v="5"/>
    <n v="64"/>
    <n v="0"/>
    <n v="1"/>
    <n v="0"/>
    <n v="0"/>
    <n v="0"/>
    <n v="0"/>
    <n v="0"/>
    <n v="0"/>
    <n v="0"/>
    <m/>
  </r>
  <r>
    <d v="2020-09-05T00:00:00"/>
    <x v="25"/>
    <s v="13"/>
    <s v="Bolívar"/>
    <s v="13001"/>
    <s v="Cartagena de Indias"/>
    <x v="5"/>
    <s v="Tempestad"/>
    <s v="Tempestad"/>
    <s v="HIDROMETEOROLÓGICO "/>
    <n v="0"/>
    <n v="0"/>
    <n v="0"/>
    <n v="288"/>
    <n v="72"/>
    <n v="0"/>
    <n v="72"/>
    <n v="0"/>
    <n v="0"/>
    <n v="0"/>
    <n v="0"/>
    <n v="0"/>
    <n v="0"/>
    <n v="0"/>
    <n v="0"/>
    <n v="0"/>
    <m/>
  </r>
  <r>
    <d v="2020-11-01T00:00:00"/>
    <x v="25"/>
    <s v="13"/>
    <s v="Bolívar"/>
    <s v="13001"/>
    <s v="Cartagena de Indias"/>
    <x v="0"/>
    <s v="Inundación"/>
    <s v="Inundación"/>
    <s v="HIDROMETEOROLÓGICO "/>
    <n v="0"/>
    <n v="0"/>
    <n v="0"/>
    <n v="310"/>
    <n v="62"/>
    <n v="0"/>
    <n v="0"/>
    <n v="0"/>
    <n v="0"/>
    <n v="0"/>
    <n v="0"/>
    <n v="0"/>
    <n v="0"/>
    <n v="0"/>
    <n v="0"/>
    <n v="0"/>
    <s v="CULTIVOS DE PANCOGER"/>
  </r>
  <r>
    <d v="2020-11-13T00:00:00"/>
    <x v="25"/>
    <s v="13"/>
    <s v="Bolívar"/>
    <s v="13001"/>
    <s v="Cartagena de Indias"/>
    <x v="0"/>
    <s v="Inundación"/>
    <s v="Inundación"/>
    <s v="HIDROMETEOROLÓGICO "/>
    <n v="0"/>
    <n v="0"/>
    <n v="0"/>
    <n v="13126"/>
    <n v="8124"/>
    <n v="0"/>
    <n v="0"/>
    <n v="0"/>
    <n v="0"/>
    <n v="0"/>
    <n v="0"/>
    <n v="0"/>
    <n v="0"/>
    <n v="0"/>
    <n v="0"/>
    <n v="0"/>
    <s v="VIVIENDAS, LOCALES COMERCIALES, VÍAS INUNDADAS."/>
  </r>
  <r>
    <d v="2020-04-21T00:00:00"/>
    <x v="25"/>
    <s v="13"/>
    <s v="Bolívar"/>
    <s v="13001"/>
    <s v="Cartagena de Indias"/>
    <x v="4"/>
    <m/>
    <m/>
    <s v="HIDROMETEOROLÓGICO "/>
    <m/>
    <m/>
    <m/>
    <m/>
    <m/>
    <m/>
    <m/>
    <m/>
    <m/>
    <m/>
    <m/>
    <m/>
    <m/>
    <m/>
    <m/>
    <m/>
    <m/>
  </r>
  <r>
    <d v="2020-09-06T00:00:00"/>
    <x v="25"/>
    <s v="13"/>
    <s v="Bolívar"/>
    <s v="13001"/>
    <s v="Cartagena de Indias"/>
    <x v="4"/>
    <m/>
    <m/>
    <s v="HIDROMETEOROLÓGICO "/>
    <m/>
    <m/>
    <m/>
    <m/>
    <m/>
    <m/>
    <m/>
    <m/>
    <m/>
    <m/>
    <m/>
    <m/>
    <m/>
    <m/>
    <m/>
    <m/>
    <m/>
  </r>
  <r>
    <d v="2021-04-12T00:00:00"/>
    <x v="26"/>
    <s v="13"/>
    <s v="Bolívar"/>
    <s v="13001"/>
    <s v="Cartagena de Indias"/>
    <x v="0"/>
    <s v="Inundación"/>
    <s v="Inundación"/>
    <s v="HIDROMETEOROLÓGICO "/>
    <m/>
    <m/>
    <m/>
    <m/>
    <m/>
    <m/>
    <m/>
    <m/>
    <m/>
    <m/>
    <m/>
    <m/>
    <m/>
    <m/>
    <m/>
    <m/>
    <m/>
  </r>
  <r>
    <d v="2021-04-16T00:00:00"/>
    <x v="26"/>
    <s v="13"/>
    <s v="Bolívar"/>
    <s v="13001"/>
    <s v="Cartagena de Indias"/>
    <x v="5"/>
    <s v="Tempestad"/>
    <s v="Tempestad"/>
    <s v="HIDROMETEOROLÓGICO "/>
    <m/>
    <m/>
    <m/>
    <n v="9"/>
    <n v="2"/>
    <m/>
    <n v="2"/>
    <m/>
    <m/>
    <m/>
    <m/>
    <m/>
    <m/>
    <m/>
    <m/>
    <m/>
    <m/>
  </r>
  <r>
    <d v="2021-07-03T00:00:00"/>
    <x v="26"/>
    <s v="13"/>
    <s v="Bolívar"/>
    <s v="13001"/>
    <s v="Cartagena de Indias"/>
    <x v="5"/>
    <s v="Tempestad"/>
    <s v="Tempestad"/>
    <s v="HIDROMETEOROLÓGICO "/>
    <m/>
    <m/>
    <m/>
    <m/>
    <m/>
    <m/>
    <m/>
    <m/>
    <m/>
    <m/>
    <m/>
    <m/>
    <m/>
    <m/>
    <m/>
    <m/>
    <m/>
  </r>
  <r>
    <d v="2021-07-24T00:00:00"/>
    <x v="26"/>
    <s v="13"/>
    <s v="Bolívar"/>
    <s v="13001"/>
    <s v="Cartagena de Indias"/>
    <x v="1"/>
    <s v="Vendaval"/>
    <s v="Vendaval"/>
    <s v="HIDROMETEOROLÓGICO "/>
    <n v="1"/>
    <m/>
    <m/>
    <n v="293"/>
    <n v="116"/>
    <m/>
    <n v="56"/>
    <m/>
    <m/>
    <m/>
    <m/>
    <m/>
    <m/>
    <n v="4"/>
    <m/>
    <m/>
    <s v="150 VEHÍCULOS AFECTADOS, 7 ÁRBOLES CAÍDOS"/>
  </r>
  <r>
    <d v="2022-08-28T00:00:00"/>
    <x v="27"/>
    <s v="13"/>
    <s v="Bolívar"/>
    <s v="13001"/>
    <s v="Cartagena de Indias"/>
    <x v="5"/>
    <s v="Tempestad"/>
    <s v="Tempestad"/>
    <s v="HIDROMETEOROLÓGICO "/>
    <n v="1"/>
    <m/>
    <m/>
    <m/>
    <m/>
    <m/>
    <m/>
    <m/>
    <m/>
    <m/>
    <m/>
    <m/>
    <m/>
    <m/>
    <m/>
    <m/>
    <m/>
  </r>
  <r>
    <d v="2022-08-28T00:00:00"/>
    <x v="27"/>
    <s v="13"/>
    <s v="Bolívar"/>
    <s v="13001"/>
    <s v="Cartagena de Indias"/>
    <x v="0"/>
    <s v="Inundación"/>
    <s v="Inundación"/>
    <s v="HIDROMETEOROLÓGICO "/>
    <m/>
    <m/>
    <m/>
    <n v="25"/>
    <n v="5"/>
    <m/>
    <n v="5"/>
    <m/>
    <m/>
    <m/>
    <m/>
    <m/>
    <m/>
    <m/>
    <m/>
    <m/>
    <m/>
  </r>
  <r>
    <d v="2022-09-15T00:00:00"/>
    <x v="27"/>
    <s v="13"/>
    <s v="Bolívar"/>
    <s v="13001"/>
    <s v="Cartagena de Indias"/>
    <x v="0"/>
    <s v="Inundación"/>
    <s v="Inundación"/>
    <s v="HIDROMETEOROLÓGICO "/>
    <m/>
    <m/>
    <m/>
    <n v="304"/>
    <n v="76"/>
    <m/>
    <n v="76"/>
    <m/>
    <m/>
    <m/>
    <m/>
    <m/>
    <m/>
    <m/>
    <m/>
    <m/>
    <m/>
  </r>
  <r>
    <d v="2022-11-05T00:00:00"/>
    <x v="27"/>
    <s v="13"/>
    <s v="Bolívar"/>
    <s v="13001"/>
    <s v="Cartagena de Indias"/>
    <x v="0"/>
    <s v="Inundación"/>
    <s v="Inundación"/>
    <s v="HIDROMETEOROLÓGICO "/>
    <m/>
    <m/>
    <m/>
    <n v="12957"/>
    <m/>
    <m/>
    <m/>
    <m/>
    <m/>
    <m/>
    <m/>
    <m/>
    <m/>
    <m/>
    <m/>
    <m/>
    <m/>
  </r>
  <r>
    <d v="2022-02-17T00:00:00"/>
    <x v="27"/>
    <s v="13"/>
    <s v="Bolívar"/>
    <s v="13001"/>
    <s v="Cartagena de Indias"/>
    <x v="4"/>
    <m/>
    <m/>
    <s v="HIDROMETEOROLÓGICO "/>
    <n v="1"/>
    <m/>
    <m/>
    <m/>
    <m/>
    <m/>
    <m/>
    <m/>
    <m/>
    <m/>
    <m/>
    <m/>
    <m/>
    <m/>
    <m/>
    <m/>
    <m/>
  </r>
  <r>
    <d v="2022-09-11T00:00:00"/>
    <x v="27"/>
    <s v="13"/>
    <s v="Bolívar"/>
    <s v="13001"/>
    <s v="Cartagena de Indias"/>
    <x v="1"/>
    <m/>
    <m/>
    <s v="HIDROMETEOROLÓGICO "/>
    <m/>
    <m/>
    <m/>
    <n v="4051"/>
    <m/>
    <m/>
    <m/>
    <m/>
    <m/>
    <m/>
    <m/>
    <m/>
    <m/>
    <m/>
    <m/>
    <m/>
    <m/>
  </r>
  <r>
    <d v="2022-09-29T00:00:00"/>
    <x v="27"/>
    <s v="13"/>
    <s v="Bolívar"/>
    <s v="13001"/>
    <s v="Cartagena de Indias"/>
    <x v="1"/>
    <m/>
    <m/>
    <s v="HIDROMETEOROLÓGICO "/>
    <m/>
    <m/>
    <m/>
    <n v="1200"/>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3">
  <r>
    <n v="1930"/>
    <x v="0"/>
    <s v="13"/>
    <s v="Bolívar"/>
    <s v="13001"/>
    <s v="Cartagena de Indias"/>
    <x v="0"/>
    <m/>
    <m/>
    <x v="0"/>
    <m/>
    <m/>
    <m/>
    <m/>
    <m/>
    <m/>
    <m/>
    <m/>
    <m/>
    <m/>
    <m/>
    <m/>
    <m/>
    <m/>
    <m/>
    <m/>
    <m/>
  </r>
  <r>
    <n v="1930"/>
    <x v="0"/>
    <s v="13"/>
    <s v="Bolívar"/>
    <s v="13001"/>
    <s v="Cartagena de Indias"/>
    <x v="1"/>
    <m/>
    <m/>
    <x v="1"/>
    <m/>
    <m/>
    <m/>
    <m/>
    <m/>
    <m/>
    <m/>
    <m/>
    <m/>
    <m/>
    <m/>
    <m/>
    <m/>
    <m/>
    <m/>
    <m/>
    <m/>
  </r>
  <r>
    <n v="1943"/>
    <x v="1"/>
    <s v="13"/>
    <s v="Bolívar"/>
    <s v="13001"/>
    <s v="Cartagena de Indias"/>
    <x v="0"/>
    <m/>
    <m/>
    <x v="0"/>
    <m/>
    <m/>
    <m/>
    <m/>
    <m/>
    <m/>
    <m/>
    <m/>
    <m/>
    <m/>
    <m/>
    <m/>
    <m/>
    <m/>
    <m/>
    <m/>
    <m/>
  </r>
  <r>
    <n v="1962"/>
    <x v="2"/>
    <s v="13"/>
    <s v="Bolívar"/>
    <s v="13001"/>
    <s v="Cartagena de Indias"/>
    <x v="1"/>
    <m/>
    <m/>
    <x v="1"/>
    <m/>
    <m/>
    <m/>
    <m/>
    <m/>
    <m/>
    <m/>
    <m/>
    <m/>
    <m/>
    <m/>
    <m/>
    <m/>
    <m/>
    <m/>
    <m/>
    <m/>
  </r>
  <r>
    <n v="1965"/>
    <x v="3"/>
    <s v="13"/>
    <s v="Bolívar"/>
    <s v="13001"/>
    <s v="Cartagena de Indias"/>
    <x v="1"/>
    <m/>
    <m/>
    <x v="1"/>
    <n v="52"/>
    <m/>
    <m/>
    <n v="205"/>
    <m/>
    <m/>
    <m/>
    <m/>
    <m/>
    <m/>
    <m/>
    <m/>
    <m/>
    <m/>
    <m/>
    <m/>
    <m/>
  </r>
  <r>
    <d v="1966-01-01T00:00:00"/>
    <x v="4"/>
    <s v="13"/>
    <s v="Bolívar"/>
    <s v="13001"/>
    <s v="Cartagena de Indias"/>
    <x v="0"/>
    <m/>
    <m/>
    <x v="0"/>
    <m/>
    <m/>
    <m/>
    <m/>
    <m/>
    <m/>
    <m/>
    <m/>
    <m/>
    <m/>
    <m/>
    <m/>
    <m/>
    <m/>
    <m/>
    <m/>
    <m/>
  </r>
  <r>
    <n v="1975"/>
    <x v="5"/>
    <s v="13"/>
    <s v="Bolívar"/>
    <s v="13001"/>
    <s v="Cartagena de Indias"/>
    <x v="2"/>
    <m/>
    <m/>
    <x v="1"/>
    <m/>
    <m/>
    <m/>
    <m/>
    <m/>
    <m/>
    <m/>
    <m/>
    <m/>
    <m/>
    <m/>
    <m/>
    <m/>
    <m/>
    <m/>
    <m/>
    <m/>
  </r>
  <r>
    <n v="1975"/>
    <x v="5"/>
    <s v="13"/>
    <s v="Bolívar"/>
    <s v="13001"/>
    <s v="Cartagena de Indias"/>
    <x v="3"/>
    <m/>
    <m/>
    <x v="2"/>
    <m/>
    <m/>
    <m/>
    <n v="3"/>
    <m/>
    <m/>
    <m/>
    <m/>
    <m/>
    <m/>
    <m/>
    <m/>
    <m/>
    <m/>
    <m/>
    <m/>
    <m/>
  </r>
  <r>
    <d v="1977-12-01T00:00:00"/>
    <x v="6"/>
    <s v="13"/>
    <s v="Bolívar"/>
    <s v="13001"/>
    <s v="Cartagena de Indias"/>
    <x v="4"/>
    <m/>
    <m/>
    <x v="1"/>
    <n v="22"/>
    <m/>
    <m/>
    <n v="169"/>
    <m/>
    <m/>
    <m/>
    <m/>
    <m/>
    <m/>
    <m/>
    <m/>
    <m/>
    <m/>
    <m/>
    <m/>
    <m/>
  </r>
  <r>
    <n v="1983"/>
    <x v="7"/>
    <s v="13"/>
    <s v="Bolívar"/>
    <s v="13001"/>
    <s v="Cartagena de Indias"/>
    <x v="5"/>
    <m/>
    <m/>
    <x v="3"/>
    <m/>
    <m/>
    <m/>
    <m/>
    <m/>
    <m/>
    <m/>
    <m/>
    <m/>
    <m/>
    <m/>
    <m/>
    <m/>
    <m/>
    <m/>
    <m/>
    <m/>
  </r>
  <r>
    <n v="1983"/>
    <x v="7"/>
    <s v="13"/>
    <s v="Bolívar"/>
    <s v="13001"/>
    <s v="Cartagena de Indias"/>
    <x v="1"/>
    <m/>
    <m/>
    <x v="1"/>
    <m/>
    <m/>
    <m/>
    <m/>
    <m/>
    <m/>
    <m/>
    <m/>
    <m/>
    <m/>
    <m/>
    <m/>
    <m/>
    <m/>
    <m/>
    <m/>
    <m/>
  </r>
  <r>
    <n v="1987"/>
    <x v="8"/>
    <s v="13"/>
    <s v="Bolívar"/>
    <s v="13001"/>
    <s v="Cartagena de Indias"/>
    <x v="6"/>
    <m/>
    <m/>
    <x v="1"/>
    <m/>
    <m/>
    <m/>
    <m/>
    <m/>
    <m/>
    <m/>
    <m/>
    <m/>
    <m/>
    <m/>
    <m/>
    <m/>
    <m/>
    <m/>
    <m/>
    <m/>
  </r>
  <r>
    <n v="1987"/>
    <x v="8"/>
    <s v="13"/>
    <s v="Bolívar"/>
    <s v="13001"/>
    <s v="Cartagena de Indias"/>
    <x v="0"/>
    <m/>
    <m/>
    <x v="0"/>
    <m/>
    <m/>
    <m/>
    <m/>
    <m/>
    <m/>
    <m/>
    <m/>
    <m/>
    <m/>
    <m/>
    <m/>
    <m/>
    <m/>
    <m/>
    <m/>
    <m/>
  </r>
  <r>
    <n v="1987"/>
    <x v="8"/>
    <s v="13"/>
    <s v="Bolívar"/>
    <s v="13001"/>
    <s v="Cartagena de Indias"/>
    <x v="5"/>
    <m/>
    <m/>
    <x v="3"/>
    <m/>
    <m/>
    <m/>
    <n v="2500"/>
    <m/>
    <m/>
    <m/>
    <m/>
    <m/>
    <m/>
    <m/>
    <m/>
    <m/>
    <m/>
    <m/>
    <m/>
    <m/>
  </r>
  <r>
    <n v="1988"/>
    <x v="9"/>
    <s v="13"/>
    <s v="Bolívar"/>
    <s v="13001"/>
    <s v="Cartagena de Indias"/>
    <x v="7"/>
    <m/>
    <m/>
    <x v="0"/>
    <n v="5"/>
    <m/>
    <m/>
    <n v="3600"/>
    <m/>
    <m/>
    <m/>
    <m/>
    <m/>
    <m/>
    <m/>
    <m/>
    <m/>
    <m/>
    <m/>
    <m/>
    <m/>
  </r>
  <r>
    <n v="1992"/>
    <x v="10"/>
    <s v="13"/>
    <s v="Bolívar"/>
    <s v="13001"/>
    <s v="Cartagena de Indias"/>
    <x v="0"/>
    <m/>
    <m/>
    <x v="0"/>
    <m/>
    <m/>
    <m/>
    <m/>
    <m/>
    <m/>
    <m/>
    <m/>
    <m/>
    <m/>
    <m/>
    <m/>
    <m/>
    <m/>
    <m/>
    <m/>
    <m/>
  </r>
  <r>
    <n v="1993"/>
    <x v="11"/>
    <s v="13"/>
    <s v="Bolívar"/>
    <s v="13001"/>
    <s v="Cartagena de Indias"/>
    <x v="5"/>
    <m/>
    <m/>
    <x v="3"/>
    <m/>
    <m/>
    <m/>
    <m/>
    <m/>
    <m/>
    <m/>
    <m/>
    <m/>
    <m/>
    <m/>
    <m/>
    <m/>
    <m/>
    <m/>
    <m/>
    <m/>
  </r>
  <r>
    <n v="1993"/>
    <x v="11"/>
    <s v="13"/>
    <s v="Bolívar"/>
    <s v="13001"/>
    <s v="Cartagena de Indias"/>
    <x v="8"/>
    <m/>
    <m/>
    <x v="2"/>
    <m/>
    <m/>
    <m/>
    <n v="164"/>
    <m/>
    <m/>
    <m/>
    <m/>
    <m/>
    <m/>
    <m/>
    <m/>
    <m/>
    <m/>
    <m/>
    <m/>
    <m/>
  </r>
  <r>
    <d v="1993-12-01T00:00:00"/>
    <x v="11"/>
    <s v="13"/>
    <s v="Bolívar"/>
    <s v="13001"/>
    <s v="Cartagena de Indias"/>
    <x v="8"/>
    <m/>
    <m/>
    <x v="2"/>
    <m/>
    <m/>
    <m/>
    <m/>
    <m/>
    <m/>
    <m/>
    <m/>
    <m/>
    <m/>
    <m/>
    <m/>
    <m/>
    <m/>
    <m/>
    <m/>
    <m/>
  </r>
  <r>
    <d v="1994-11-01T00:00:00"/>
    <x v="12"/>
    <s v="13"/>
    <s v="Bolívar"/>
    <s v="13001"/>
    <s v="Cartagena de Indias"/>
    <x v="2"/>
    <m/>
    <m/>
    <x v="1"/>
    <m/>
    <m/>
    <m/>
    <m/>
    <m/>
    <m/>
    <m/>
    <m/>
    <m/>
    <m/>
    <m/>
    <m/>
    <m/>
    <m/>
    <m/>
    <m/>
    <m/>
  </r>
  <r>
    <d v="1994-12-01T00:00:00"/>
    <x v="12"/>
    <s v="13"/>
    <s v="Bolívar"/>
    <s v="13001"/>
    <s v="Cartagena de Indias"/>
    <x v="6"/>
    <m/>
    <m/>
    <x v="1"/>
    <m/>
    <m/>
    <m/>
    <m/>
    <m/>
    <m/>
    <m/>
    <m/>
    <m/>
    <m/>
    <m/>
    <m/>
    <m/>
    <m/>
    <m/>
    <m/>
    <m/>
  </r>
  <r>
    <d v="1995-06-01T00:00:00"/>
    <x v="13"/>
    <s v="13"/>
    <s v="Bolívar"/>
    <s v="13001"/>
    <s v="Cartagena de Indias"/>
    <x v="9"/>
    <m/>
    <m/>
    <x v="4"/>
    <m/>
    <m/>
    <m/>
    <n v="2"/>
    <m/>
    <m/>
    <m/>
    <m/>
    <m/>
    <m/>
    <m/>
    <m/>
    <m/>
    <m/>
    <m/>
    <m/>
    <m/>
  </r>
  <r>
    <n v="1995"/>
    <x v="13"/>
    <s v="13"/>
    <s v="Bolívar"/>
    <s v="13001"/>
    <s v="Cartagena de Indias"/>
    <x v="2"/>
    <m/>
    <m/>
    <x v="1"/>
    <m/>
    <m/>
    <m/>
    <m/>
    <m/>
    <m/>
    <m/>
    <m/>
    <m/>
    <m/>
    <m/>
    <m/>
    <m/>
    <m/>
    <m/>
    <m/>
    <m/>
  </r>
  <r>
    <n v="1995"/>
    <x v="13"/>
    <s v="13"/>
    <s v="Bolívar"/>
    <s v="13001"/>
    <s v="Cartagena de Indias"/>
    <x v="5"/>
    <m/>
    <m/>
    <x v="3"/>
    <m/>
    <m/>
    <m/>
    <m/>
    <m/>
    <m/>
    <m/>
    <m/>
    <m/>
    <m/>
    <m/>
    <m/>
    <m/>
    <m/>
    <m/>
    <m/>
    <m/>
  </r>
  <r>
    <n v="1996"/>
    <x v="14"/>
    <s v="13"/>
    <s v="Bolívar"/>
    <s v="13001"/>
    <s v="Cartagena de Indias"/>
    <x v="1"/>
    <m/>
    <m/>
    <x v="1"/>
    <m/>
    <m/>
    <m/>
    <m/>
    <m/>
    <m/>
    <m/>
    <m/>
    <m/>
    <m/>
    <m/>
    <m/>
    <m/>
    <m/>
    <m/>
    <m/>
    <m/>
  </r>
  <r>
    <n v="1998"/>
    <x v="15"/>
    <s v="13"/>
    <s v="Bolívar"/>
    <s v="13001"/>
    <s v="Cartagena de Indias"/>
    <x v="3"/>
    <m/>
    <m/>
    <x v="2"/>
    <m/>
    <m/>
    <m/>
    <m/>
    <m/>
    <m/>
    <m/>
    <m/>
    <m/>
    <m/>
    <m/>
    <m/>
    <m/>
    <m/>
    <m/>
    <m/>
    <m/>
  </r>
  <r>
    <d v="1998-11-05T00:00:00"/>
    <x v="15"/>
    <s v="13"/>
    <s v="Bolívar"/>
    <s v="13001"/>
    <s v="Cartagena de Indias"/>
    <x v="8"/>
    <s v="Deslizamiento"/>
    <s v="Movimiento en masa"/>
    <x v="2"/>
    <n v="0"/>
    <n v="0"/>
    <n v="0"/>
    <n v="600"/>
    <n v="79"/>
    <n v="0"/>
    <n v="79"/>
    <n v="0"/>
    <n v="0"/>
    <n v="0"/>
    <n v="0"/>
    <n v="0"/>
    <n v="0"/>
    <n v="0"/>
    <n v="0"/>
    <n v="0"/>
    <m/>
  </r>
  <r>
    <d v="1999-06-28T00:00:00"/>
    <x v="16"/>
    <s v="13"/>
    <s v="Bolívar"/>
    <s v="13001"/>
    <s v="Cartagena de Indias"/>
    <x v="8"/>
    <s v="Deslizamiento"/>
    <s v="Movimiento en masa"/>
    <x v="2"/>
    <n v="0"/>
    <n v="0"/>
    <n v="0"/>
    <n v="30"/>
    <n v="6"/>
    <n v="6"/>
    <n v="0"/>
    <n v="0"/>
    <n v="0"/>
    <n v="0"/>
    <n v="0"/>
    <n v="0"/>
    <n v="0"/>
    <n v="0"/>
    <n v="0"/>
    <n v="0"/>
    <m/>
  </r>
  <r>
    <d v="1999-11-18T00:00:00"/>
    <x v="16"/>
    <s v="13"/>
    <s v="Bolívar"/>
    <s v="13001"/>
    <s v="Cartagena de Indias"/>
    <x v="5"/>
    <s v="Inundación"/>
    <s v="Inundación"/>
    <x v="3"/>
    <n v="0"/>
    <n v="0"/>
    <n v="0"/>
    <n v="3236"/>
    <n v="875"/>
    <n v="0"/>
    <n v="0"/>
    <n v="0"/>
    <n v="0"/>
    <n v="0"/>
    <n v="0"/>
    <n v="0"/>
    <n v="0"/>
    <n v="0"/>
    <n v="0"/>
    <n v="0"/>
    <m/>
  </r>
  <r>
    <d v="1999-12-03T00:00:00"/>
    <x v="16"/>
    <s v="13"/>
    <s v="Bolívar"/>
    <s v="13001"/>
    <s v="Cartagena de Indias"/>
    <x v="5"/>
    <s v="Inundación"/>
    <s v="Inundación"/>
    <x v="3"/>
    <n v="0"/>
    <n v="0"/>
    <n v="0"/>
    <n v="6249"/>
    <n v="1181"/>
    <n v="30"/>
    <n v="0"/>
    <n v="0"/>
    <n v="0"/>
    <n v="0"/>
    <n v="0"/>
    <n v="0"/>
    <n v="0"/>
    <n v="0"/>
    <n v="0"/>
    <n v="0"/>
    <m/>
  </r>
  <r>
    <n v="1999"/>
    <x v="16"/>
    <s v="13"/>
    <s v="Bolívar"/>
    <s v="13001"/>
    <s v="Cartagena de Indias"/>
    <x v="7"/>
    <m/>
    <m/>
    <x v="0"/>
    <m/>
    <m/>
    <m/>
    <n v="4500"/>
    <m/>
    <m/>
    <m/>
    <m/>
    <m/>
    <m/>
    <m/>
    <m/>
    <m/>
    <m/>
    <m/>
    <m/>
    <m/>
  </r>
  <r>
    <d v="2000-01-31T00:00:00"/>
    <x v="17"/>
    <s v="13"/>
    <s v="Bolívar"/>
    <s v="13001"/>
    <s v="Cartagena de Indias"/>
    <x v="8"/>
    <s v="Deslizamiento"/>
    <s v="Movimiento en masa"/>
    <x v="2"/>
    <n v="0"/>
    <n v="0"/>
    <n v="0"/>
    <n v="20"/>
    <n v="4"/>
    <n v="4"/>
    <n v="0"/>
    <n v="0"/>
    <n v="0"/>
    <n v="0"/>
    <n v="0"/>
    <n v="0"/>
    <n v="0"/>
    <n v="0"/>
    <n v="0"/>
    <n v="0"/>
    <m/>
  </r>
  <r>
    <d v="2000-06-13T00:00:00"/>
    <x v="17"/>
    <s v="13"/>
    <s v="Bolívar"/>
    <s v="13001"/>
    <s v="Cartagena de Indias"/>
    <x v="10"/>
    <s v="Vendaval"/>
    <s v="Vendaval"/>
    <x v="3"/>
    <n v="0"/>
    <n v="0"/>
    <n v="0"/>
    <n v="250"/>
    <n v="50"/>
    <n v="0"/>
    <n v="50"/>
    <n v="0"/>
    <n v="0"/>
    <n v="0"/>
    <n v="0"/>
    <n v="0"/>
    <n v="1"/>
    <n v="2"/>
    <n v="1"/>
    <n v="0"/>
    <m/>
  </r>
  <r>
    <d v="2001-07-07T00:00:00"/>
    <x v="18"/>
    <s v="13"/>
    <s v="Bolívar"/>
    <s v="13001"/>
    <s v="Cartagena de Indias"/>
    <x v="10"/>
    <s v="Vendaval"/>
    <s v="Vendaval"/>
    <x v="3"/>
    <n v="0"/>
    <n v="3"/>
    <n v="0"/>
    <n v="170"/>
    <n v="35"/>
    <n v="0"/>
    <n v="44"/>
    <n v="0"/>
    <n v="0"/>
    <n v="0"/>
    <n v="0"/>
    <n v="0"/>
    <n v="0"/>
    <n v="0"/>
    <n v="0"/>
    <n v="0"/>
    <m/>
  </r>
  <r>
    <d v="2001-08-22T00:00:00"/>
    <x v="18"/>
    <s v="13"/>
    <s v="Bolívar"/>
    <s v="13001"/>
    <s v="Cartagena de Indias"/>
    <x v="10"/>
    <s v="Vendaval"/>
    <s v="Vendaval"/>
    <x v="3"/>
    <n v="0"/>
    <n v="0"/>
    <n v="0"/>
    <n v="255"/>
    <n v="51"/>
    <n v="1"/>
    <n v="50"/>
    <n v="0"/>
    <n v="0"/>
    <n v="0"/>
    <n v="0"/>
    <n v="0"/>
    <n v="0"/>
    <n v="0"/>
    <n v="0"/>
    <n v="0"/>
    <m/>
  </r>
  <r>
    <d v="2002-06-16T00:00:00"/>
    <x v="19"/>
    <s v="13"/>
    <s v="Bolívar"/>
    <s v="13001"/>
    <s v="Cartagena de Indias"/>
    <x v="5"/>
    <s v="Inundación"/>
    <s v="Inundación"/>
    <x v="3"/>
    <n v="0"/>
    <n v="0"/>
    <n v="0"/>
    <n v="0"/>
    <n v="0"/>
    <n v="0"/>
    <n v="0"/>
    <n v="0"/>
    <n v="0"/>
    <n v="0"/>
    <n v="0"/>
    <n v="0"/>
    <n v="0"/>
    <n v="0"/>
    <n v="0"/>
    <n v="0"/>
    <m/>
  </r>
  <r>
    <d v="2002-07-15T00:00:00"/>
    <x v="19"/>
    <s v="13"/>
    <s v="Bolívar"/>
    <s v="13001"/>
    <s v="Cartagena de Indias"/>
    <x v="10"/>
    <s v="Vendaval"/>
    <s v="Vendaval"/>
    <x v="3"/>
    <n v="0"/>
    <n v="0"/>
    <n v="0"/>
    <n v="500"/>
    <n v="100"/>
    <n v="0"/>
    <n v="0"/>
    <n v="0"/>
    <n v="0"/>
    <n v="0"/>
    <n v="0"/>
    <n v="0"/>
    <n v="0"/>
    <n v="0"/>
    <n v="0"/>
    <n v="0"/>
    <m/>
  </r>
  <r>
    <d v="2002-08-11T00:00:00"/>
    <x v="19"/>
    <s v="13"/>
    <s v="Bolívar"/>
    <s v="13001"/>
    <s v="Cartagena de Indias"/>
    <x v="10"/>
    <s v="Vendaval"/>
    <s v="Vendaval"/>
    <x v="3"/>
    <n v="0"/>
    <n v="0"/>
    <n v="0"/>
    <n v="534"/>
    <n v="98"/>
    <n v="0"/>
    <n v="98"/>
    <n v="0"/>
    <n v="0"/>
    <n v="0"/>
    <n v="0"/>
    <n v="0"/>
    <n v="0"/>
    <n v="0"/>
    <n v="0"/>
    <n v="0"/>
    <m/>
  </r>
  <r>
    <d v="2003-06-04T00:00:00"/>
    <x v="20"/>
    <s v="13"/>
    <s v="Bolívar"/>
    <s v="13001"/>
    <s v="Cartagena de Indias"/>
    <x v="10"/>
    <s v="Vendaval"/>
    <s v="Vendaval"/>
    <x v="3"/>
    <n v="0"/>
    <n v="0"/>
    <n v="0"/>
    <n v="534"/>
    <n v="98"/>
    <n v="0"/>
    <n v="98"/>
    <n v="0"/>
    <n v="0"/>
    <n v="0"/>
    <n v="0"/>
    <n v="0"/>
    <n v="0"/>
    <n v="0"/>
    <n v="0"/>
    <n v="0"/>
    <m/>
  </r>
  <r>
    <d v="2003-07-06T00:00:00"/>
    <x v="20"/>
    <s v="13"/>
    <s v="Bolívar"/>
    <s v="13001"/>
    <s v="Cartagena de Indias"/>
    <x v="8"/>
    <s v="Deslizamiento"/>
    <s v="Movimiento en masa"/>
    <x v="2"/>
    <n v="0"/>
    <n v="0"/>
    <n v="0"/>
    <n v="131"/>
    <n v="23"/>
    <n v="0"/>
    <n v="23"/>
    <n v="0"/>
    <n v="0"/>
    <n v="0"/>
    <n v="0"/>
    <n v="0"/>
    <n v="0"/>
    <n v="0"/>
    <n v="0"/>
    <n v="0"/>
    <m/>
  </r>
  <r>
    <d v="2003-11-30T00:00:00"/>
    <x v="20"/>
    <s v="13"/>
    <s v="Bolívar"/>
    <s v="13001"/>
    <s v="Cartagena de Indias"/>
    <x v="5"/>
    <s v="Inundación"/>
    <s v="Inundación"/>
    <x v="3"/>
    <n v="1"/>
    <n v="0"/>
    <n v="2"/>
    <n v="5000"/>
    <n v="1000"/>
    <n v="0"/>
    <n v="0"/>
    <n v="0"/>
    <n v="0"/>
    <n v="0"/>
    <n v="0"/>
    <n v="0"/>
    <n v="0"/>
    <n v="0"/>
    <n v="0"/>
    <n v="0"/>
    <m/>
  </r>
  <r>
    <d v="2004-05-27T00:00:00"/>
    <x v="21"/>
    <s v="13"/>
    <s v="Bolívar"/>
    <s v="13001"/>
    <s v="Cartagena de Indias"/>
    <x v="5"/>
    <s v="Inundación"/>
    <s v="Inundación"/>
    <x v="3"/>
    <n v="0"/>
    <n v="0"/>
    <n v="0"/>
    <n v="1360"/>
    <n v="272"/>
    <n v="0"/>
    <n v="272"/>
    <n v="0"/>
    <n v="0"/>
    <n v="0"/>
    <n v="0"/>
    <n v="0"/>
    <n v="0"/>
    <n v="0"/>
    <n v="0"/>
    <n v="0"/>
    <m/>
  </r>
  <r>
    <d v="2004-07-18T00:00:00"/>
    <x v="21"/>
    <s v="13"/>
    <s v="Bolívar"/>
    <s v="13001"/>
    <s v="Cartagena de Indias"/>
    <x v="10"/>
    <s v="Vendaval"/>
    <s v="Vendaval"/>
    <x v="3"/>
    <n v="0"/>
    <n v="0"/>
    <n v="0"/>
    <n v="784"/>
    <n v="112"/>
    <n v="2"/>
    <n v="112"/>
    <n v="0"/>
    <n v="0"/>
    <n v="0"/>
    <n v="0"/>
    <n v="0"/>
    <n v="0"/>
    <n v="1"/>
    <n v="0"/>
    <n v="0"/>
    <m/>
  </r>
  <r>
    <d v="2004-09-05T00:00:00"/>
    <x v="21"/>
    <s v="13"/>
    <s v="Bolívar"/>
    <s v="13001"/>
    <s v="Cartagena de Indias"/>
    <x v="5"/>
    <s v="Inundación"/>
    <s v="Inundación"/>
    <x v="3"/>
    <n v="0"/>
    <n v="0"/>
    <n v="0"/>
    <n v="505"/>
    <n v="101"/>
    <n v="0"/>
    <n v="101"/>
    <n v="0"/>
    <n v="0"/>
    <n v="0"/>
    <n v="0"/>
    <n v="0"/>
    <n v="0"/>
    <n v="0"/>
    <n v="0"/>
    <n v="0"/>
    <m/>
  </r>
  <r>
    <d v="2004-10-11T00:00:00"/>
    <x v="21"/>
    <s v="13"/>
    <s v="Bolívar"/>
    <s v="13001"/>
    <s v="Cartagena de Indias"/>
    <x v="5"/>
    <s v="Inundación"/>
    <s v="Inundación"/>
    <x v="3"/>
    <n v="0"/>
    <n v="0"/>
    <n v="0"/>
    <n v="7073"/>
    <n v="2079"/>
    <n v="0"/>
    <n v="2079"/>
    <n v="0"/>
    <n v="0"/>
    <n v="0"/>
    <n v="0"/>
    <n v="0"/>
    <n v="0"/>
    <n v="0"/>
    <n v="0"/>
    <n v="0"/>
    <m/>
  </r>
  <r>
    <d v="2004-10-18T00:00:00"/>
    <x v="21"/>
    <s v="13"/>
    <s v="Bolívar"/>
    <s v="13001"/>
    <s v="Cartagena de Indias"/>
    <x v="5"/>
    <s v="Inundación"/>
    <s v="Inundación"/>
    <x v="3"/>
    <n v="0"/>
    <n v="0"/>
    <n v="0"/>
    <n v="0"/>
    <n v="0"/>
    <n v="0"/>
    <n v="0"/>
    <n v="0"/>
    <n v="0"/>
    <n v="0"/>
    <n v="0"/>
    <n v="0"/>
    <n v="0"/>
    <n v="0"/>
    <n v="0"/>
    <n v="0"/>
    <m/>
  </r>
  <r>
    <d v="2004-11-09T00:00:00"/>
    <x v="21"/>
    <s v="13"/>
    <s v="Bolívar"/>
    <s v="13001"/>
    <s v="Cartagena de Indias"/>
    <x v="5"/>
    <s v="Inundación"/>
    <s v="Inundación"/>
    <x v="3"/>
    <n v="1"/>
    <n v="3"/>
    <n v="0"/>
    <n v="6815"/>
    <n v="1363"/>
    <n v="300"/>
    <n v="110"/>
    <n v="0"/>
    <n v="0"/>
    <n v="0"/>
    <n v="0"/>
    <n v="0"/>
    <n v="0"/>
    <n v="0"/>
    <n v="0"/>
    <n v="0"/>
    <m/>
  </r>
  <r>
    <d v="2005-01-28T00:00:00"/>
    <x v="22"/>
    <s v="13"/>
    <s v="Bolívar"/>
    <s v="13001"/>
    <s v="Cartagena de Indias"/>
    <x v="8"/>
    <s v="Deslizamiento"/>
    <s v="Movimiento en masa"/>
    <x v="2"/>
    <n v="1"/>
    <n v="0"/>
    <n v="0"/>
    <n v="0"/>
    <n v="0"/>
    <n v="0"/>
    <n v="0"/>
    <n v="0"/>
    <n v="0"/>
    <n v="0"/>
    <n v="0"/>
    <n v="0"/>
    <n v="0"/>
    <n v="0"/>
    <n v="0"/>
    <n v="0"/>
    <m/>
  </r>
  <r>
    <d v="2005-08-24T00:00:00"/>
    <x v="22"/>
    <s v="13"/>
    <s v="Bolívar"/>
    <s v="13001"/>
    <s v="Cartagena de Indias"/>
    <x v="10"/>
    <s v="Vendaval"/>
    <s v="Vendaval"/>
    <x v="3"/>
    <n v="0"/>
    <n v="0"/>
    <n v="0"/>
    <n v="169"/>
    <n v="33"/>
    <n v="0"/>
    <n v="33"/>
    <n v="0"/>
    <n v="0"/>
    <n v="0"/>
    <n v="0"/>
    <n v="0"/>
    <n v="0"/>
    <n v="0"/>
    <n v="0"/>
    <n v="0"/>
    <m/>
  </r>
  <r>
    <d v="2005-10-15T00:00:00"/>
    <x v="22"/>
    <s v="13"/>
    <s v="Bolívar"/>
    <s v="13001"/>
    <s v="Cartagena de Indias"/>
    <x v="5"/>
    <s v="Inundación"/>
    <s v="Inundación"/>
    <x v="3"/>
    <n v="0"/>
    <n v="0"/>
    <n v="0"/>
    <n v="7300"/>
    <n v="1850"/>
    <n v="0"/>
    <n v="1850"/>
    <n v="0"/>
    <n v="0"/>
    <n v="0"/>
    <n v="0"/>
    <n v="0"/>
    <n v="0"/>
    <n v="0"/>
    <n v="0"/>
    <n v="0"/>
    <m/>
  </r>
  <r>
    <d v="2006-02-13T00:00:00"/>
    <x v="23"/>
    <s v="13"/>
    <s v="Bolívar"/>
    <s v="13001"/>
    <s v="Cartagena de Indias"/>
    <x v="5"/>
    <s v="Inundación"/>
    <s v="Inundación"/>
    <x v="3"/>
    <n v="0"/>
    <n v="0"/>
    <n v="0"/>
    <n v="0"/>
    <n v="0"/>
    <n v="0"/>
    <n v="0"/>
    <n v="0"/>
    <n v="0"/>
    <n v="0"/>
    <n v="0"/>
    <n v="0"/>
    <n v="0"/>
    <n v="0"/>
    <n v="0"/>
    <n v="0"/>
    <m/>
  </r>
  <r>
    <d v="2006-04-23T00:00:00"/>
    <x v="23"/>
    <s v="13"/>
    <s v="Bolívar"/>
    <s v="13001"/>
    <s v="Cartagena de Indias"/>
    <x v="10"/>
    <s v="Vendaval"/>
    <s v="Vendaval"/>
    <x v="3"/>
    <n v="0"/>
    <n v="1"/>
    <n v="0"/>
    <n v="90"/>
    <n v="18"/>
    <n v="0"/>
    <n v="18"/>
    <n v="0"/>
    <n v="0"/>
    <n v="0"/>
    <n v="0"/>
    <n v="0"/>
    <n v="0"/>
    <n v="0"/>
    <n v="0"/>
    <n v="0"/>
    <m/>
  </r>
  <r>
    <d v="2006-05-09T00:00:00"/>
    <x v="23"/>
    <s v="13"/>
    <s v="Bolívar"/>
    <s v="13001"/>
    <s v="Cartagena de Indias"/>
    <x v="5"/>
    <s v="Inundación"/>
    <s v="Inundación"/>
    <x v="3"/>
    <n v="1"/>
    <n v="0"/>
    <n v="0"/>
    <n v="0"/>
    <n v="0"/>
    <n v="0"/>
    <n v="0"/>
    <n v="0"/>
    <n v="0"/>
    <n v="0"/>
    <n v="0"/>
    <n v="0"/>
    <n v="0"/>
    <n v="0"/>
    <n v="0"/>
    <n v="0"/>
    <m/>
  </r>
  <r>
    <d v="2006-10-15T00:00:00"/>
    <x v="23"/>
    <s v="13"/>
    <s v="Bolívar"/>
    <s v="13001"/>
    <s v="Cartagena de Indias"/>
    <x v="8"/>
    <s v="Deslizamiento"/>
    <s v="Movimiento en masa"/>
    <x v="2"/>
    <n v="0"/>
    <n v="0"/>
    <n v="0"/>
    <n v="15"/>
    <n v="11"/>
    <n v="9"/>
    <n v="2"/>
    <n v="0"/>
    <n v="0"/>
    <n v="0"/>
    <n v="0"/>
    <n v="0"/>
    <n v="0"/>
    <n v="0"/>
    <n v="0"/>
    <n v="0"/>
    <m/>
  </r>
  <r>
    <d v="2006-10-21T00:00:00"/>
    <x v="23"/>
    <s v="13"/>
    <s v="Bolívar"/>
    <s v="13001"/>
    <s v="Cartagena de Indias"/>
    <x v="8"/>
    <s v="Deslizamiento"/>
    <s v="Movimiento en masa"/>
    <x v="2"/>
    <n v="0"/>
    <n v="2"/>
    <n v="0"/>
    <n v="5"/>
    <n v="1"/>
    <n v="1"/>
    <n v="0"/>
    <n v="0"/>
    <n v="0"/>
    <n v="0"/>
    <n v="0"/>
    <n v="0"/>
    <n v="0"/>
    <n v="0"/>
    <n v="0"/>
    <n v="0"/>
    <m/>
  </r>
  <r>
    <d v="2006-10-23T00:00:00"/>
    <x v="23"/>
    <s v="13"/>
    <s v="Bolívar"/>
    <s v="13001"/>
    <s v="Cartagena de Indias"/>
    <x v="8"/>
    <s v="Deslizamiento"/>
    <s v="Movimiento en masa"/>
    <x v="2"/>
    <n v="0"/>
    <n v="0"/>
    <n v="0"/>
    <n v="75"/>
    <n v="15"/>
    <n v="1"/>
    <n v="10"/>
    <n v="0"/>
    <n v="0"/>
    <n v="0"/>
    <n v="0"/>
    <n v="0"/>
    <n v="0"/>
    <n v="0"/>
    <n v="0"/>
    <n v="0"/>
    <m/>
  </r>
  <r>
    <d v="2006-11-11T00:00:00"/>
    <x v="23"/>
    <s v="13"/>
    <s v="Bolívar"/>
    <s v="13001"/>
    <s v="Cartagena de Indias"/>
    <x v="1"/>
    <s v="Incendio estructural"/>
    <s v="Incendio"/>
    <x v="1"/>
    <n v="0"/>
    <n v="0"/>
    <n v="0"/>
    <n v="0"/>
    <n v="0"/>
    <n v="0"/>
    <n v="0"/>
    <n v="0"/>
    <n v="0"/>
    <n v="0"/>
    <n v="0"/>
    <n v="0"/>
    <n v="0"/>
    <n v="0"/>
    <n v="0"/>
    <n v="0"/>
    <s v="AFECTADA UNA FABRICA DE PLASTICO"/>
  </r>
  <r>
    <d v="2006-11-15T00:00:00"/>
    <x v="23"/>
    <s v="13"/>
    <s v="Bolívar"/>
    <s v="13001"/>
    <s v="Cartagena de Indias"/>
    <x v="5"/>
    <s v="Inundación"/>
    <s v="Inundación"/>
    <x v="3"/>
    <n v="0"/>
    <n v="0"/>
    <n v="0"/>
    <n v="4000"/>
    <n v="800"/>
    <n v="0"/>
    <n v="0"/>
    <n v="0"/>
    <n v="0"/>
    <n v="0"/>
    <n v="0"/>
    <n v="0"/>
    <n v="0"/>
    <n v="0"/>
    <n v="0"/>
    <n v="0"/>
    <s v="SE AFECTO UN MURO DE CONTENCION EN EL MIRADOR DE ZARAGOCILLA Y SE INUNDAO EL CENTRO HISTORICO."/>
  </r>
  <r>
    <d v="2006-11-22T00:00:00"/>
    <x v="23"/>
    <s v="13"/>
    <s v="Bolívar"/>
    <s v="13001"/>
    <s v="Cartagena de Indias"/>
    <x v="0"/>
    <s v="Marejada"/>
    <s v="Marejada"/>
    <x v="0"/>
    <n v="0"/>
    <n v="3"/>
    <n v="0"/>
    <n v="0"/>
    <n v="0"/>
    <n v="0"/>
    <n v="0"/>
    <n v="0"/>
    <n v="0"/>
    <n v="0"/>
    <n v="0"/>
    <n v="0"/>
    <n v="0"/>
    <n v="0"/>
    <n v="0"/>
    <n v="0"/>
    <m/>
  </r>
  <r>
    <d v="2006-12-09T00:00:00"/>
    <x v="23"/>
    <s v="13"/>
    <s v="Bolívar"/>
    <s v="13001"/>
    <s v="Cartagena de Indias"/>
    <x v="5"/>
    <s v="Inundación"/>
    <s v="Inundación"/>
    <x v="3"/>
    <n v="0"/>
    <n v="0"/>
    <n v="0"/>
    <n v="5"/>
    <n v="1"/>
    <n v="0"/>
    <n v="1"/>
    <n v="0"/>
    <n v="0"/>
    <n v="0"/>
    <n v="0"/>
    <n v="0"/>
    <n v="0"/>
    <n v="0"/>
    <n v="0"/>
    <n v="0"/>
    <m/>
  </r>
  <r>
    <d v="2007-05-13T00:00:00"/>
    <x v="24"/>
    <s v="13"/>
    <s v="Bolívar"/>
    <s v="13001"/>
    <s v="Cartagena de Indias"/>
    <x v="10"/>
    <s v="Vendaval"/>
    <s v="Vendaval"/>
    <x v="3"/>
    <n v="1"/>
    <n v="0"/>
    <n v="0"/>
    <n v="260"/>
    <n v="52"/>
    <n v="0"/>
    <n v="52"/>
    <n v="0"/>
    <n v="0"/>
    <n v="0"/>
    <n v="0"/>
    <n v="0"/>
    <n v="0"/>
    <n v="0"/>
    <n v="0"/>
    <n v="0"/>
    <m/>
  </r>
  <r>
    <d v="2007-05-30T00:00:00"/>
    <x v="24"/>
    <s v="13"/>
    <s v="Bolívar"/>
    <s v="13001"/>
    <s v="Cartagena de Indias"/>
    <x v="5"/>
    <s v="Inundación"/>
    <s v="Inundación"/>
    <x v="3"/>
    <n v="0"/>
    <n v="0"/>
    <n v="0"/>
    <n v="470"/>
    <n v="97"/>
    <n v="0"/>
    <n v="0"/>
    <n v="0"/>
    <n v="0"/>
    <n v="0"/>
    <n v="0"/>
    <n v="0"/>
    <n v="0"/>
    <n v="0"/>
    <n v="0"/>
    <n v="0"/>
    <m/>
  </r>
  <r>
    <d v="2007-08-17T00:00:00"/>
    <x v="24"/>
    <s v="13"/>
    <s v="Bolívar"/>
    <s v="13001"/>
    <s v="Cartagena de Indias"/>
    <x v="10"/>
    <s v="Vendaval"/>
    <s v="Vendaval"/>
    <x v="3"/>
    <n v="0"/>
    <n v="0"/>
    <n v="0"/>
    <n v="1010"/>
    <n v="202"/>
    <n v="2"/>
    <n v="200"/>
    <n v="0"/>
    <n v="0"/>
    <n v="0"/>
    <n v="0"/>
    <n v="0"/>
    <n v="0"/>
    <n v="1"/>
    <n v="0"/>
    <n v="0"/>
    <m/>
  </r>
  <r>
    <d v="2007-08-25T00:00:00"/>
    <x v="24"/>
    <s v="13"/>
    <s v="Bolívar"/>
    <s v="13001"/>
    <s v="Cartagena de Indias"/>
    <x v="5"/>
    <s v="Inundación"/>
    <s v="Inundación"/>
    <x v="3"/>
    <n v="0"/>
    <n v="0"/>
    <n v="0"/>
    <n v="760"/>
    <n v="152"/>
    <n v="0"/>
    <n v="0"/>
    <n v="0"/>
    <n v="0"/>
    <n v="0"/>
    <n v="0"/>
    <n v="0"/>
    <n v="0"/>
    <n v="0"/>
    <n v="0"/>
    <n v="0"/>
    <m/>
  </r>
  <r>
    <d v="2007-08-25T00:00:00"/>
    <x v="24"/>
    <s v="13"/>
    <s v="Bolívar"/>
    <s v="13001"/>
    <s v="Cartagena de Indias"/>
    <x v="8"/>
    <s v="Deslizamiento"/>
    <s v="Movimiento en masa"/>
    <x v="2"/>
    <n v="1"/>
    <n v="0"/>
    <n v="0"/>
    <n v="5"/>
    <n v="1"/>
    <n v="1"/>
    <n v="0"/>
    <n v="2"/>
    <n v="0"/>
    <n v="0"/>
    <n v="0"/>
    <n v="0"/>
    <n v="0"/>
    <n v="0"/>
    <n v="0"/>
    <n v="0"/>
    <m/>
  </r>
  <r>
    <d v="2007-09-16T00:00:00"/>
    <x v="24"/>
    <s v="13"/>
    <s v="Bolívar"/>
    <s v="13001"/>
    <s v="Cartagena de Indias"/>
    <x v="5"/>
    <s v="Inundación"/>
    <s v="Inundación"/>
    <x v="3"/>
    <n v="0"/>
    <n v="0"/>
    <n v="0"/>
    <n v="1250"/>
    <n v="250"/>
    <n v="114"/>
    <n v="6"/>
    <n v="0"/>
    <n v="0"/>
    <n v="0"/>
    <n v="0"/>
    <n v="0"/>
    <n v="0"/>
    <n v="0"/>
    <n v="0"/>
    <n v="0"/>
    <m/>
  </r>
  <r>
    <d v="2007-10-03T00:00:00"/>
    <x v="24"/>
    <s v="13"/>
    <s v="Bolívar"/>
    <s v="13001"/>
    <s v="Cartagena de Indias"/>
    <x v="10"/>
    <s v="Vendaval"/>
    <s v="Vendaval"/>
    <x v="3"/>
    <n v="0"/>
    <n v="0"/>
    <n v="0"/>
    <n v="40"/>
    <n v="9"/>
    <n v="0"/>
    <n v="9"/>
    <n v="0"/>
    <n v="0"/>
    <n v="0"/>
    <n v="0"/>
    <n v="0"/>
    <n v="0"/>
    <n v="0"/>
    <n v="0"/>
    <n v="0"/>
    <m/>
  </r>
  <r>
    <d v="2007-10-25T00:00:00"/>
    <x v="24"/>
    <s v="13"/>
    <s v="Bolívar"/>
    <s v="13001"/>
    <s v="Cartagena de Indias"/>
    <x v="5"/>
    <s v="Inundación"/>
    <s v="Inundación"/>
    <x v="3"/>
    <n v="0"/>
    <n v="0"/>
    <n v="0"/>
    <n v="20590"/>
    <n v="4660"/>
    <n v="25"/>
    <n v="0"/>
    <n v="0"/>
    <n v="0"/>
    <n v="0"/>
    <n v="0"/>
    <n v="0"/>
    <n v="0"/>
    <n v="0"/>
    <n v="0"/>
    <n v="0"/>
    <m/>
  </r>
  <r>
    <d v="2007-10-30T00:00:00"/>
    <x v="24"/>
    <s v="13"/>
    <s v="Bolívar"/>
    <s v="13001"/>
    <s v="Cartagena de Indias"/>
    <x v="8"/>
    <s v="Deslizamiento"/>
    <s v="Movimiento en masa"/>
    <x v="2"/>
    <n v="0"/>
    <n v="1"/>
    <n v="0"/>
    <n v="5"/>
    <n v="1"/>
    <n v="1"/>
    <n v="0"/>
    <n v="0"/>
    <n v="0"/>
    <n v="0"/>
    <n v="0"/>
    <n v="0"/>
    <n v="0"/>
    <n v="0"/>
    <n v="0"/>
    <n v="0"/>
    <m/>
  </r>
  <r>
    <d v="2007-12-31T00:00:00"/>
    <x v="24"/>
    <s v="13"/>
    <s v="Bolívar"/>
    <s v="13001"/>
    <s v="Cartagena de Indias"/>
    <x v="8"/>
    <s v="Deslizamiento"/>
    <s v="Movimiento en masa"/>
    <x v="2"/>
    <n v="0"/>
    <n v="0"/>
    <n v="0"/>
    <n v="0"/>
    <n v="0"/>
    <n v="0"/>
    <n v="0"/>
    <n v="0"/>
    <n v="0"/>
    <n v="0"/>
    <n v="0"/>
    <n v="0"/>
    <n v="0"/>
    <n v="0"/>
    <n v="0"/>
    <n v="0"/>
    <m/>
  </r>
  <r>
    <d v="2008-08-11T00:00:00"/>
    <x v="25"/>
    <s v="13"/>
    <s v="Bolívar"/>
    <s v="13001"/>
    <s v="Cartagena de Indias"/>
    <x v="5"/>
    <s v="Inundación"/>
    <s v="Inundación"/>
    <x v="3"/>
    <n v="0"/>
    <n v="0"/>
    <n v="0"/>
    <n v="0"/>
    <n v="0"/>
    <n v="0"/>
    <n v="0"/>
    <n v="0"/>
    <n v="0"/>
    <n v="0"/>
    <n v="0"/>
    <n v="0"/>
    <n v="0"/>
    <n v="0"/>
    <n v="0"/>
    <n v="0"/>
    <m/>
  </r>
  <r>
    <d v="2008-08-19T00:00:00"/>
    <x v="25"/>
    <s v="13"/>
    <s v="Bolívar"/>
    <s v="13001"/>
    <s v="Cartagena de Indias"/>
    <x v="10"/>
    <s v="Vendaval"/>
    <s v="Vendaval"/>
    <x v="3"/>
    <n v="0"/>
    <n v="0"/>
    <n v="0"/>
    <n v="38"/>
    <n v="7"/>
    <n v="0"/>
    <n v="7"/>
    <n v="0"/>
    <n v="0"/>
    <n v="0"/>
    <n v="0"/>
    <n v="0"/>
    <n v="0"/>
    <n v="0"/>
    <n v="0"/>
    <n v="0"/>
    <m/>
  </r>
  <r>
    <d v="2008-09-17T00:00:00"/>
    <x v="25"/>
    <s v="13"/>
    <s v="Bolívar"/>
    <s v="13001"/>
    <s v="Cartagena de Indias"/>
    <x v="10"/>
    <s v="Vendaval"/>
    <s v="Vendaval"/>
    <x v="3"/>
    <n v="0"/>
    <n v="0"/>
    <n v="0"/>
    <n v="0"/>
    <n v="0"/>
    <n v="0"/>
    <n v="0"/>
    <n v="0"/>
    <n v="0"/>
    <n v="0"/>
    <n v="1"/>
    <n v="0"/>
    <n v="0"/>
    <n v="0"/>
    <n v="0"/>
    <n v="0"/>
    <m/>
  </r>
  <r>
    <d v="2008-10-06T00:00:00"/>
    <x v="25"/>
    <s v="13"/>
    <s v="Bolívar"/>
    <s v="13001"/>
    <s v="Cartagena de Indias"/>
    <x v="8"/>
    <s v="Deslizamiento"/>
    <s v="Movimiento en masa"/>
    <x v="2"/>
    <n v="0"/>
    <n v="0"/>
    <n v="0"/>
    <n v="130"/>
    <n v="26"/>
    <n v="3"/>
    <n v="23"/>
    <n v="0"/>
    <n v="0"/>
    <n v="0"/>
    <n v="0"/>
    <n v="0"/>
    <n v="0"/>
    <n v="0"/>
    <n v="0"/>
    <n v="0"/>
    <m/>
  </r>
  <r>
    <d v="2008-11-02T00:00:00"/>
    <x v="25"/>
    <s v="13"/>
    <s v="Bolívar"/>
    <s v="13001"/>
    <s v="Cartagena de Indias"/>
    <x v="5"/>
    <s v="Inundación"/>
    <s v="Inundación"/>
    <x v="3"/>
    <n v="0"/>
    <n v="0"/>
    <n v="0"/>
    <n v="19"/>
    <n v="4"/>
    <n v="0"/>
    <n v="3"/>
    <n v="1"/>
    <n v="0"/>
    <n v="0"/>
    <n v="0"/>
    <n v="0"/>
    <n v="0"/>
    <n v="0"/>
    <n v="0"/>
    <n v="0"/>
    <m/>
  </r>
  <r>
    <d v="2008-11-26T00:00:00"/>
    <x v="25"/>
    <s v="13"/>
    <s v="Bolívar"/>
    <s v="13001"/>
    <s v="Cartagena de Indias"/>
    <x v="5"/>
    <s v="Inundación"/>
    <s v="Inundación"/>
    <x v="3"/>
    <n v="2"/>
    <n v="0"/>
    <n v="0"/>
    <n v="2500"/>
    <n v="500"/>
    <n v="0"/>
    <n v="131"/>
    <n v="0"/>
    <n v="0"/>
    <n v="0"/>
    <n v="0"/>
    <n v="0"/>
    <n v="0"/>
    <n v="0"/>
    <n v="0"/>
    <n v="0"/>
    <m/>
  </r>
  <r>
    <d v="2009-04-03T00:00:00"/>
    <x v="26"/>
    <s v="13"/>
    <s v="Bolívar"/>
    <s v="13001"/>
    <s v="Cartagena de Indias"/>
    <x v="1"/>
    <s v="Incendio estructural"/>
    <s v="Incendio"/>
    <x v="1"/>
    <n v="0"/>
    <n v="0"/>
    <n v="0"/>
    <n v="18"/>
    <n v="3"/>
    <n v="0"/>
    <n v="3"/>
    <n v="0"/>
    <n v="0"/>
    <n v="0"/>
    <n v="0"/>
    <n v="0"/>
    <n v="0"/>
    <n v="0"/>
    <n v="0"/>
    <n v="0"/>
    <m/>
  </r>
  <r>
    <d v="2009-05-04T00:00:00"/>
    <x v="26"/>
    <s v="13"/>
    <s v="Bolívar"/>
    <s v="13001"/>
    <s v="Cartagena de Indias"/>
    <x v="1"/>
    <s v="Incendio estructural"/>
    <s v="Incendio"/>
    <x v="1"/>
    <n v="0"/>
    <n v="0"/>
    <n v="0"/>
    <n v="126"/>
    <n v="21"/>
    <n v="0"/>
    <n v="3"/>
    <n v="0"/>
    <n v="0"/>
    <n v="0"/>
    <n v="0"/>
    <n v="0"/>
    <n v="0"/>
    <n v="0"/>
    <n v="0"/>
    <n v="0"/>
    <m/>
  </r>
  <r>
    <d v="2009-08-13T00:00:00"/>
    <x v="26"/>
    <s v="13"/>
    <s v="Bolívar"/>
    <s v="13001"/>
    <s v="Cartagena de Indias"/>
    <x v="1"/>
    <s v="Incendio estructural"/>
    <s v="Incendio"/>
    <x v="1"/>
    <n v="0"/>
    <n v="0"/>
    <n v="0"/>
    <n v="15"/>
    <n v="3"/>
    <n v="3"/>
    <n v="0"/>
    <n v="0"/>
    <n v="0"/>
    <n v="0"/>
    <n v="0"/>
    <n v="0"/>
    <n v="0"/>
    <n v="0"/>
    <n v="0"/>
    <n v="0"/>
    <s v="AFECTADO UN LOCAL COMERCIAL"/>
  </r>
  <r>
    <d v="2009-08-23T00:00:00"/>
    <x v="26"/>
    <s v="13"/>
    <s v="Bolívar"/>
    <s v="13001"/>
    <s v="Cartagena de Indias"/>
    <x v="9"/>
    <s v="Colapso estructural"/>
    <s v="Colapso estructural"/>
    <x v="4"/>
    <n v="0"/>
    <n v="0"/>
    <n v="0"/>
    <n v="0"/>
    <n v="0"/>
    <n v="0"/>
    <n v="0"/>
    <n v="0"/>
    <n v="0"/>
    <n v="0"/>
    <n v="0"/>
    <n v="0"/>
    <n v="0"/>
    <n v="0"/>
    <n v="0"/>
    <n v="0"/>
    <m/>
  </r>
  <r>
    <d v="2009-10-08T00:00:00"/>
    <x v="26"/>
    <s v="13"/>
    <s v="Bolívar"/>
    <s v="13001"/>
    <s v="Cartagena de Indias"/>
    <x v="10"/>
    <s v="Vendaval"/>
    <s v="Vendaval"/>
    <x v="3"/>
    <n v="0"/>
    <n v="0"/>
    <n v="0"/>
    <n v="170"/>
    <n v="50"/>
    <n v="0"/>
    <n v="25"/>
    <n v="0"/>
    <n v="0"/>
    <n v="0"/>
    <n v="0"/>
    <n v="0"/>
    <n v="0"/>
    <n v="0"/>
    <n v="0"/>
    <n v="0"/>
    <m/>
  </r>
  <r>
    <d v="2009-10-15T00:00:00"/>
    <x v="26"/>
    <s v="13"/>
    <s v="Bolívar"/>
    <s v="13001"/>
    <s v="Cartagena de Indias"/>
    <x v="5"/>
    <s v="Inundación"/>
    <s v="Inundación"/>
    <x v="3"/>
    <n v="0"/>
    <n v="0"/>
    <n v="0"/>
    <n v="142"/>
    <n v="23"/>
    <n v="0"/>
    <n v="23"/>
    <n v="0"/>
    <n v="0"/>
    <n v="0"/>
    <n v="0"/>
    <n v="0"/>
    <n v="0"/>
    <n v="0"/>
    <n v="0"/>
    <n v="0"/>
    <m/>
  </r>
  <r>
    <d v="2009-10-15T00:00:00"/>
    <x v="26"/>
    <s v="13"/>
    <s v="Bolívar"/>
    <s v="13001"/>
    <s v="Cartagena de Indias"/>
    <x v="5"/>
    <s v="Inundación"/>
    <s v="Inundación"/>
    <x v="3"/>
    <n v="0"/>
    <n v="0"/>
    <n v="0"/>
    <n v="8"/>
    <n v="2"/>
    <n v="0"/>
    <n v="2"/>
    <n v="0"/>
    <n v="0"/>
    <n v="0"/>
    <n v="0"/>
    <n v="0"/>
    <n v="0"/>
    <n v="0"/>
    <n v="0"/>
    <n v="0"/>
    <m/>
  </r>
  <r>
    <n v="2009"/>
    <x v="26"/>
    <s v="13"/>
    <s v="Bolívar"/>
    <s v="13001"/>
    <s v="Cartagena de Indias"/>
    <x v="8"/>
    <m/>
    <m/>
    <x v="2"/>
    <m/>
    <m/>
    <m/>
    <n v="4800"/>
    <m/>
    <m/>
    <m/>
    <m/>
    <m/>
    <m/>
    <m/>
    <m/>
    <m/>
    <m/>
    <m/>
    <m/>
    <m/>
  </r>
  <r>
    <d v="2010-03-09T00:00:00"/>
    <x v="27"/>
    <s v="13"/>
    <s v="Bolívar"/>
    <s v="13001"/>
    <s v="Cartagena de Indias"/>
    <x v="9"/>
    <s v="Colapso estructural"/>
    <s v="Colapso estructural"/>
    <x v="4"/>
    <n v="0"/>
    <n v="4"/>
    <n v="0"/>
    <n v="4"/>
    <n v="1"/>
    <n v="1"/>
    <n v="0"/>
    <n v="0"/>
    <n v="0"/>
    <n v="0"/>
    <n v="0"/>
    <n v="0"/>
    <n v="0"/>
    <n v="0"/>
    <n v="0"/>
    <n v="0"/>
    <m/>
  </r>
  <r>
    <d v="2010-05-31T00:00:00"/>
    <x v="27"/>
    <s v="13"/>
    <s v="Bolívar"/>
    <s v="13001"/>
    <s v="Cartagena de Indias"/>
    <x v="10"/>
    <s v="Vendaval"/>
    <s v="Vendaval"/>
    <x v="3"/>
    <n v="0"/>
    <n v="0"/>
    <n v="0"/>
    <n v="415"/>
    <n v="83"/>
    <n v="0"/>
    <n v="83"/>
    <n v="0"/>
    <n v="0"/>
    <n v="0"/>
    <n v="0"/>
    <n v="0"/>
    <n v="0"/>
    <n v="0"/>
    <n v="0"/>
    <n v="0"/>
    <s v="CAIDA DE ARBOLES BARRIO ALEMAN"/>
  </r>
  <r>
    <d v="2010-06-08T00:00:00"/>
    <x v="27"/>
    <s v="13"/>
    <s v="Bolívar"/>
    <s v="13001"/>
    <s v="Cartagena de Indias"/>
    <x v="10"/>
    <s v="Vendaval"/>
    <s v="Vendaval"/>
    <x v="3"/>
    <n v="0"/>
    <n v="0"/>
    <n v="0"/>
    <n v="5"/>
    <n v="1"/>
    <n v="0"/>
    <n v="1"/>
    <n v="0"/>
    <n v="0"/>
    <n v="0"/>
    <n v="0"/>
    <n v="0"/>
    <n v="0"/>
    <n v="0"/>
    <n v="0"/>
    <n v="0"/>
    <m/>
  </r>
  <r>
    <d v="2010-06-12T00:00:00"/>
    <x v="27"/>
    <s v="13"/>
    <s v="Bolívar"/>
    <s v="13001"/>
    <s v="Cartagena de Indias"/>
    <x v="10"/>
    <s v="Vendaval"/>
    <s v="Vendaval"/>
    <x v="3"/>
    <n v="0"/>
    <n v="0"/>
    <n v="0"/>
    <n v="190"/>
    <n v="38"/>
    <n v="0"/>
    <n v="38"/>
    <n v="0"/>
    <n v="0"/>
    <n v="0"/>
    <n v="0"/>
    <n v="0"/>
    <n v="0"/>
    <n v="1"/>
    <n v="0"/>
    <n v="0"/>
    <m/>
  </r>
  <r>
    <d v="2010-07-02T00:00:00"/>
    <x v="27"/>
    <s v="13"/>
    <s v="Bolívar"/>
    <s v="13001"/>
    <s v="Cartagena de Indias"/>
    <x v="5"/>
    <s v="Inundación"/>
    <s v="Inundación"/>
    <x v="3"/>
    <n v="0"/>
    <n v="0"/>
    <n v="0"/>
    <n v="1250"/>
    <n v="250"/>
    <n v="0"/>
    <n v="250"/>
    <n v="0"/>
    <n v="0"/>
    <n v="0"/>
    <n v="0"/>
    <n v="0"/>
    <n v="0"/>
    <n v="0"/>
    <n v="0"/>
    <n v="0"/>
    <m/>
  </r>
  <r>
    <d v="2010-07-08T00:00:00"/>
    <x v="27"/>
    <s v="13"/>
    <s v="Bolívar"/>
    <s v="13001"/>
    <s v="Cartagena de Indias"/>
    <x v="5"/>
    <s v="Inundación"/>
    <s v="Inundación"/>
    <x v="3"/>
    <n v="0"/>
    <n v="0"/>
    <n v="0"/>
    <n v="0"/>
    <n v="0"/>
    <n v="0"/>
    <n v="0"/>
    <n v="0"/>
    <n v="0"/>
    <n v="0"/>
    <n v="0"/>
    <n v="0"/>
    <n v="0"/>
    <n v="0"/>
    <n v="0"/>
    <n v="0"/>
    <m/>
  </r>
  <r>
    <d v="2010-07-14T00:00:00"/>
    <x v="27"/>
    <s v="13"/>
    <s v="Bolívar"/>
    <s v="13001"/>
    <s v="Cartagena de Indias"/>
    <x v="8"/>
    <s v="Deslizamiento"/>
    <s v="Movimiento en masa"/>
    <x v="2"/>
    <n v="3"/>
    <n v="0"/>
    <n v="0"/>
    <n v="305"/>
    <n v="61"/>
    <n v="1"/>
    <n v="60"/>
    <n v="0"/>
    <n v="0"/>
    <n v="0"/>
    <n v="0"/>
    <n v="0"/>
    <n v="0"/>
    <n v="0"/>
    <n v="0"/>
    <n v="0"/>
    <m/>
  </r>
  <r>
    <d v="2010-08-12T00:00:00"/>
    <x v="27"/>
    <s v="13"/>
    <s v="Bolívar"/>
    <s v="13001"/>
    <s v="Cartagena de Indias"/>
    <x v="5"/>
    <s v="Inundación"/>
    <s v="Inundación"/>
    <x v="3"/>
    <n v="1"/>
    <n v="0"/>
    <n v="0"/>
    <n v="1100"/>
    <n v="220"/>
    <n v="0"/>
    <n v="220"/>
    <n v="0"/>
    <n v="0"/>
    <n v="0"/>
    <n v="0"/>
    <n v="0"/>
    <n v="0"/>
    <n v="0"/>
    <n v="0"/>
    <n v="0"/>
    <m/>
  </r>
  <r>
    <d v="2010-10-06T00:00:00"/>
    <x v="27"/>
    <s v="13"/>
    <s v="Bolívar"/>
    <s v="13001"/>
    <s v="Cartagena de Indias"/>
    <x v="8"/>
    <s v="Deslizamiento"/>
    <s v="Movimiento en masa"/>
    <x v="2"/>
    <n v="0"/>
    <n v="0"/>
    <n v="0"/>
    <n v="5"/>
    <n v="1"/>
    <n v="1"/>
    <n v="0"/>
    <n v="0"/>
    <n v="0"/>
    <n v="0"/>
    <n v="0"/>
    <n v="0"/>
    <n v="0"/>
    <n v="0"/>
    <n v="0"/>
    <n v="0"/>
    <m/>
  </r>
  <r>
    <d v="2010-10-13T00:00:00"/>
    <x v="27"/>
    <s v="13"/>
    <s v="Bolívar"/>
    <s v="13001"/>
    <s v="Cartagena de Indias"/>
    <x v="5"/>
    <s v="Inundación"/>
    <s v="Inundación"/>
    <x v="3"/>
    <n v="0"/>
    <n v="0"/>
    <n v="0"/>
    <n v="6735"/>
    <n v="1347"/>
    <n v="0"/>
    <n v="0"/>
    <n v="0"/>
    <n v="0"/>
    <n v="0"/>
    <n v="0"/>
    <n v="0"/>
    <n v="0"/>
    <n v="0"/>
    <n v="0"/>
    <n v="0"/>
    <m/>
  </r>
  <r>
    <d v="2010-10-24T00:00:00"/>
    <x v="27"/>
    <s v="13"/>
    <s v="Bolívar"/>
    <s v="13001"/>
    <s v="Cartagena de Indias"/>
    <x v="8"/>
    <s v="Deslizamiento"/>
    <s v="Movimiento en masa"/>
    <x v="2"/>
    <n v="0"/>
    <n v="0"/>
    <n v="0"/>
    <n v="33"/>
    <n v="6"/>
    <n v="0"/>
    <n v="6"/>
    <n v="0"/>
    <n v="0"/>
    <n v="0"/>
    <n v="0"/>
    <n v="0"/>
    <n v="0"/>
    <n v="0"/>
    <n v="0"/>
    <n v="0"/>
    <m/>
  </r>
  <r>
    <d v="2010-11-02T00:00:00"/>
    <x v="27"/>
    <s v="13"/>
    <s v="Bolívar"/>
    <s v="13001"/>
    <s v="Cartagena de Indias"/>
    <x v="5"/>
    <s v="Inundación"/>
    <s v="Inundación"/>
    <x v="3"/>
    <n v="1"/>
    <n v="0"/>
    <n v="0"/>
    <n v="12515"/>
    <n v="2503"/>
    <n v="0"/>
    <n v="2503"/>
    <n v="0"/>
    <n v="0"/>
    <n v="0"/>
    <n v="0"/>
    <n v="0"/>
    <n v="0"/>
    <n v="0"/>
    <n v="0"/>
    <n v="0"/>
    <m/>
  </r>
  <r>
    <d v="2010-11-17T00:00:00"/>
    <x v="27"/>
    <s v="13"/>
    <s v="Bolívar"/>
    <s v="13001"/>
    <s v="Cartagena de Indias"/>
    <x v="8"/>
    <s v="Deslizamiento"/>
    <s v="Movimiento en masa"/>
    <x v="2"/>
    <n v="0"/>
    <n v="0"/>
    <n v="0"/>
    <n v="260"/>
    <n v="50"/>
    <n v="15"/>
    <n v="35"/>
    <n v="0"/>
    <n v="0"/>
    <n v="0"/>
    <n v="0"/>
    <n v="0"/>
    <n v="0"/>
    <n v="0"/>
    <n v="0"/>
    <n v="0"/>
    <m/>
  </r>
  <r>
    <d v="2010-12-01T00:00:00"/>
    <x v="27"/>
    <s v="13"/>
    <s v="Bolívar"/>
    <s v="13001"/>
    <s v="Cartagena de Indias"/>
    <x v="5"/>
    <s v="Inundación"/>
    <s v="Inundación"/>
    <x v="3"/>
    <n v="0"/>
    <n v="0"/>
    <n v="0"/>
    <n v="2500"/>
    <n v="500"/>
    <n v="4"/>
    <n v="496"/>
    <n v="0"/>
    <n v="0"/>
    <n v="0"/>
    <n v="0"/>
    <n v="0"/>
    <n v="0"/>
    <n v="0"/>
    <n v="0"/>
    <n v="0"/>
    <m/>
  </r>
  <r>
    <d v="2011-04-06T00:00:00"/>
    <x v="28"/>
    <s v="13"/>
    <s v="Bolívar"/>
    <s v="13001"/>
    <s v="Cartagena de Indias"/>
    <x v="1"/>
    <s v="Incendio estructural"/>
    <s v="Incendio"/>
    <x v="1"/>
    <n v="0"/>
    <n v="1"/>
    <n v="0"/>
    <n v="5"/>
    <n v="1"/>
    <n v="0"/>
    <n v="1"/>
    <n v="0"/>
    <n v="0"/>
    <n v="0"/>
    <n v="0"/>
    <n v="0"/>
    <n v="0"/>
    <n v="0"/>
    <n v="0"/>
    <n v="0"/>
    <m/>
  </r>
  <r>
    <d v="2011-04-19T00:00:00"/>
    <x v="28"/>
    <s v="13"/>
    <s v="Bolívar"/>
    <s v="13001"/>
    <s v="Cartagena de Indias"/>
    <x v="5"/>
    <s v="Inundación"/>
    <s v="Inundación"/>
    <x v="3"/>
    <n v="0"/>
    <n v="0"/>
    <n v="0"/>
    <n v="1500"/>
    <n v="300"/>
    <n v="0"/>
    <n v="0"/>
    <n v="0"/>
    <n v="0"/>
    <n v="0"/>
    <n v="0"/>
    <n v="0"/>
    <n v="0"/>
    <n v="0"/>
    <n v="0"/>
    <n v="0"/>
    <m/>
  </r>
  <r>
    <d v="2011-05-05T00:00:00"/>
    <x v="28"/>
    <s v="13"/>
    <s v="Bolívar"/>
    <s v="13001"/>
    <s v="Cartagena de Indias"/>
    <x v="5"/>
    <s v="Inundación"/>
    <s v="Inundación"/>
    <x v="3"/>
    <n v="0"/>
    <n v="0"/>
    <n v="0"/>
    <n v="750"/>
    <n v="150"/>
    <n v="0"/>
    <n v="0"/>
    <n v="0"/>
    <n v="0"/>
    <n v="0"/>
    <n v="0"/>
    <n v="0"/>
    <n v="0"/>
    <n v="0"/>
    <n v="0"/>
    <n v="0"/>
    <m/>
  </r>
  <r>
    <d v="2011-06-03T00:00:00"/>
    <x v="28"/>
    <s v="13"/>
    <s v="Bolívar"/>
    <s v="13001"/>
    <s v="Cartagena de Indias"/>
    <x v="5"/>
    <s v="Inundación"/>
    <s v="Inundación"/>
    <x v="3"/>
    <n v="0"/>
    <n v="0"/>
    <n v="0"/>
    <n v="0"/>
    <n v="0"/>
    <n v="0"/>
    <n v="0"/>
    <n v="0"/>
    <n v="0"/>
    <n v="0"/>
    <n v="0"/>
    <n v="0"/>
    <n v="0"/>
    <n v="0"/>
    <n v="0"/>
    <n v="0"/>
    <m/>
  </r>
  <r>
    <d v="2011-06-22T00:00:00"/>
    <x v="28"/>
    <s v="13"/>
    <s v="Bolívar"/>
    <s v="13001"/>
    <s v="Cartagena de Indias"/>
    <x v="11"/>
    <s v="Tormenta Electrica"/>
    <s v="Tormenta eléctrica"/>
    <x v="3"/>
    <n v="1"/>
    <n v="0"/>
    <n v="0"/>
    <n v="250"/>
    <n v="50"/>
    <n v="0"/>
    <n v="50"/>
    <n v="0"/>
    <n v="0"/>
    <n v="0"/>
    <n v="0"/>
    <n v="0"/>
    <n v="0"/>
    <n v="0"/>
    <n v="0"/>
    <n v="0"/>
    <m/>
  </r>
  <r>
    <d v="2011-07-09T00:00:00"/>
    <x v="28"/>
    <s v="13"/>
    <s v="Bolívar"/>
    <s v="13001"/>
    <s v="Cartagena de Indias"/>
    <x v="11"/>
    <s v="Tormenta Electrica"/>
    <s v="Tormenta eléctrica"/>
    <x v="3"/>
    <n v="1"/>
    <n v="0"/>
    <n v="0"/>
    <n v="0"/>
    <n v="0"/>
    <n v="0"/>
    <n v="0"/>
    <n v="0"/>
    <n v="0"/>
    <n v="0"/>
    <n v="0"/>
    <n v="0"/>
    <n v="0"/>
    <n v="0"/>
    <n v="0"/>
    <n v="0"/>
    <m/>
  </r>
  <r>
    <d v="2011-07-13T00:00:00"/>
    <x v="28"/>
    <s v="13"/>
    <s v="Bolívar"/>
    <s v="13001"/>
    <s v="Cartagena de Indias"/>
    <x v="5"/>
    <s v="Inundación"/>
    <s v="Inundación"/>
    <x v="3"/>
    <n v="0"/>
    <n v="0"/>
    <n v="0"/>
    <n v="0"/>
    <n v="0"/>
    <n v="0"/>
    <n v="0"/>
    <n v="0"/>
    <n v="0"/>
    <n v="0"/>
    <n v="0"/>
    <n v="0"/>
    <n v="0"/>
    <n v="0"/>
    <n v="0"/>
    <n v="0"/>
    <m/>
  </r>
  <r>
    <d v="2011-07-17T00:00:00"/>
    <x v="28"/>
    <s v="13"/>
    <s v="Bolívar"/>
    <s v="13001"/>
    <s v="Cartagena de Indias"/>
    <x v="1"/>
    <s v="Incendio estructural"/>
    <s v="Incendio"/>
    <x v="1"/>
    <n v="0"/>
    <n v="0"/>
    <n v="0"/>
    <n v="85"/>
    <n v="17"/>
    <n v="17"/>
    <n v="0"/>
    <n v="0"/>
    <n v="0"/>
    <n v="0"/>
    <n v="0"/>
    <n v="0"/>
    <n v="0"/>
    <n v="0"/>
    <n v="0"/>
    <n v="0"/>
    <m/>
  </r>
  <r>
    <d v="2011-08-11T00:00:00"/>
    <x v="28"/>
    <s v="13"/>
    <s v="Bolívar"/>
    <s v="13001"/>
    <s v="Cartagena de Indias"/>
    <x v="8"/>
    <s v="Deslizamiento"/>
    <s v="Movimiento en masa"/>
    <x v="2"/>
    <n v="0"/>
    <n v="1"/>
    <n v="0"/>
    <n v="4"/>
    <n v="1"/>
    <n v="0"/>
    <n v="1"/>
    <n v="0"/>
    <n v="0"/>
    <n v="0"/>
    <n v="0"/>
    <n v="0"/>
    <n v="0"/>
    <n v="0"/>
    <n v="0"/>
    <n v="0"/>
    <m/>
  </r>
  <r>
    <d v="2011-08-14T00:00:00"/>
    <x v="28"/>
    <s v="13"/>
    <s v="Bolívar"/>
    <s v="13001"/>
    <s v="Cartagena de Indias"/>
    <x v="8"/>
    <s v="Deslizamiento"/>
    <s v="Movimiento en masa"/>
    <x v="2"/>
    <n v="0"/>
    <n v="0"/>
    <n v="0"/>
    <n v="6090"/>
    <n v="1218"/>
    <n v="949"/>
    <n v="0"/>
    <n v="1"/>
    <n v="0"/>
    <n v="0"/>
    <n v="1"/>
    <n v="1"/>
    <n v="0"/>
    <n v="0"/>
    <n v="0"/>
    <n v="0"/>
    <m/>
  </r>
  <r>
    <d v="2011-08-19T00:00:00"/>
    <x v="28"/>
    <s v="13"/>
    <s v="Bolívar"/>
    <s v="13001"/>
    <s v="Cartagena de Indias"/>
    <x v="1"/>
    <s v="Incendio estructural"/>
    <s v="Incendio"/>
    <x v="1"/>
    <n v="0"/>
    <n v="0"/>
    <n v="0"/>
    <n v="5"/>
    <n v="1"/>
    <n v="0"/>
    <n v="1"/>
    <n v="0"/>
    <n v="0"/>
    <n v="0"/>
    <n v="0"/>
    <n v="0"/>
    <n v="0"/>
    <n v="0"/>
    <n v="0"/>
    <n v="0"/>
    <m/>
  </r>
  <r>
    <d v="2011-09-08T00:00:00"/>
    <x v="28"/>
    <s v="13"/>
    <s v="Bolívar"/>
    <s v="13001"/>
    <s v="Cartagena de Indias"/>
    <x v="10"/>
    <s v="Vendaval"/>
    <s v="Vendaval"/>
    <x v="3"/>
    <n v="0"/>
    <n v="0"/>
    <n v="0"/>
    <n v="200"/>
    <n v="40"/>
    <n v="0"/>
    <n v="40"/>
    <n v="0"/>
    <n v="0"/>
    <n v="0"/>
    <n v="0"/>
    <n v="0"/>
    <n v="1"/>
    <n v="0"/>
    <n v="0"/>
    <n v="0"/>
    <m/>
  </r>
  <r>
    <d v="2011-09-24T00:00:00"/>
    <x v="28"/>
    <s v="13"/>
    <s v="Bolívar"/>
    <s v="13001"/>
    <s v="Cartagena de Indias"/>
    <x v="11"/>
    <s v="Tormenta Electrica"/>
    <s v="Tormenta eléctrica"/>
    <x v="3"/>
    <n v="1"/>
    <n v="0"/>
    <n v="0"/>
    <n v="0"/>
    <n v="0"/>
    <n v="0"/>
    <n v="0"/>
    <n v="0"/>
    <n v="0"/>
    <n v="0"/>
    <n v="0"/>
    <n v="0"/>
    <n v="0"/>
    <n v="0"/>
    <n v="0"/>
    <n v="0"/>
    <m/>
  </r>
  <r>
    <d v="2011-10-16T00:00:00"/>
    <x v="28"/>
    <s v="13"/>
    <s v="Bolívar"/>
    <s v="13001"/>
    <s v="Cartagena de Indias"/>
    <x v="10"/>
    <s v="Vendaval"/>
    <s v="Vendaval"/>
    <x v="3"/>
    <n v="0"/>
    <n v="3"/>
    <n v="0"/>
    <n v="60"/>
    <n v="12"/>
    <n v="0"/>
    <n v="12"/>
    <n v="0"/>
    <n v="0"/>
    <n v="0"/>
    <n v="0"/>
    <n v="0"/>
    <n v="0"/>
    <n v="0"/>
    <n v="0"/>
    <n v="0"/>
    <m/>
  </r>
  <r>
    <d v="2011-10-17T00:00:00"/>
    <x v="28"/>
    <s v="13"/>
    <s v="Bolívar"/>
    <s v="13001"/>
    <s v="Cartagena de Indias"/>
    <x v="5"/>
    <s v="Inundación"/>
    <s v="Inundación"/>
    <x v="3"/>
    <n v="0"/>
    <n v="1"/>
    <n v="0"/>
    <n v="16630"/>
    <n v="3326"/>
    <n v="5"/>
    <n v="576"/>
    <n v="0"/>
    <n v="0"/>
    <n v="0"/>
    <n v="0"/>
    <n v="0"/>
    <n v="0"/>
    <n v="0"/>
    <n v="0"/>
    <n v="0"/>
    <m/>
  </r>
  <r>
    <d v="2011-10-19T00:00:00"/>
    <x v="28"/>
    <s v="13"/>
    <s v="Bolívar"/>
    <s v="13001"/>
    <s v="Cartagena de Indias"/>
    <x v="8"/>
    <s v="Deslizamiento"/>
    <s v="Movimiento en masa"/>
    <x v="2"/>
    <n v="1"/>
    <n v="0"/>
    <n v="0"/>
    <n v="5"/>
    <n v="1"/>
    <n v="1"/>
    <n v="0"/>
    <n v="0"/>
    <n v="0"/>
    <n v="0"/>
    <n v="0"/>
    <n v="0"/>
    <n v="0"/>
    <n v="0"/>
    <n v="0"/>
    <n v="0"/>
    <m/>
  </r>
  <r>
    <d v="2011-11-03T00:00:00"/>
    <x v="28"/>
    <s v="13"/>
    <s v="Bolívar"/>
    <s v="13001"/>
    <s v="Cartagena de Indias"/>
    <x v="1"/>
    <s v="Incendio estructural"/>
    <s v="Incendio"/>
    <x v="1"/>
    <n v="0"/>
    <n v="0"/>
    <n v="0"/>
    <n v="8"/>
    <n v="3"/>
    <n v="3"/>
    <n v="0"/>
    <n v="0"/>
    <n v="0"/>
    <n v="0"/>
    <n v="0"/>
    <n v="0"/>
    <n v="0"/>
    <n v="0"/>
    <n v="0"/>
    <n v="0"/>
    <m/>
  </r>
  <r>
    <d v="2011-11-09T00:00:00"/>
    <x v="28"/>
    <s v="13"/>
    <s v="Bolívar"/>
    <s v="13001"/>
    <s v="Cartagena de Indias"/>
    <x v="8"/>
    <s v="Deslizamiento"/>
    <s v="Movimiento en masa"/>
    <x v="2"/>
    <n v="0"/>
    <n v="0"/>
    <n v="0"/>
    <n v="55"/>
    <n v="11"/>
    <n v="11"/>
    <n v="0"/>
    <n v="0"/>
    <n v="0"/>
    <n v="0"/>
    <n v="0"/>
    <n v="0"/>
    <n v="0"/>
    <n v="0"/>
    <n v="0"/>
    <n v="0"/>
    <m/>
  </r>
  <r>
    <d v="2011-11-29T00:00:00"/>
    <x v="28"/>
    <s v="13"/>
    <s v="Bolívar"/>
    <s v="13001"/>
    <s v="Cartagena de Indias"/>
    <x v="5"/>
    <s v="Inundación"/>
    <s v="Inundación"/>
    <x v="3"/>
    <n v="0"/>
    <n v="0"/>
    <n v="0"/>
    <n v="0"/>
    <n v="0"/>
    <n v="0"/>
    <n v="0"/>
    <n v="0"/>
    <n v="0"/>
    <n v="1"/>
    <n v="0"/>
    <n v="0"/>
    <n v="0"/>
    <n v="0"/>
    <n v="0"/>
    <n v="0"/>
    <m/>
  </r>
  <r>
    <d v="2012-01-03T00:00:00"/>
    <x v="29"/>
    <s v="13"/>
    <s v="Bolívar"/>
    <s v="13001"/>
    <s v="Cartagena de Indias"/>
    <x v="8"/>
    <s v="Deslizamiento"/>
    <s v="Movimiento en masa"/>
    <x v="2"/>
    <n v="0"/>
    <n v="0"/>
    <n v="0"/>
    <n v="25"/>
    <n v="5"/>
    <n v="5"/>
    <n v="0"/>
    <n v="0"/>
    <n v="0"/>
    <n v="0"/>
    <n v="0"/>
    <n v="0"/>
    <n v="0"/>
    <n v="0"/>
    <n v="0"/>
    <n v="0"/>
    <m/>
  </r>
  <r>
    <d v="2012-01-09T00:00:00"/>
    <x v="29"/>
    <s v="13"/>
    <s v="Bolívar"/>
    <s v="13001"/>
    <s v="Cartagena de Indias"/>
    <x v="8"/>
    <s v="Deslizamiento"/>
    <s v="Movimiento en masa"/>
    <x v="2"/>
    <n v="0"/>
    <n v="0"/>
    <n v="0"/>
    <n v="0"/>
    <n v="0"/>
    <n v="0"/>
    <n v="0"/>
    <n v="0"/>
    <n v="0"/>
    <n v="0"/>
    <n v="0"/>
    <n v="0"/>
    <n v="0"/>
    <n v="0"/>
    <n v="0"/>
    <n v="0"/>
    <m/>
  </r>
  <r>
    <d v="2012-01-12T00:00:00"/>
    <x v="29"/>
    <s v="13"/>
    <s v="Bolívar"/>
    <s v="13001"/>
    <s v="Cartagena de Indias"/>
    <x v="8"/>
    <s v="Deslizamiento"/>
    <s v="Movimiento en masa"/>
    <x v="2"/>
    <n v="0"/>
    <n v="0"/>
    <n v="0"/>
    <n v="0"/>
    <n v="0"/>
    <n v="0"/>
    <n v="0"/>
    <n v="0"/>
    <n v="0"/>
    <n v="0"/>
    <n v="0"/>
    <n v="0"/>
    <n v="0"/>
    <n v="0"/>
    <n v="0"/>
    <n v="0"/>
    <m/>
  </r>
  <r>
    <d v="2012-02-13T00:00:00"/>
    <x v="29"/>
    <s v="13"/>
    <s v="Bolívar"/>
    <s v="13001"/>
    <s v="Cartagena de Indias"/>
    <x v="8"/>
    <s v="Deslizamiento"/>
    <s v="Movimiento en masa"/>
    <x v="2"/>
    <n v="0"/>
    <n v="0"/>
    <n v="0"/>
    <n v="0"/>
    <n v="0"/>
    <n v="0"/>
    <n v="0"/>
    <n v="0"/>
    <n v="0"/>
    <n v="0"/>
    <n v="0"/>
    <n v="0"/>
    <n v="0"/>
    <n v="0"/>
    <n v="0"/>
    <n v="0"/>
    <m/>
  </r>
  <r>
    <d v="2012-02-28T00:00:00"/>
    <x v="29"/>
    <s v="13"/>
    <s v="Bolívar"/>
    <s v="13001"/>
    <s v="Cartagena de Indias"/>
    <x v="8"/>
    <s v="Deslizamiento"/>
    <s v="Movimiento en masa"/>
    <x v="2"/>
    <n v="0"/>
    <n v="0"/>
    <n v="0"/>
    <n v="0"/>
    <n v="0"/>
    <n v="0"/>
    <n v="0"/>
    <n v="0"/>
    <n v="0"/>
    <n v="0"/>
    <n v="0"/>
    <n v="0"/>
    <n v="0"/>
    <n v="0"/>
    <n v="0"/>
    <n v="0"/>
    <m/>
  </r>
  <r>
    <d v="2012-03-01T00:00:00"/>
    <x v="29"/>
    <s v="13"/>
    <s v="Bolívar"/>
    <s v="13001"/>
    <s v="Cartagena de Indias"/>
    <x v="1"/>
    <s v="Incendio estructural"/>
    <s v="Incendio"/>
    <x v="1"/>
    <n v="0"/>
    <n v="0"/>
    <n v="0"/>
    <n v="10"/>
    <n v="2"/>
    <n v="0"/>
    <n v="2"/>
    <n v="0"/>
    <n v="0"/>
    <n v="0"/>
    <n v="0"/>
    <n v="0"/>
    <n v="0"/>
    <n v="0"/>
    <n v="0"/>
    <n v="0"/>
    <m/>
  </r>
  <r>
    <d v="2012-03-22T00:00:00"/>
    <x v="29"/>
    <s v="13"/>
    <s v="Bolívar"/>
    <s v="13001"/>
    <s v="Cartagena de Indias"/>
    <x v="1"/>
    <s v="Incendio estructural"/>
    <s v="Incendio"/>
    <x v="1"/>
    <n v="0"/>
    <n v="0"/>
    <n v="0"/>
    <n v="0"/>
    <n v="0"/>
    <n v="0"/>
    <n v="0"/>
    <n v="0"/>
    <n v="0"/>
    <n v="0"/>
    <n v="0"/>
    <n v="0"/>
    <n v="0"/>
    <n v="0"/>
    <n v="0"/>
    <n v="0"/>
    <m/>
  </r>
  <r>
    <d v="2012-05-04T00:00:00"/>
    <x v="29"/>
    <s v="13"/>
    <s v="Bolívar"/>
    <s v="13001"/>
    <s v="Cartagena de Indias"/>
    <x v="8"/>
    <s v="Deslizamiento"/>
    <s v="Movimiento en masa"/>
    <x v="2"/>
    <n v="0"/>
    <n v="0"/>
    <n v="0"/>
    <n v="360"/>
    <n v="72"/>
    <n v="12"/>
    <n v="60"/>
    <n v="0"/>
    <n v="0"/>
    <n v="0"/>
    <n v="0"/>
    <n v="0"/>
    <n v="0"/>
    <n v="0"/>
    <n v="0"/>
    <n v="0"/>
    <m/>
  </r>
  <r>
    <d v="2012-07-09T00:00:00"/>
    <x v="29"/>
    <s v="13"/>
    <s v="Bolívar"/>
    <s v="13001"/>
    <s v="Cartagena de Indias"/>
    <x v="12"/>
    <s v="Incendio forestal"/>
    <s v="Incendio forestal"/>
    <x v="3"/>
    <n v="0"/>
    <n v="0"/>
    <n v="0"/>
    <n v="0"/>
    <n v="0"/>
    <n v="0"/>
    <n v="0"/>
    <n v="0"/>
    <n v="0"/>
    <n v="0"/>
    <n v="0"/>
    <n v="0"/>
    <n v="0"/>
    <n v="0"/>
    <n v="0"/>
    <n v="40"/>
    <m/>
  </r>
  <r>
    <d v="2012-07-15T00:00:00"/>
    <x v="29"/>
    <s v="13"/>
    <s v="Bolívar"/>
    <s v="13001"/>
    <s v="Cartagena de Indias"/>
    <x v="12"/>
    <s v="Incendio forestal"/>
    <s v="Incendio forestal"/>
    <x v="3"/>
    <n v="0"/>
    <n v="0"/>
    <n v="0"/>
    <n v="0"/>
    <n v="0"/>
    <n v="0"/>
    <n v="0"/>
    <n v="0"/>
    <n v="0"/>
    <n v="0"/>
    <n v="0"/>
    <n v="0"/>
    <n v="0"/>
    <n v="0"/>
    <n v="0"/>
    <n v="12"/>
    <m/>
  </r>
  <r>
    <d v="2012-07-16T00:00:00"/>
    <x v="29"/>
    <s v="13"/>
    <s v="Bolívar"/>
    <s v="13001"/>
    <s v="Cartagena de Indias"/>
    <x v="5"/>
    <s v="Inundación"/>
    <s v="Inundación"/>
    <x v="3"/>
    <n v="0"/>
    <n v="0"/>
    <n v="0"/>
    <n v="0"/>
    <n v="0"/>
    <n v="0"/>
    <n v="0"/>
    <n v="0"/>
    <n v="0"/>
    <n v="0"/>
    <n v="0"/>
    <n v="0"/>
    <n v="0"/>
    <n v="0"/>
    <n v="0"/>
    <n v="0"/>
    <m/>
  </r>
  <r>
    <d v="2012-08-26T00:00:00"/>
    <x v="29"/>
    <s v="13"/>
    <s v="Bolívar"/>
    <s v="13001"/>
    <s v="Cartagena de Indias"/>
    <x v="10"/>
    <s v="Vendaval"/>
    <s v="Vendaval"/>
    <x v="3"/>
    <n v="0"/>
    <n v="0"/>
    <n v="0"/>
    <n v="10"/>
    <n v="2"/>
    <n v="1"/>
    <n v="1"/>
    <n v="0"/>
    <n v="0"/>
    <n v="0"/>
    <n v="0"/>
    <n v="0"/>
    <n v="0"/>
    <n v="0"/>
    <n v="0"/>
    <n v="0"/>
    <m/>
  </r>
  <r>
    <d v="2012-08-27T00:00:00"/>
    <x v="29"/>
    <s v="13"/>
    <s v="Bolívar"/>
    <s v="13001"/>
    <s v="Cartagena de Indias"/>
    <x v="5"/>
    <s v="Inundación"/>
    <s v="Inundación"/>
    <x v="3"/>
    <n v="0"/>
    <n v="0"/>
    <n v="0"/>
    <n v="0"/>
    <n v="0"/>
    <n v="0"/>
    <n v="0"/>
    <n v="0"/>
    <n v="0"/>
    <n v="0"/>
    <n v="0"/>
    <n v="0"/>
    <n v="0"/>
    <n v="0"/>
    <n v="0"/>
    <n v="0"/>
    <m/>
  </r>
  <r>
    <d v="2012-09-16T00:00:00"/>
    <x v="29"/>
    <s v="13"/>
    <s v="Bolívar"/>
    <s v="13001"/>
    <s v="Cartagena de Indias"/>
    <x v="10"/>
    <s v="Vendaval"/>
    <s v="Vendaval"/>
    <x v="3"/>
    <n v="0"/>
    <n v="0"/>
    <n v="0"/>
    <n v="2554"/>
    <n v="690"/>
    <n v="0"/>
    <n v="465"/>
    <n v="0"/>
    <n v="0"/>
    <n v="0"/>
    <n v="0"/>
    <n v="0"/>
    <n v="0"/>
    <n v="3"/>
    <n v="0"/>
    <n v="0"/>
    <s v="32 arboles caidos "/>
  </r>
  <r>
    <d v="2012-10-01T00:00:00"/>
    <x v="29"/>
    <s v="13"/>
    <s v="Bolívar"/>
    <s v="13001"/>
    <s v="Cartagena de Indias"/>
    <x v="10"/>
    <s v="Vendaval"/>
    <s v="Vendaval"/>
    <x v="3"/>
    <n v="0"/>
    <n v="0"/>
    <n v="0"/>
    <n v="0"/>
    <n v="0"/>
    <n v="0"/>
    <n v="0"/>
    <n v="0"/>
    <n v="0"/>
    <n v="0"/>
    <n v="0"/>
    <n v="0"/>
    <n v="0"/>
    <n v="0"/>
    <n v="0"/>
    <n v="0"/>
    <m/>
  </r>
  <r>
    <d v="2012-10-17T00:00:00"/>
    <x v="29"/>
    <s v="13"/>
    <s v="Bolívar"/>
    <s v="13001"/>
    <s v="Cartagena de Indias"/>
    <x v="5"/>
    <s v="Inundación"/>
    <s v="Inundación"/>
    <x v="3"/>
    <n v="0"/>
    <n v="0"/>
    <n v="0"/>
    <n v="7500"/>
    <n v="1500"/>
    <n v="0"/>
    <n v="1500"/>
    <n v="0"/>
    <n v="0"/>
    <n v="0"/>
    <n v="0"/>
    <n v="0"/>
    <n v="0"/>
    <n v="0"/>
    <n v="0"/>
    <n v="0"/>
    <m/>
  </r>
  <r>
    <d v="2012-11-13T00:00:00"/>
    <x v="29"/>
    <s v="13"/>
    <s v="Bolívar"/>
    <s v="13001"/>
    <s v="Cartagena de Indias"/>
    <x v="9"/>
    <s v="Colapso estructural"/>
    <s v="Colapso estructural"/>
    <x v="4"/>
    <n v="0"/>
    <n v="0"/>
    <n v="0"/>
    <n v="0"/>
    <n v="0"/>
    <n v="0"/>
    <n v="0"/>
    <n v="1"/>
    <n v="1"/>
    <n v="0"/>
    <n v="0"/>
    <n v="0"/>
    <n v="0"/>
    <n v="0"/>
    <n v="0"/>
    <n v="0"/>
    <m/>
  </r>
  <r>
    <d v="2012-12-06T00:00:00"/>
    <x v="29"/>
    <s v="13"/>
    <s v="Bolívar"/>
    <s v="13001"/>
    <s v="Cartagena de Indias"/>
    <x v="8"/>
    <s v="Deslizamiento"/>
    <s v="Movimiento en masa"/>
    <x v="2"/>
    <n v="0"/>
    <n v="0"/>
    <n v="0"/>
    <n v="0"/>
    <n v="0"/>
    <n v="0"/>
    <n v="0"/>
    <n v="0"/>
    <n v="0"/>
    <n v="0"/>
    <n v="0"/>
    <n v="0"/>
    <n v="0"/>
    <n v="0"/>
    <n v="0"/>
    <n v="0"/>
    <m/>
  </r>
  <r>
    <d v="2012-12-08T00:00:00"/>
    <x v="29"/>
    <s v="13"/>
    <s v="Bolívar"/>
    <s v="13001"/>
    <s v="Cartagena de Indias"/>
    <x v="1"/>
    <s v="Incendio estructural"/>
    <s v="Incendio"/>
    <x v="1"/>
    <n v="0"/>
    <n v="0"/>
    <n v="0"/>
    <n v="1"/>
    <n v="0"/>
    <n v="1"/>
    <n v="0"/>
    <n v="0"/>
    <n v="0"/>
    <n v="0"/>
    <n v="0"/>
    <n v="0"/>
    <n v="0"/>
    <n v="0"/>
    <n v="0"/>
    <n v="0"/>
    <m/>
  </r>
  <r>
    <n v="2012"/>
    <x v="29"/>
    <s v="13"/>
    <s v="Bolívar"/>
    <s v="13001"/>
    <s v="Cartagena de Indias"/>
    <x v="13"/>
    <m/>
    <m/>
    <x v="2"/>
    <m/>
    <m/>
    <m/>
    <n v="150"/>
    <m/>
    <m/>
    <m/>
    <m/>
    <m/>
    <m/>
    <m/>
    <m/>
    <m/>
    <m/>
    <m/>
    <m/>
    <m/>
  </r>
  <r>
    <n v="2012"/>
    <x v="29"/>
    <s v="13"/>
    <s v="Bolívar"/>
    <s v="13001"/>
    <s v="Cartagena de Indias"/>
    <x v="14"/>
    <m/>
    <m/>
    <x v="0"/>
    <m/>
    <m/>
    <m/>
    <n v="20"/>
    <m/>
    <m/>
    <m/>
    <m/>
    <m/>
    <m/>
    <m/>
    <m/>
    <m/>
    <m/>
    <m/>
    <m/>
    <m/>
  </r>
  <r>
    <d v="2013-01-27T00:00:00"/>
    <x v="30"/>
    <s v="13"/>
    <s v="Bolívar"/>
    <s v="13001"/>
    <s v="Cartagena de Indias"/>
    <x v="1"/>
    <s v="Incendio estructural"/>
    <s v="Incendio"/>
    <x v="1"/>
    <n v="0"/>
    <n v="0"/>
    <n v="0"/>
    <n v="6"/>
    <n v="1"/>
    <n v="0"/>
    <n v="1"/>
    <n v="0"/>
    <n v="0"/>
    <n v="0"/>
    <n v="0"/>
    <n v="0"/>
    <n v="0"/>
    <n v="0"/>
    <n v="0"/>
    <n v="0"/>
    <m/>
  </r>
  <r>
    <d v="2013-02-11T00:00:00"/>
    <x v="30"/>
    <s v="13"/>
    <s v="Bolívar"/>
    <s v="13001"/>
    <s v="Cartagena de Indias"/>
    <x v="12"/>
    <s v="Incendio forestal"/>
    <s v="Incendio forestal"/>
    <x v="3"/>
    <n v="0"/>
    <n v="0"/>
    <n v="0"/>
    <n v="0"/>
    <n v="0"/>
    <n v="0"/>
    <n v="0"/>
    <n v="0"/>
    <n v="0"/>
    <n v="0"/>
    <n v="0"/>
    <n v="0"/>
    <n v="0"/>
    <n v="0"/>
    <n v="0"/>
    <n v="1"/>
    <m/>
  </r>
  <r>
    <d v="2013-03-26T00:00:00"/>
    <x v="30"/>
    <s v="13"/>
    <s v="Bolívar"/>
    <s v="13001"/>
    <s v="Cartagena de Indias"/>
    <x v="8"/>
    <s v="Deslizamiento"/>
    <s v="Movimiento en masa"/>
    <x v="2"/>
    <n v="0"/>
    <n v="0"/>
    <n v="0"/>
    <n v="0"/>
    <n v="0"/>
    <n v="0"/>
    <n v="0"/>
    <n v="0"/>
    <n v="0"/>
    <n v="0"/>
    <n v="0"/>
    <n v="0"/>
    <n v="0"/>
    <n v="0"/>
    <n v="0"/>
    <n v="0"/>
    <m/>
  </r>
  <r>
    <d v="2013-03-31T00:00:00"/>
    <x v="30"/>
    <s v="13"/>
    <s v="Bolívar"/>
    <s v="13001"/>
    <s v="Cartagena de Indias"/>
    <x v="1"/>
    <s v="Incendio estructural"/>
    <s v="Incendio"/>
    <x v="1"/>
    <n v="0"/>
    <n v="0"/>
    <n v="0"/>
    <n v="17"/>
    <n v="4"/>
    <n v="4"/>
    <n v="0"/>
    <n v="0"/>
    <n v="0"/>
    <n v="0"/>
    <n v="0"/>
    <n v="0"/>
    <n v="0"/>
    <n v="0"/>
    <n v="0"/>
    <n v="0"/>
    <m/>
  </r>
  <r>
    <d v="2013-06-05T00:00:00"/>
    <x v="30"/>
    <s v="13"/>
    <s v="Bolívar"/>
    <s v="13001"/>
    <s v="Cartagena de Indias"/>
    <x v="9"/>
    <s v="Colapso estructural"/>
    <s v="Colapso estructural"/>
    <x v="4"/>
    <n v="0"/>
    <n v="7"/>
    <n v="0"/>
    <n v="0"/>
    <n v="0"/>
    <n v="0"/>
    <n v="0"/>
    <n v="0"/>
    <n v="0"/>
    <n v="0"/>
    <n v="0"/>
    <n v="0"/>
    <n v="0"/>
    <n v="0"/>
    <n v="0"/>
    <n v="0"/>
    <m/>
  </r>
  <r>
    <d v="2013-06-18T00:00:00"/>
    <x v="30"/>
    <s v="13"/>
    <s v="Bolívar"/>
    <s v="13001"/>
    <s v="Cartagena de Indias"/>
    <x v="5"/>
    <s v="Inundación"/>
    <s v="Inundación"/>
    <x v="3"/>
    <n v="0"/>
    <n v="0"/>
    <n v="0"/>
    <n v="0"/>
    <n v="0"/>
    <n v="0"/>
    <n v="0"/>
    <n v="0"/>
    <n v="0"/>
    <n v="0"/>
    <n v="0"/>
    <n v="0"/>
    <n v="0"/>
    <n v="0"/>
    <n v="0"/>
    <n v="0"/>
    <m/>
  </r>
  <r>
    <d v="2013-08-12T00:00:00"/>
    <x v="30"/>
    <s v="13"/>
    <s v="Bolívar"/>
    <s v="13001"/>
    <s v="Cartagena de Indias"/>
    <x v="1"/>
    <s v="Incendio estructural"/>
    <s v="Incendio"/>
    <x v="1"/>
    <n v="0"/>
    <n v="0"/>
    <n v="0"/>
    <n v="0"/>
    <n v="0"/>
    <n v="0"/>
    <n v="0"/>
    <n v="0"/>
    <n v="0"/>
    <n v="0"/>
    <n v="0"/>
    <n v="0"/>
    <n v="0"/>
    <n v="0"/>
    <n v="0"/>
    <n v="0"/>
    <m/>
  </r>
  <r>
    <d v="2013-08-29T00:00:00"/>
    <x v="30"/>
    <s v="13"/>
    <s v="Bolívar"/>
    <s v="13001"/>
    <s v="Cartagena de Indias"/>
    <x v="1"/>
    <s v="Incendio estructural"/>
    <s v="Incendio"/>
    <x v="1"/>
    <n v="0"/>
    <n v="4"/>
    <n v="0"/>
    <n v="0"/>
    <n v="0"/>
    <n v="0"/>
    <n v="0"/>
    <n v="0"/>
    <n v="0"/>
    <n v="0"/>
    <n v="0"/>
    <n v="0"/>
    <n v="0"/>
    <n v="0"/>
    <n v="0"/>
    <n v="0"/>
    <m/>
  </r>
  <r>
    <d v="2013-09-02T00:00:00"/>
    <x v="30"/>
    <s v="13"/>
    <s v="Bolívar"/>
    <s v="13001"/>
    <s v="Cartagena de Indias"/>
    <x v="11"/>
    <s v="Tormenta Electrica"/>
    <s v="Tormenta eléctrica"/>
    <x v="3"/>
    <n v="0"/>
    <n v="0"/>
    <n v="0"/>
    <n v="40"/>
    <n v="8"/>
    <n v="0"/>
    <n v="8"/>
    <n v="0"/>
    <n v="0"/>
    <n v="0"/>
    <n v="0"/>
    <n v="0"/>
    <n v="0"/>
    <n v="0"/>
    <n v="0"/>
    <n v="0"/>
    <m/>
  </r>
  <r>
    <d v="2013-10-07T00:00:00"/>
    <x v="30"/>
    <s v="13"/>
    <s v="Bolívar"/>
    <s v="13001"/>
    <s v="Cartagena de Indias"/>
    <x v="5"/>
    <s v="Inundación"/>
    <s v="Inundación"/>
    <x v="3"/>
    <n v="0"/>
    <n v="1"/>
    <n v="0"/>
    <n v="70"/>
    <n v="15"/>
    <n v="0"/>
    <n v="10"/>
    <n v="0"/>
    <n v="0"/>
    <n v="0"/>
    <n v="0"/>
    <n v="0"/>
    <n v="0"/>
    <n v="0"/>
    <n v="0"/>
    <n v="0"/>
    <m/>
  </r>
  <r>
    <d v="2013-10-11T00:00:00"/>
    <x v="30"/>
    <s v="13"/>
    <s v="Bolívar"/>
    <s v="13001"/>
    <s v="Cartagena de Indias"/>
    <x v="1"/>
    <s v="Incendio estructural"/>
    <s v="Incendio"/>
    <x v="1"/>
    <n v="0"/>
    <n v="0"/>
    <n v="0"/>
    <n v="5"/>
    <n v="1"/>
    <n v="1"/>
    <n v="0"/>
    <n v="0"/>
    <n v="0"/>
    <n v="0"/>
    <n v="0"/>
    <n v="0"/>
    <n v="0"/>
    <n v="0"/>
    <n v="0"/>
    <n v="0"/>
    <m/>
  </r>
  <r>
    <d v="2013-10-16T00:00:00"/>
    <x v="30"/>
    <s v="13"/>
    <s v="Bolívar"/>
    <s v="13001"/>
    <s v="Cartagena de Indias"/>
    <x v="5"/>
    <s v="Inundación"/>
    <s v="Inundación"/>
    <x v="3"/>
    <n v="1"/>
    <n v="1"/>
    <n v="0"/>
    <n v="2"/>
    <n v="0"/>
    <n v="0"/>
    <n v="0"/>
    <n v="0"/>
    <n v="0"/>
    <n v="0"/>
    <n v="0"/>
    <n v="0"/>
    <n v="0"/>
    <n v="0"/>
    <n v="0"/>
    <n v="0"/>
    <m/>
  </r>
  <r>
    <d v="2013-10-20T00:00:00"/>
    <x v="30"/>
    <s v="13"/>
    <s v="Bolívar"/>
    <s v="13001"/>
    <s v="Cartagena de Indias"/>
    <x v="1"/>
    <s v="Incendio estructural"/>
    <s v="Incendio"/>
    <x v="1"/>
    <n v="0"/>
    <n v="0"/>
    <n v="0"/>
    <n v="5"/>
    <n v="1"/>
    <n v="1"/>
    <n v="0"/>
    <n v="0"/>
    <n v="0"/>
    <n v="0"/>
    <n v="0"/>
    <n v="0"/>
    <n v="0"/>
    <n v="0"/>
    <n v="0"/>
    <n v="0"/>
    <m/>
  </r>
  <r>
    <d v="2013-11-01T00:00:00"/>
    <x v="30"/>
    <s v="13"/>
    <s v="Bolívar"/>
    <s v="13001"/>
    <s v="Cartagena de Indias"/>
    <x v="5"/>
    <s v="Inundación"/>
    <s v="Inundación"/>
    <x v="3"/>
    <n v="0"/>
    <n v="0"/>
    <n v="0"/>
    <n v="0"/>
    <n v="0"/>
    <n v="0"/>
    <n v="0"/>
    <n v="1"/>
    <n v="0"/>
    <n v="0"/>
    <n v="0"/>
    <n v="0"/>
    <n v="0"/>
    <n v="0"/>
    <n v="0"/>
    <n v="0"/>
    <m/>
  </r>
  <r>
    <d v="2013-11-11T00:00:00"/>
    <x v="30"/>
    <s v="13"/>
    <s v="Bolívar"/>
    <s v="13001"/>
    <s v="Cartagena de Indias"/>
    <x v="1"/>
    <s v="Incendio estructural"/>
    <s v="Incendio"/>
    <x v="1"/>
    <n v="0"/>
    <n v="0"/>
    <n v="0"/>
    <n v="15"/>
    <n v="3"/>
    <n v="3"/>
    <n v="0"/>
    <n v="0"/>
    <n v="0"/>
    <n v="0"/>
    <n v="0"/>
    <n v="0"/>
    <n v="0"/>
    <n v="0"/>
    <n v="0"/>
    <n v="0"/>
    <m/>
  </r>
  <r>
    <d v="2013-02-01T00:00:00"/>
    <x v="30"/>
    <s v="13"/>
    <s v="Bolívar"/>
    <s v="13001"/>
    <s v="Cartagena de Indias"/>
    <x v="13"/>
    <m/>
    <m/>
    <x v="2"/>
    <m/>
    <m/>
    <m/>
    <n v="100"/>
    <m/>
    <m/>
    <m/>
    <m/>
    <m/>
    <m/>
    <m/>
    <m/>
    <m/>
    <m/>
    <m/>
    <m/>
    <m/>
  </r>
  <r>
    <n v="2013"/>
    <x v="30"/>
    <s v="13"/>
    <s v="Bolívar"/>
    <s v="13001"/>
    <s v="Cartagena de Indias"/>
    <x v="13"/>
    <m/>
    <m/>
    <x v="2"/>
    <m/>
    <m/>
    <m/>
    <n v="24"/>
    <m/>
    <m/>
    <m/>
    <m/>
    <m/>
    <m/>
    <m/>
    <m/>
    <m/>
    <m/>
    <m/>
    <m/>
    <m/>
  </r>
  <r>
    <d v="2014-02-19T00:00:00"/>
    <x v="31"/>
    <s v="13"/>
    <s v="Bolívar"/>
    <s v="13001"/>
    <s v="Cartagena de Indias"/>
    <x v="1"/>
    <s v="Incendio estructural"/>
    <s v="Incendio"/>
    <x v="1"/>
    <n v="0"/>
    <n v="0"/>
    <n v="0"/>
    <n v="0"/>
    <n v="0"/>
    <n v="0"/>
    <n v="0"/>
    <n v="0"/>
    <n v="0"/>
    <n v="0"/>
    <n v="0"/>
    <n v="0"/>
    <n v="0"/>
    <n v="0"/>
    <n v="0"/>
    <n v="0"/>
    <n v="1"/>
  </r>
  <r>
    <d v="2014-03-01T00:00:00"/>
    <x v="31"/>
    <s v="13"/>
    <s v="Bolívar"/>
    <s v="13001"/>
    <s v="Cartagena de Indias"/>
    <x v="10"/>
    <s v="Vendaval"/>
    <s v="Vendaval"/>
    <x v="3"/>
    <n v="0"/>
    <n v="0"/>
    <n v="0"/>
    <n v="35"/>
    <n v="7"/>
    <n v="0"/>
    <n v="7"/>
    <n v="0"/>
    <n v="0"/>
    <n v="0"/>
    <n v="0"/>
    <n v="0"/>
    <n v="0"/>
    <n v="0"/>
    <n v="0"/>
    <n v="0"/>
    <m/>
  </r>
  <r>
    <d v="2014-03-04T00:00:00"/>
    <x v="31"/>
    <s v="13"/>
    <s v="Bolívar"/>
    <s v="13001"/>
    <s v="Cartagena de Indias"/>
    <x v="1"/>
    <s v="Incendio estructural"/>
    <s v="Incendio"/>
    <x v="1"/>
    <n v="0"/>
    <n v="0"/>
    <n v="0"/>
    <n v="10"/>
    <n v="2"/>
    <n v="2"/>
    <n v="0"/>
    <n v="0"/>
    <n v="0"/>
    <n v="0"/>
    <n v="0"/>
    <n v="0"/>
    <n v="0"/>
    <n v="0"/>
    <n v="0"/>
    <n v="0"/>
    <m/>
  </r>
  <r>
    <d v="2014-03-19T00:00:00"/>
    <x v="31"/>
    <s v="13"/>
    <s v="Bolívar"/>
    <s v="13001"/>
    <s v="Cartagena de Indias"/>
    <x v="8"/>
    <s v="Deslizamiento"/>
    <s v="Movimiento en masa"/>
    <x v="2"/>
    <n v="0"/>
    <n v="0"/>
    <n v="0"/>
    <n v="25"/>
    <n v="5"/>
    <n v="2"/>
    <n v="3"/>
    <n v="0"/>
    <n v="0"/>
    <n v="0"/>
    <n v="0"/>
    <n v="0"/>
    <n v="0"/>
    <n v="0"/>
    <n v="0"/>
    <n v="0"/>
    <m/>
  </r>
  <r>
    <d v="2014-03-24T00:00:00"/>
    <x v="31"/>
    <s v="13"/>
    <s v="Bolívar"/>
    <s v="13001"/>
    <s v="Cartagena de Indias"/>
    <x v="12"/>
    <s v="Incendio forestal"/>
    <s v="Incendio forestal"/>
    <x v="3"/>
    <n v="0"/>
    <n v="0"/>
    <n v="0"/>
    <n v="0"/>
    <n v="0"/>
    <n v="0"/>
    <n v="0"/>
    <n v="0"/>
    <n v="0"/>
    <n v="0"/>
    <n v="0"/>
    <n v="0"/>
    <n v="0"/>
    <n v="0"/>
    <n v="0"/>
    <n v="0"/>
    <m/>
  </r>
  <r>
    <d v="2014-04-09T00:00:00"/>
    <x v="31"/>
    <s v="13"/>
    <s v="Bolívar"/>
    <s v="13001"/>
    <s v="Cartagena de Indias"/>
    <x v="1"/>
    <s v="Incendio estructural"/>
    <s v="Incendio"/>
    <x v="1"/>
    <n v="0"/>
    <n v="0"/>
    <n v="0"/>
    <n v="5"/>
    <n v="1"/>
    <n v="1"/>
    <n v="0"/>
    <n v="0"/>
    <n v="0"/>
    <n v="0"/>
    <n v="0"/>
    <n v="0"/>
    <n v="0"/>
    <n v="0"/>
    <n v="0"/>
    <n v="0"/>
    <m/>
  </r>
  <r>
    <d v="2014-04-30T00:00:00"/>
    <x v="31"/>
    <s v="13"/>
    <s v="Bolívar"/>
    <s v="13001"/>
    <s v="Cartagena de Indias"/>
    <x v="8"/>
    <s v="Deslizamiento"/>
    <s v="Movimiento en masa"/>
    <x v="2"/>
    <n v="0"/>
    <n v="0"/>
    <n v="0"/>
    <n v="0"/>
    <n v="0"/>
    <n v="0"/>
    <n v="0"/>
    <n v="0"/>
    <n v="0"/>
    <n v="0"/>
    <n v="0"/>
    <n v="0"/>
    <n v="0"/>
    <n v="0"/>
    <n v="0"/>
    <n v="0"/>
    <m/>
  </r>
  <r>
    <d v="2014-05-10T00:00:00"/>
    <x v="31"/>
    <s v="13"/>
    <s v="Bolívar"/>
    <s v="13001"/>
    <s v="Cartagena de Indias"/>
    <x v="10"/>
    <s v="Vendaval"/>
    <s v="Vendaval"/>
    <x v="3"/>
    <n v="0"/>
    <n v="0"/>
    <n v="0"/>
    <n v="115"/>
    <n v="23"/>
    <n v="0"/>
    <n v="23"/>
    <n v="0"/>
    <n v="0"/>
    <n v="0"/>
    <n v="0"/>
    <n v="0"/>
    <n v="0"/>
    <n v="0"/>
    <n v="0"/>
    <n v="0"/>
    <m/>
  </r>
  <r>
    <d v="2014-05-26T00:00:00"/>
    <x v="31"/>
    <s v="13"/>
    <s v="Bolívar"/>
    <s v="13001"/>
    <s v="Cartagena de Indias"/>
    <x v="8"/>
    <s v="Deslizamiento"/>
    <s v="Movimiento en masa"/>
    <x v="2"/>
    <n v="0"/>
    <n v="0"/>
    <n v="0"/>
    <n v="0"/>
    <n v="0"/>
    <n v="0"/>
    <n v="0"/>
    <n v="0"/>
    <n v="0"/>
    <n v="0"/>
    <n v="0"/>
    <n v="0"/>
    <n v="0"/>
    <n v="0"/>
    <n v="0"/>
    <n v="0"/>
    <m/>
  </r>
  <r>
    <d v="2014-06-08T00:00:00"/>
    <x v="31"/>
    <s v="13"/>
    <s v="Bolívar"/>
    <s v="13001"/>
    <s v="Cartagena de Indias"/>
    <x v="5"/>
    <s v="Inundación"/>
    <s v="Inundación"/>
    <x v="3"/>
    <n v="0"/>
    <n v="0"/>
    <n v="0"/>
    <n v="0"/>
    <n v="0"/>
    <n v="0"/>
    <n v="0"/>
    <n v="0"/>
    <n v="0"/>
    <n v="0"/>
    <n v="0"/>
    <n v="0"/>
    <n v="0"/>
    <n v="0"/>
    <n v="0"/>
    <n v="0"/>
    <m/>
  </r>
  <r>
    <d v="2014-06-17T00:00:00"/>
    <x v="31"/>
    <s v="13"/>
    <s v="Bolívar"/>
    <s v="13001"/>
    <s v="Cartagena de Indias"/>
    <x v="10"/>
    <s v="Vendaval"/>
    <s v="Vendaval"/>
    <x v="3"/>
    <n v="0"/>
    <n v="0"/>
    <n v="0"/>
    <n v="750"/>
    <n v="150"/>
    <n v="0"/>
    <n v="150"/>
    <n v="0"/>
    <n v="0"/>
    <n v="0"/>
    <n v="0"/>
    <n v="0"/>
    <n v="1"/>
    <n v="1"/>
    <n v="1"/>
    <n v="0"/>
    <m/>
  </r>
  <r>
    <d v="2014-07-06T00:00:00"/>
    <x v="31"/>
    <s v="13"/>
    <s v="Bolívar"/>
    <s v="13001"/>
    <s v="Cartagena de Indias"/>
    <x v="1"/>
    <s v="Incendio estructural"/>
    <s v="Incendio"/>
    <x v="1"/>
    <n v="0"/>
    <n v="0"/>
    <n v="0"/>
    <n v="30"/>
    <n v="6"/>
    <n v="6"/>
    <n v="0"/>
    <n v="0"/>
    <n v="0"/>
    <n v="0"/>
    <n v="0"/>
    <n v="0"/>
    <n v="0"/>
    <n v="0"/>
    <n v="0"/>
    <n v="0"/>
    <m/>
  </r>
  <r>
    <d v="2014-07-10T00:00:00"/>
    <x v="31"/>
    <s v="13"/>
    <s v="Bolívar"/>
    <s v="13001"/>
    <s v="Cartagena de Indias"/>
    <x v="8"/>
    <s v="Deslizamiento"/>
    <s v="Movimiento en masa"/>
    <x v="2"/>
    <n v="0"/>
    <n v="0"/>
    <n v="0"/>
    <n v="0"/>
    <n v="0"/>
    <n v="0"/>
    <n v="0"/>
    <n v="0"/>
    <n v="0"/>
    <n v="0"/>
    <n v="0"/>
    <n v="0"/>
    <n v="0"/>
    <n v="0"/>
    <n v="0"/>
    <n v="0"/>
    <m/>
  </r>
  <r>
    <d v="2014-09-12T00:00:00"/>
    <x v="31"/>
    <s v="13"/>
    <s v="Bolívar"/>
    <s v="13001"/>
    <s v="Cartagena de Indias"/>
    <x v="1"/>
    <s v="Incendio estructural"/>
    <s v="Incendio"/>
    <x v="1"/>
    <n v="0"/>
    <n v="0"/>
    <n v="0"/>
    <n v="0"/>
    <n v="0"/>
    <n v="0"/>
    <n v="0"/>
    <n v="0"/>
    <n v="0"/>
    <n v="0"/>
    <n v="0"/>
    <n v="0"/>
    <n v="0"/>
    <n v="0"/>
    <n v="1"/>
    <n v="0"/>
    <m/>
  </r>
  <r>
    <d v="2014-09-16T00:00:00"/>
    <x v="31"/>
    <s v="13"/>
    <s v="Bolívar"/>
    <s v="13001"/>
    <s v="Cartagena de Indias"/>
    <x v="5"/>
    <s v="Inundación"/>
    <s v="Inundación"/>
    <x v="3"/>
    <n v="0"/>
    <n v="0"/>
    <n v="0"/>
    <n v="0"/>
    <n v="0"/>
    <n v="0"/>
    <n v="0"/>
    <n v="1"/>
    <n v="0"/>
    <n v="0"/>
    <n v="1"/>
    <n v="1"/>
    <n v="0"/>
    <n v="0"/>
    <n v="0"/>
    <n v="0"/>
    <m/>
  </r>
  <r>
    <d v="2014-10-02T00:00:00"/>
    <x v="31"/>
    <s v="13"/>
    <s v="Bolívar"/>
    <s v="13001"/>
    <s v="Cartagena de Indias"/>
    <x v="10"/>
    <s v="Vendaval"/>
    <s v="Vendaval"/>
    <x v="3"/>
    <n v="0"/>
    <n v="0"/>
    <n v="0"/>
    <n v="815"/>
    <n v="163"/>
    <n v="0"/>
    <n v="163"/>
    <n v="0"/>
    <n v="0"/>
    <n v="0"/>
    <n v="0"/>
    <n v="0"/>
    <n v="0"/>
    <n v="0"/>
    <n v="0"/>
    <n v="0"/>
    <m/>
  </r>
  <r>
    <d v="2014-10-07T00:00:00"/>
    <x v="31"/>
    <s v="13"/>
    <s v="Bolívar"/>
    <s v="13001"/>
    <s v="Cartagena de Indias"/>
    <x v="10"/>
    <s v="Vendaval"/>
    <s v="Vendaval"/>
    <x v="3"/>
    <n v="0"/>
    <n v="0"/>
    <n v="1"/>
    <n v="21"/>
    <n v="4"/>
    <n v="2"/>
    <n v="2"/>
    <n v="0"/>
    <n v="0"/>
    <n v="0"/>
    <n v="0"/>
    <n v="0"/>
    <n v="0"/>
    <n v="0"/>
    <n v="0"/>
    <n v="0"/>
    <m/>
  </r>
  <r>
    <d v="2014-10-14T00:00:00"/>
    <x v="31"/>
    <s v="13"/>
    <s v="Bolívar"/>
    <s v="13001"/>
    <s v="Cartagena de Indias"/>
    <x v="5"/>
    <s v="Inundación"/>
    <s v="Inundación"/>
    <x v="3"/>
    <n v="0"/>
    <n v="0"/>
    <n v="0"/>
    <n v="50"/>
    <n v="10"/>
    <n v="0"/>
    <n v="10"/>
    <n v="1"/>
    <n v="0"/>
    <n v="0"/>
    <n v="0"/>
    <n v="1"/>
    <n v="0"/>
    <n v="0"/>
    <n v="0"/>
    <n v="0"/>
    <m/>
  </r>
  <r>
    <d v="2014-10-16T00:00:00"/>
    <x v="31"/>
    <s v="13"/>
    <s v="Bolívar"/>
    <s v="13001"/>
    <s v="Cartagena de Indias"/>
    <x v="8"/>
    <s v="Deslizamiento"/>
    <s v="Movimiento en masa"/>
    <x v="2"/>
    <n v="0"/>
    <n v="0"/>
    <n v="0"/>
    <n v="0"/>
    <n v="0"/>
    <n v="0"/>
    <n v="0"/>
    <n v="0"/>
    <n v="0"/>
    <n v="0"/>
    <n v="0"/>
    <n v="0"/>
    <n v="0"/>
    <n v="0"/>
    <n v="0"/>
    <n v="0"/>
    <m/>
  </r>
  <r>
    <d v="2014-10-18T00:00:00"/>
    <x v="31"/>
    <s v="13"/>
    <s v="Bolívar"/>
    <s v="13001"/>
    <s v="Cartagena de Indias"/>
    <x v="1"/>
    <s v="Incendio estructural"/>
    <s v="Incendio"/>
    <x v="1"/>
    <n v="0"/>
    <n v="4"/>
    <n v="0"/>
    <n v="4"/>
    <n v="0"/>
    <n v="0"/>
    <n v="0"/>
    <n v="0"/>
    <n v="0"/>
    <n v="0"/>
    <n v="0"/>
    <n v="0"/>
    <n v="0"/>
    <n v="0"/>
    <n v="1"/>
    <n v="0"/>
    <m/>
  </r>
  <r>
    <d v="2014-10-26T00:00:00"/>
    <x v="31"/>
    <s v="13"/>
    <s v="Bolívar"/>
    <s v="13001"/>
    <s v="Cartagena de Indias"/>
    <x v="1"/>
    <s v="Incendio estructural"/>
    <s v="Incendio"/>
    <x v="1"/>
    <n v="0"/>
    <n v="3"/>
    <n v="0"/>
    <n v="3"/>
    <n v="0"/>
    <n v="0"/>
    <n v="0"/>
    <n v="0"/>
    <n v="0"/>
    <n v="0"/>
    <n v="0"/>
    <n v="0"/>
    <n v="0"/>
    <n v="0"/>
    <n v="0"/>
    <n v="0"/>
    <n v="1"/>
  </r>
  <r>
    <d v="2014-10-26T00:00:00"/>
    <x v="31"/>
    <s v="13"/>
    <s v="Bolívar"/>
    <s v="13001"/>
    <s v="Cartagena de Indias"/>
    <x v="5"/>
    <s v="Inundación"/>
    <s v="Inundación"/>
    <x v="3"/>
    <n v="0"/>
    <n v="0"/>
    <n v="0"/>
    <n v="0"/>
    <n v="0"/>
    <n v="0"/>
    <n v="0"/>
    <n v="0"/>
    <n v="0"/>
    <n v="0"/>
    <n v="0"/>
    <n v="0"/>
    <n v="0"/>
    <n v="0"/>
    <n v="0"/>
    <n v="0"/>
    <n v="2"/>
  </r>
  <r>
    <d v="2014-11-04T00:00:00"/>
    <x v="31"/>
    <s v="13"/>
    <s v="Bolívar"/>
    <s v="13001"/>
    <s v="Cartagena de Indias"/>
    <x v="9"/>
    <s v="Colapso estructural"/>
    <s v="Colapso estructural"/>
    <x v="4"/>
    <n v="2"/>
    <n v="1"/>
    <n v="0"/>
    <n v="3"/>
    <n v="0"/>
    <n v="0"/>
    <n v="0"/>
    <n v="0"/>
    <n v="0"/>
    <n v="0"/>
    <n v="0"/>
    <n v="0"/>
    <n v="0"/>
    <n v="0"/>
    <n v="0"/>
    <n v="0"/>
    <m/>
  </r>
  <r>
    <d v="2014-12-11T00:00:00"/>
    <x v="31"/>
    <s v="13"/>
    <s v="Bolívar"/>
    <s v="13001"/>
    <s v="Cartagena de Indias"/>
    <x v="5"/>
    <s v="Inundación"/>
    <s v="Inundación"/>
    <x v="3"/>
    <n v="0"/>
    <n v="0"/>
    <n v="0"/>
    <n v="0"/>
    <n v="0"/>
    <n v="0"/>
    <n v="0"/>
    <n v="0"/>
    <n v="0"/>
    <n v="0"/>
    <n v="0"/>
    <n v="0"/>
    <n v="0"/>
    <n v="0"/>
    <n v="0"/>
    <n v="0"/>
    <m/>
  </r>
  <r>
    <d v="2014-12-29T00:00:00"/>
    <x v="31"/>
    <s v="13"/>
    <s v="Bolívar"/>
    <s v="13001"/>
    <s v="Cartagena de Indias"/>
    <x v="8"/>
    <s v="Deslizamiento"/>
    <s v="Movimiento en masa"/>
    <x v="2"/>
    <n v="0"/>
    <n v="0"/>
    <n v="0"/>
    <n v="0"/>
    <n v="0"/>
    <n v="0"/>
    <n v="0"/>
    <n v="0"/>
    <n v="0"/>
    <n v="0"/>
    <n v="0"/>
    <n v="0"/>
    <n v="0"/>
    <n v="0"/>
    <n v="0"/>
    <n v="0"/>
    <m/>
  </r>
  <r>
    <n v="2014"/>
    <x v="31"/>
    <s v="13"/>
    <s v="Bolívar"/>
    <s v="13001"/>
    <s v="Cartagena de Indias"/>
    <x v="15"/>
    <m/>
    <m/>
    <x v="3"/>
    <m/>
    <m/>
    <m/>
    <m/>
    <m/>
    <m/>
    <m/>
    <m/>
    <m/>
    <m/>
    <m/>
    <m/>
    <m/>
    <m/>
    <m/>
    <m/>
    <m/>
  </r>
  <r>
    <n v="2014"/>
    <x v="31"/>
    <s v="13"/>
    <s v="Bolívar"/>
    <s v="13001"/>
    <s v="Cartagena de Indias"/>
    <x v="14"/>
    <m/>
    <m/>
    <x v="0"/>
    <m/>
    <m/>
    <m/>
    <n v="250"/>
    <m/>
    <m/>
    <m/>
    <m/>
    <m/>
    <m/>
    <m/>
    <m/>
    <m/>
    <m/>
    <m/>
    <m/>
    <m/>
  </r>
  <r>
    <d v="2015-01-06T00:00:00"/>
    <x v="32"/>
    <s v="13"/>
    <s v="Bolívar"/>
    <s v="13001"/>
    <s v="Cartagena de Indias"/>
    <x v="1"/>
    <s v="Incendio estructural"/>
    <s v="Incendio"/>
    <x v="1"/>
    <n v="0"/>
    <n v="0"/>
    <n v="0"/>
    <n v="15"/>
    <n v="3"/>
    <n v="3"/>
    <n v="0"/>
    <n v="0"/>
    <n v="0"/>
    <n v="0"/>
    <n v="0"/>
    <n v="0"/>
    <n v="0"/>
    <n v="0"/>
    <n v="0"/>
    <n v="0"/>
    <m/>
  </r>
  <r>
    <d v="2015-01-25T00:00:00"/>
    <x v="32"/>
    <s v="13"/>
    <s v="Bolívar"/>
    <s v="13001"/>
    <s v="Cartagena de Indias"/>
    <x v="8"/>
    <s v="Deslizamiento"/>
    <s v="Movimiento en masa"/>
    <x v="2"/>
    <n v="0"/>
    <n v="0"/>
    <n v="0"/>
    <n v="0"/>
    <n v="0"/>
    <n v="0"/>
    <n v="0"/>
    <n v="0"/>
    <n v="0"/>
    <n v="0"/>
    <n v="0"/>
    <n v="0"/>
    <n v="0"/>
    <n v="0"/>
    <n v="0"/>
    <n v="0"/>
    <m/>
  </r>
  <r>
    <d v="2015-04-02T00:00:00"/>
    <x v="32"/>
    <s v="13"/>
    <s v="Bolívar"/>
    <s v="13001"/>
    <s v="Cartagena de Indias"/>
    <x v="1"/>
    <s v="Incendio estructural"/>
    <s v="Incendio"/>
    <x v="1"/>
    <n v="0"/>
    <n v="0"/>
    <n v="0"/>
    <n v="0"/>
    <n v="0"/>
    <n v="0"/>
    <n v="0"/>
    <n v="0"/>
    <n v="0"/>
    <n v="0"/>
    <n v="0"/>
    <n v="0"/>
    <n v="0"/>
    <n v="0"/>
    <n v="7"/>
    <n v="0"/>
    <m/>
  </r>
  <r>
    <d v="2015-04-03T00:00:00"/>
    <x v="32"/>
    <s v="13"/>
    <s v="Bolívar"/>
    <s v="13001"/>
    <s v="Cartagena de Indias"/>
    <x v="1"/>
    <s v="Incendio estructural"/>
    <s v="Incendio"/>
    <x v="1"/>
    <n v="0"/>
    <n v="0"/>
    <n v="0"/>
    <n v="10"/>
    <n v="2"/>
    <n v="2"/>
    <n v="0"/>
    <n v="0"/>
    <n v="0"/>
    <n v="0"/>
    <n v="0"/>
    <n v="0"/>
    <n v="0"/>
    <n v="0"/>
    <n v="0"/>
    <n v="0"/>
    <m/>
  </r>
  <r>
    <d v="2015-04-04T00:00:00"/>
    <x v="32"/>
    <s v="13"/>
    <s v="Bolívar"/>
    <s v="13001"/>
    <s v="Cartagena de Indias"/>
    <x v="1"/>
    <s v="Incendio estructural"/>
    <s v="Incendio"/>
    <x v="1"/>
    <n v="0"/>
    <n v="0"/>
    <n v="0"/>
    <n v="0"/>
    <n v="0"/>
    <n v="0"/>
    <n v="0"/>
    <n v="0"/>
    <n v="0"/>
    <n v="0"/>
    <n v="0"/>
    <n v="0"/>
    <n v="0"/>
    <n v="0"/>
    <n v="0"/>
    <n v="0"/>
    <n v="1"/>
  </r>
  <r>
    <d v="2015-04-04T00:00:00"/>
    <x v="32"/>
    <s v="13"/>
    <s v="Bolívar"/>
    <s v="13001"/>
    <s v="Cartagena de Indias"/>
    <x v="12"/>
    <s v="Incendio forestal"/>
    <s v="Incendio forestal"/>
    <x v="3"/>
    <n v="0"/>
    <n v="0"/>
    <n v="0"/>
    <n v="0"/>
    <n v="0"/>
    <n v="0"/>
    <n v="0"/>
    <n v="0"/>
    <n v="0"/>
    <n v="0"/>
    <n v="0"/>
    <n v="0"/>
    <n v="0"/>
    <n v="0"/>
    <n v="0"/>
    <n v="1"/>
    <m/>
  </r>
  <r>
    <d v="2015-04-06T00:00:00"/>
    <x v="32"/>
    <s v="13"/>
    <s v="Bolívar"/>
    <s v="13001"/>
    <s v="Cartagena de Indias"/>
    <x v="1"/>
    <s v="Incendio estructural"/>
    <s v="Incendio"/>
    <x v="1"/>
    <n v="0"/>
    <n v="0"/>
    <n v="0"/>
    <n v="5"/>
    <n v="1"/>
    <n v="1"/>
    <n v="0"/>
    <n v="0"/>
    <n v="0"/>
    <n v="0"/>
    <n v="0"/>
    <n v="0"/>
    <n v="0"/>
    <n v="0"/>
    <n v="0"/>
    <n v="0"/>
    <m/>
  </r>
  <r>
    <d v="2015-06-14T00:00:00"/>
    <x v="32"/>
    <s v="13"/>
    <s v="Bolívar"/>
    <s v="13001"/>
    <s v="Cartagena de Indias"/>
    <x v="11"/>
    <s v="Tormenta Electrica"/>
    <s v="Tormenta eléctrica"/>
    <x v="3"/>
    <n v="1"/>
    <n v="0"/>
    <n v="0"/>
    <n v="1"/>
    <n v="0"/>
    <n v="0"/>
    <n v="0"/>
    <n v="0"/>
    <n v="0"/>
    <n v="0"/>
    <n v="0"/>
    <n v="0"/>
    <n v="0"/>
    <n v="0"/>
    <n v="0"/>
    <n v="0"/>
    <m/>
  </r>
  <r>
    <d v="2015-10-12T00:00:00"/>
    <x v="32"/>
    <s v="13"/>
    <s v="Bolívar"/>
    <s v="13001"/>
    <s v="Cartagena de Indias"/>
    <x v="1"/>
    <s v="Incendio estructural"/>
    <s v="Incendio"/>
    <x v="1"/>
    <n v="0"/>
    <n v="0"/>
    <n v="0"/>
    <n v="0"/>
    <n v="0"/>
    <n v="0"/>
    <n v="0"/>
    <n v="0"/>
    <n v="0"/>
    <n v="0"/>
    <n v="0"/>
    <n v="0"/>
    <n v="0"/>
    <n v="0"/>
    <n v="1"/>
    <n v="0"/>
    <m/>
  </r>
  <r>
    <d v="2015-02-28T00:00:00"/>
    <x v="32"/>
    <s v="13"/>
    <s v="Bolívar"/>
    <s v="13001"/>
    <s v="Cartagena de Indias"/>
    <x v="8"/>
    <m/>
    <m/>
    <x v="2"/>
    <m/>
    <m/>
    <m/>
    <n v="588"/>
    <m/>
    <m/>
    <m/>
    <m/>
    <m/>
    <m/>
    <m/>
    <m/>
    <m/>
    <m/>
    <m/>
    <m/>
    <m/>
  </r>
  <r>
    <d v="2015-09-01T00:00:00"/>
    <x v="32"/>
    <s v="13"/>
    <s v="Bolívar"/>
    <s v="13001"/>
    <s v="Cartagena de Indias"/>
    <x v="5"/>
    <m/>
    <m/>
    <x v="3"/>
    <m/>
    <m/>
    <m/>
    <n v="80"/>
    <m/>
    <m/>
    <m/>
    <m/>
    <m/>
    <m/>
    <m/>
    <m/>
    <m/>
    <m/>
    <m/>
    <m/>
    <m/>
  </r>
  <r>
    <n v="2015"/>
    <x v="32"/>
    <s v="13"/>
    <s v="Bolívar"/>
    <s v="13001"/>
    <s v="Cartagena de Indias"/>
    <x v="14"/>
    <m/>
    <m/>
    <x v="0"/>
    <m/>
    <m/>
    <m/>
    <n v="120"/>
    <m/>
    <m/>
    <m/>
    <m/>
    <m/>
    <m/>
    <m/>
    <m/>
    <m/>
    <m/>
    <m/>
    <m/>
    <m/>
  </r>
  <r>
    <d v="2016-05-03T00:00:00"/>
    <x v="33"/>
    <s v="13"/>
    <s v="Bolívar"/>
    <s v="13001"/>
    <s v="Cartagena de Indias"/>
    <x v="9"/>
    <s v="Colapso estructural"/>
    <s v="Colapso estructural"/>
    <x v="4"/>
    <n v="0"/>
    <n v="0"/>
    <n v="0"/>
    <n v="5"/>
    <n v="1"/>
    <n v="1"/>
    <n v="0"/>
    <n v="0"/>
    <n v="0"/>
    <n v="0"/>
    <n v="0"/>
    <n v="0"/>
    <n v="0"/>
    <n v="0"/>
    <n v="0"/>
    <n v="0"/>
    <n v="2"/>
  </r>
  <r>
    <d v="2016-05-28T00:00:00"/>
    <x v="33"/>
    <s v="13"/>
    <s v="Bolívar"/>
    <s v="13001"/>
    <s v="Cartagena de Indias"/>
    <x v="12"/>
    <s v="Incendio forestal"/>
    <s v="Incendio forestal"/>
    <x v="3"/>
    <n v="0"/>
    <n v="2"/>
    <n v="0"/>
    <n v="5"/>
    <n v="1"/>
    <n v="0"/>
    <n v="1"/>
    <n v="0"/>
    <n v="0"/>
    <n v="0"/>
    <n v="0"/>
    <n v="0"/>
    <n v="0"/>
    <n v="0"/>
    <n v="0"/>
    <n v="0"/>
    <m/>
  </r>
  <r>
    <d v="2016-06-22T00:00:00"/>
    <x v="33"/>
    <s v="13"/>
    <s v="Bolívar"/>
    <s v="13001"/>
    <s v="Cartagena de Indias"/>
    <x v="10"/>
    <s v="Vendaval"/>
    <s v="Vendaval"/>
    <x v="3"/>
    <n v="0"/>
    <n v="0"/>
    <n v="0"/>
    <n v="165"/>
    <n v="33"/>
    <n v="0"/>
    <n v="33"/>
    <n v="0"/>
    <n v="0"/>
    <n v="0"/>
    <n v="0"/>
    <n v="0"/>
    <n v="0"/>
    <n v="0"/>
    <n v="0"/>
    <n v="0"/>
    <m/>
  </r>
  <r>
    <d v="2016-07-05T00:00:00"/>
    <x v="33"/>
    <s v="13"/>
    <s v="Bolívar"/>
    <s v="13001"/>
    <s v="Cartagena de Indias"/>
    <x v="10"/>
    <s v="Vendaval"/>
    <s v="Vendaval"/>
    <x v="3"/>
    <n v="0"/>
    <n v="0"/>
    <n v="0"/>
    <n v="10"/>
    <n v="2"/>
    <n v="0"/>
    <n v="2"/>
    <n v="0"/>
    <n v="0"/>
    <n v="0"/>
    <n v="0"/>
    <n v="0"/>
    <n v="0"/>
    <n v="0"/>
    <n v="0"/>
    <n v="0"/>
    <m/>
  </r>
  <r>
    <d v="2016-07-14T00:00:00"/>
    <x v="33"/>
    <s v="13"/>
    <s v="Bolívar"/>
    <s v="13001"/>
    <s v="Cartagena de Indias"/>
    <x v="10"/>
    <s v="Vendaval"/>
    <s v="Vendaval"/>
    <x v="3"/>
    <n v="0"/>
    <n v="0"/>
    <n v="0"/>
    <n v="370"/>
    <n v="74"/>
    <n v="1"/>
    <n v="73"/>
    <n v="0"/>
    <n v="0"/>
    <n v="0"/>
    <n v="0"/>
    <n v="0"/>
    <n v="0"/>
    <n v="0"/>
    <n v="0"/>
    <n v="0"/>
    <m/>
  </r>
  <r>
    <d v="2016-07-23T00:00:00"/>
    <x v="33"/>
    <s v="13"/>
    <s v="Bolívar"/>
    <s v="13001"/>
    <s v="Cartagena de Indias"/>
    <x v="10"/>
    <s v="Vendaval"/>
    <s v="Vendaval"/>
    <x v="3"/>
    <n v="0"/>
    <n v="0"/>
    <n v="0"/>
    <n v="45"/>
    <n v="9"/>
    <n v="1"/>
    <n v="8"/>
    <n v="0"/>
    <n v="0"/>
    <n v="0"/>
    <n v="0"/>
    <n v="0"/>
    <n v="0"/>
    <n v="0"/>
    <n v="0"/>
    <n v="0"/>
    <m/>
  </r>
  <r>
    <d v="2016-08-30T00:00:00"/>
    <x v="33"/>
    <s v="13"/>
    <s v="Bolívar"/>
    <s v="13001"/>
    <s v="Cartagena de Indias"/>
    <x v="10"/>
    <s v="Vendaval"/>
    <s v="Vendaval"/>
    <x v="3"/>
    <n v="0"/>
    <n v="2"/>
    <n v="0"/>
    <n v="195"/>
    <n v="39"/>
    <n v="0"/>
    <n v="39"/>
    <n v="0"/>
    <n v="0"/>
    <n v="0"/>
    <n v="0"/>
    <n v="0"/>
    <n v="0"/>
    <n v="0"/>
    <n v="0"/>
    <n v="0"/>
    <m/>
  </r>
  <r>
    <d v="2016-10-04T00:00:00"/>
    <x v="33"/>
    <s v="13"/>
    <s v="Bolívar"/>
    <s v="13001"/>
    <s v="Cartagena de Indias"/>
    <x v="7"/>
    <s v="Huracán"/>
    <s v="Ciclón tropical"/>
    <x v="0"/>
    <n v="0"/>
    <n v="0"/>
    <n v="0"/>
    <n v="12790"/>
    <n v="2558"/>
    <n v="0"/>
    <n v="0"/>
    <n v="0"/>
    <n v="0"/>
    <n v="0"/>
    <n v="0"/>
    <n v="0"/>
    <n v="0"/>
    <n v="0"/>
    <n v="0"/>
    <n v="0"/>
    <m/>
  </r>
  <r>
    <d v="2016-11-14T00:00:00"/>
    <x v="33"/>
    <s v="13"/>
    <s v="Bolívar"/>
    <s v="13001"/>
    <s v="Cartagena de Indias"/>
    <x v="5"/>
    <s v="Inundación"/>
    <s v="Inundación"/>
    <x v="3"/>
    <n v="0"/>
    <n v="0"/>
    <n v="0"/>
    <n v="188"/>
    <n v="38"/>
    <n v="0"/>
    <n v="11"/>
    <n v="0"/>
    <n v="0"/>
    <n v="0"/>
    <n v="0"/>
    <n v="0"/>
    <n v="0"/>
    <n v="0"/>
    <n v="0"/>
    <n v="0"/>
    <m/>
  </r>
  <r>
    <d v="2016-11-19T00:00:00"/>
    <x v="33"/>
    <s v="13"/>
    <s v="Bolívar"/>
    <s v="13001"/>
    <s v="Cartagena de Indias"/>
    <x v="5"/>
    <s v="Inundación"/>
    <s v="Inundación"/>
    <x v="3"/>
    <n v="0"/>
    <n v="0"/>
    <n v="0"/>
    <n v="250"/>
    <n v="50"/>
    <n v="0"/>
    <n v="50"/>
    <n v="0"/>
    <n v="0"/>
    <n v="0"/>
    <n v="0"/>
    <n v="0"/>
    <n v="0"/>
    <n v="0"/>
    <n v="0"/>
    <n v="0"/>
    <m/>
  </r>
  <r>
    <d v="2016-12-02T00:00:00"/>
    <x v="33"/>
    <s v="13"/>
    <s v="Bolívar"/>
    <s v="13001"/>
    <s v="Cartagena de Indias"/>
    <x v="12"/>
    <s v="Incendio forestal"/>
    <s v="Incendio forestal"/>
    <x v="3"/>
    <n v="0"/>
    <n v="0"/>
    <n v="0"/>
    <n v="0"/>
    <n v="0"/>
    <n v="0"/>
    <n v="0"/>
    <n v="0"/>
    <n v="0"/>
    <n v="0"/>
    <n v="0"/>
    <n v="0"/>
    <n v="0"/>
    <n v="0"/>
    <n v="0"/>
    <n v="0"/>
    <m/>
  </r>
  <r>
    <n v="2016"/>
    <x v="33"/>
    <s v="13"/>
    <s v="Bolívar"/>
    <s v="13001"/>
    <s v="Cartagena de Indias"/>
    <x v="14"/>
    <m/>
    <m/>
    <x v="0"/>
    <m/>
    <m/>
    <m/>
    <m/>
    <m/>
    <m/>
    <m/>
    <m/>
    <m/>
    <m/>
    <m/>
    <m/>
    <m/>
    <m/>
    <m/>
    <m/>
    <m/>
  </r>
  <r>
    <d v="2017-04-27T00:00:00"/>
    <x v="34"/>
    <s v="13"/>
    <s v="Bolívar"/>
    <s v="13001"/>
    <s v="Cartagena de Indias"/>
    <x v="9"/>
    <s v="Colapso estructural"/>
    <s v="Colapso estructural"/>
    <x v="4"/>
    <n v="21"/>
    <n v="23"/>
    <n v="0"/>
    <n v="57"/>
    <n v="3"/>
    <n v="0"/>
    <n v="0"/>
    <n v="0"/>
    <n v="0"/>
    <n v="0"/>
    <n v="0"/>
    <n v="0"/>
    <n v="0"/>
    <n v="0"/>
    <n v="0"/>
    <n v="0"/>
    <n v="1"/>
  </r>
  <r>
    <d v="2017-05-17T00:00:00"/>
    <x v="34"/>
    <s v="13"/>
    <s v="Bolívar"/>
    <s v="13001"/>
    <s v="Cartagena de Indias"/>
    <x v="4"/>
    <s v="Explosión"/>
    <s v="Pérdida de contención de materiales peligrosos"/>
    <x v="1"/>
    <n v="5"/>
    <n v="16"/>
    <n v="0"/>
    <n v="21"/>
    <n v="0"/>
    <n v="0"/>
    <n v="0"/>
    <n v="0"/>
    <n v="0"/>
    <n v="0"/>
    <n v="0"/>
    <n v="0"/>
    <n v="0"/>
    <n v="0"/>
    <n v="0"/>
    <n v="0"/>
    <m/>
  </r>
  <r>
    <d v="2017-05-30T00:00:00"/>
    <x v="34"/>
    <s v="13"/>
    <s v="Bolívar"/>
    <s v="13001"/>
    <s v="Cartagena de Indias"/>
    <x v="9"/>
    <s v="Colapso estructural"/>
    <s v="Colapso estructural"/>
    <x v="4"/>
    <n v="0"/>
    <n v="0"/>
    <n v="0"/>
    <n v="0"/>
    <n v="0"/>
    <n v="0"/>
    <n v="0"/>
    <n v="0"/>
    <n v="0"/>
    <n v="0"/>
    <n v="0"/>
    <n v="0"/>
    <n v="0"/>
    <n v="0"/>
    <n v="1"/>
    <n v="0"/>
    <m/>
  </r>
  <r>
    <d v="2017-06-09T00:00:00"/>
    <x v="34"/>
    <s v="13"/>
    <s v="Bolívar"/>
    <s v="13001"/>
    <s v="Cartagena de Indias"/>
    <x v="1"/>
    <s v="Incendio estructural"/>
    <s v="Incendio"/>
    <x v="1"/>
    <n v="0"/>
    <n v="0"/>
    <n v="0"/>
    <n v="0"/>
    <n v="0"/>
    <n v="0"/>
    <n v="0"/>
    <n v="0"/>
    <n v="0"/>
    <n v="0"/>
    <n v="0"/>
    <n v="0"/>
    <n v="0"/>
    <n v="0"/>
    <n v="1"/>
    <n v="0"/>
    <m/>
  </r>
  <r>
    <d v="2017-07-03T00:00:00"/>
    <x v="34"/>
    <s v="13"/>
    <s v="Bolívar"/>
    <s v="13001"/>
    <s v="Cartagena de Indias"/>
    <x v="10"/>
    <s v="Vendaval"/>
    <s v="Vendaval"/>
    <x v="3"/>
    <n v="0"/>
    <n v="0"/>
    <n v="0"/>
    <n v="0"/>
    <n v="0"/>
    <n v="0"/>
    <n v="0"/>
    <n v="0"/>
    <n v="0"/>
    <n v="0"/>
    <n v="0"/>
    <n v="0"/>
    <n v="0"/>
    <n v="0"/>
    <n v="0"/>
    <n v="0"/>
    <m/>
  </r>
  <r>
    <d v="2017-07-20T00:00:00"/>
    <x v="34"/>
    <s v="13"/>
    <s v="Bolívar"/>
    <s v="13001"/>
    <s v="Cartagena de Indias"/>
    <x v="10"/>
    <s v="Vendaval"/>
    <s v="Vendaval"/>
    <x v="3"/>
    <n v="0"/>
    <n v="0"/>
    <n v="0"/>
    <n v="15"/>
    <n v="3"/>
    <n v="0"/>
    <n v="3"/>
    <n v="0"/>
    <n v="0"/>
    <n v="0"/>
    <n v="0"/>
    <n v="0"/>
    <n v="0"/>
    <n v="0"/>
    <n v="0"/>
    <n v="0"/>
    <m/>
  </r>
  <r>
    <d v="2017-09-15T00:00:00"/>
    <x v="34"/>
    <s v="13"/>
    <s v="Bolívar"/>
    <s v="13001"/>
    <s v="Cartagena de Indias"/>
    <x v="9"/>
    <s v="Colapso estructural"/>
    <s v="Colapso estructural"/>
    <x v="4"/>
    <n v="0"/>
    <n v="1"/>
    <n v="0"/>
    <n v="1"/>
    <n v="0"/>
    <n v="0"/>
    <n v="1"/>
    <n v="0"/>
    <n v="0"/>
    <n v="0"/>
    <n v="0"/>
    <n v="0"/>
    <n v="0"/>
    <n v="0"/>
    <n v="0"/>
    <n v="0"/>
    <m/>
  </r>
  <r>
    <d v="2017-09-17T00:00:00"/>
    <x v="34"/>
    <s v="13"/>
    <s v="Bolívar"/>
    <s v="13001"/>
    <s v="Cartagena de Indias"/>
    <x v="10"/>
    <s v="Vendaval"/>
    <s v="Vendaval"/>
    <x v="3"/>
    <n v="0"/>
    <n v="0"/>
    <n v="0"/>
    <n v="150"/>
    <n v="30"/>
    <n v="0"/>
    <n v="30"/>
    <n v="0"/>
    <n v="0"/>
    <n v="0"/>
    <n v="0"/>
    <n v="0"/>
    <n v="0"/>
    <n v="0"/>
    <n v="0"/>
    <n v="0"/>
    <m/>
  </r>
  <r>
    <d v="2017-11-08T00:00:00"/>
    <x v="34"/>
    <s v="13"/>
    <s v="Bolívar"/>
    <s v="13001"/>
    <s v="Cartagena de Indias"/>
    <x v="1"/>
    <s v="Incendio estructural"/>
    <s v="Incendio"/>
    <x v="1"/>
    <n v="0"/>
    <n v="0"/>
    <n v="0"/>
    <n v="0"/>
    <n v="0"/>
    <n v="0"/>
    <n v="0"/>
    <n v="0"/>
    <n v="0"/>
    <n v="0"/>
    <n v="0"/>
    <n v="0"/>
    <n v="0"/>
    <n v="0"/>
    <n v="0"/>
    <n v="0"/>
    <n v="1"/>
  </r>
  <r>
    <d v="2017-11-17T00:00:00"/>
    <x v="34"/>
    <s v="13"/>
    <s v="Bolívar"/>
    <s v="13001"/>
    <s v="Cartagena de Indias"/>
    <x v="5"/>
    <s v="Inundación"/>
    <s v="Inundación"/>
    <x v="3"/>
    <n v="0"/>
    <n v="0"/>
    <n v="0"/>
    <n v="0"/>
    <n v="0"/>
    <n v="0"/>
    <n v="0"/>
    <n v="0"/>
    <n v="0"/>
    <n v="0"/>
    <n v="0"/>
    <n v="0"/>
    <n v="0"/>
    <n v="1"/>
    <n v="1"/>
    <n v="0"/>
    <m/>
  </r>
  <r>
    <d v="2017-12-08T00:00:00"/>
    <x v="34"/>
    <s v="13"/>
    <s v="Bolívar"/>
    <s v="13001"/>
    <s v="Cartagena de Indias"/>
    <x v="11"/>
    <s v="Tormenta Electrica"/>
    <s v="Tormenta eléctrica"/>
    <x v="3"/>
    <n v="1"/>
    <n v="1"/>
    <n v="0"/>
    <n v="2"/>
    <n v="0"/>
    <n v="0"/>
    <n v="0"/>
    <n v="0"/>
    <n v="0"/>
    <n v="0"/>
    <n v="0"/>
    <n v="0"/>
    <n v="0"/>
    <n v="0"/>
    <n v="0"/>
    <n v="0"/>
    <m/>
  </r>
  <r>
    <d v="2017-12-29T00:00:00"/>
    <x v="34"/>
    <s v="13"/>
    <s v="Bolívar"/>
    <s v="13001"/>
    <s v="Cartagena de Indias"/>
    <x v="1"/>
    <s v="Incendio estructural"/>
    <s v="Incendio"/>
    <x v="1"/>
    <n v="0"/>
    <n v="0"/>
    <n v="0"/>
    <n v="0"/>
    <n v="0"/>
    <n v="0"/>
    <n v="0"/>
    <n v="0"/>
    <n v="0"/>
    <n v="0"/>
    <n v="0"/>
    <n v="0"/>
    <n v="0"/>
    <n v="0"/>
    <n v="0"/>
    <n v="0"/>
    <m/>
  </r>
  <r>
    <d v="2017-09-08T00:00:00"/>
    <x v="34"/>
    <s v="13"/>
    <s v="Bolívar"/>
    <s v="13001"/>
    <s v="Cartagena de Indias"/>
    <x v="4"/>
    <m/>
    <m/>
    <x v="1"/>
    <n v="4"/>
    <m/>
    <m/>
    <n v="22"/>
    <m/>
    <m/>
    <m/>
    <m/>
    <m/>
    <m/>
    <m/>
    <m/>
    <m/>
    <m/>
    <m/>
    <m/>
    <m/>
  </r>
  <r>
    <n v="2017"/>
    <x v="34"/>
    <s v="13"/>
    <s v="Bolívar"/>
    <s v="13001"/>
    <s v="Cartagena de Indias"/>
    <x v="8"/>
    <m/>
    <m/>
    <x v="2"/>
    <m/>
    <m/>
    <m/>
    <m/>
    <m/>
    <m/>
    <m/>
    <m/>
    <m/>
    <m/>
    <m/>
    <m/>
    <m/>
    <m/>
    <m/>
    <m/>
    <m/>
  </r>
  <r>
    <d v="2017-12-29T00:00:00"/>
    <x v="34"/>
    <s v="13"/>
    <s v="Bolívar"/>
    <s v="13001"/>
    <s v="Cartagena de Indias"/>
    <x v="9"/>
    <m/>
    <m/>
    <x v="4"/>
    <m/>
    <m/>
    <m/>
    <n v="400"/>
    <m/>
    <m/>
    <m/>
    <m/>
    <m/>
    <m/>
    <m/>
    <m/>
    <m/>
    <m/>
    <m/>
    <m/>
    <m/>
  </r>
  <r>
    <d v="2018-01-18T00:00:00"/>
    <x v="35"/>
    <s v="13"/>
    <s v="Bolívar"/>
    <s v="13001"/>
    <s v="Cartagena de Indias"/>
    <x v="9"/>
    <s v="Colapso estructural"/>
    <s v="Colapso estructural"/>
    <x v="4"/>
    <n v="0"/>
    <n v="0"/>
    <n v="0"/>
    <n v="0"/>
    <n v="0"/>
    <n v="0"/>
    <n v="0"/>
    <n v="0"/>
    <n v="0"/>
    <n v="0"/>
    <n v="0"/>
    <n v="0"/>
    <n v="0"/>
    <n v="0"/>
    <n v="0"/>
    <n v="0"/>
    <n v="0"/>
  </r>
  <r>
    <d v="2018-02-19T00:00:00"/>
    <x v="35"/>
    <s v="13"/>
    <s v="Bolívar"/>
    <s v="13001"/>
    <s v="Cartagena de Indias"/>
    <x v="1"/>
    <s v="Incendio estructural"/>
    <s v="Incendio"/>
    <x v="1"/>
    <n v="0"/>
    <n v="0"/>
    <n v="0"/>
    <n v="0"/>
    <n v="0"/>
    <n v="0"/>
    <n v="0"/>
    <n v="0"/>
    <n v="0"/>
    <n v="0"/>
    <n v="0"/>
    <n v="0"/>
    <n v="0"/>
    <n v="0"/>
    <n v="0"/>
    <n v="0"/>
    <n v="2"/>
  </r>
  <r>
    <d v="2018-06-14T00:00:00"/>
    <x v="35"/>
    <s v="13"/>
    <s v="Bolívar"/>
    <s v="13001"/>
    <s v="Cartagena de Indias"/>
    <x v="10"/>
    <s v="Vendaval"/>
    <s v="Vendaval"/>
    <x v="3"/>
    <n v="0"/>
    <n v="0"/>
    <n v="0"/>
    <n v="0"/>
    <n v="0"/>
    <n v="0"/>
    <n v="0"/>
    <n v="0"/>
    <n v="0"/>
    <n v="0"/>
    <n v="0"/>
    <n v="0"/>
    <n v="0"/>
    <n v="0"/>
    <n v="0"/>
    <n v="0"/>
    <n v="0"/>
  </r>
  <r>
    <d v="2018-09-24T00:00:00"/>
    <x v="35"/>
    <s v="13"/>
    <s v="Bolívar"/>
    <s v="13001"/>
    <s v="Cartagena de Indias"/>
    <x v="0"/>
    <s v="Marejada"/>
    <s v="Marejada"/>
    <x v="0"/>
    <n v="0"/>
    <n v="0"/>
    <n v="0"/>
    <n v="15"/>
    <n v="3"/>
    <n v="0"/>
    <n v="3"/>
    <n v="0"/>
    <n v="0"/>
    <n v="0"/>
    <n v="0"/>
    <n v="0"/>
    <n v="0"/>
    <n v="0"/>
    <n v="0"/>
    <n v="0"/>
    <n v="0"/>
  </r>
  <r>
    <d v="2018-10-05T00:00:00"/>
    <x v="35"/>
    <s v="13"/>
    <s v="Bolívar"/>
    <s v="13001"/>
    <s v="Cartagena de Indias"/>
    <x v="1"/>
    <s v="Incendio estructural"/>
    <s v="Incendio"/>
    <x v="1"/>
    <n v="0"/>
    <n v="0"/>
    <n v="0"/>
    <n v="40"/>
    <n v="8"/>
    <n v="0"/>
    <n v="8"/>
    <n v="0"/>
    <n v="0"/>
    <n v="0"/>
    <n v="0"/>
    <n v="0"/>
    <n v="0"/>
    <n v="0"/>
    <n v="0"/>
    <n v="0"/>
    <m/>
  </r>
  <r>
    <d v="2018-10-23T00:00:00"/>
    <x v="35"/>
    <s v="13"/>
    <s v="Bolívar"/>
    <s v="13001"/>
    <s v="Cartagena de Indias"/>
    <x v="8"/>
    <s v="Deslizamiento"/>
    <s v="Movimiento en masa"/>
    <x v="2"/>
    <n v="0"/>
    <n v="0"/>
    <n v="0"/>
    <n v="0"/>
    <n v="0"/>
    <n v="0"/>
    <n v="0"/>
    <n v="0"/>
    <n v="0"/>
    <n v="0"/>
    <n v="0"/>
    <n v="0"/>
    <n v="0"/>
    <n v="0"/>
    <n v="0"/>
    <n v="0"/>
    <m/>
  </r>
  <r>
    <n v="2018"/>
    <x v="35"/>
    <s v="13"/>
    <s v="Bolívar"/>
    <s v="13001"/>
    <s v="Cartagena de Indias"/>
    <x v="14"/>
    <m/>
    <m/>
    <x v="0"/>
    <m/>
    <m/>
    <m/>
    <m/>
    <m/>
    <m/>
    <m/>
    <m/>
    <m/>
    <m/>
    <m/>
    <m/>
    <m/>
    <m/>
    <m/>
    <m/>
    <m/>
  </r>
  <r>
    <n v="2018"/>
    <x v="35"/>
    <s v="13"/>
    <s v="Bolívar"/>
    <s v="13001"/>
    <s v="Cartagena de Indias"/>
    <x v="14"/>
    <m/>
    <m/>
    <x v="0"/>
    <m/>
    <m/>
    <m/>
    <m/>
    <m/>
    <m/>
    <m/>
    <m/>
    <m/>
    <m/>
    <m/>
    <m/>
    <m/>
    <m/>
    <m/>
    <m/>
    <m/>
  </r>
  <r>
    <d v="2018-12-03T00:00:00"/>
    <x v="35"/>
    <s v="13"/>
    <s v="Bolívar"/>
    <s v="13001"/>
    <s v="Cartagena de Indias"/>
    <x v="9"/>
    <m/>
    <m/>
    <x v="1"/>
    <n v="1"/>
    <m/>
    <m/>
    <m/>
    <m/>
    <m/>
    <m/>
    <m/>
    <m/>
    <m/>
    <m/>
    <m/>
    <m/>
    <m/>
    <m/>
    <m/>
    <m/>
  </r>
  <r>
    <d v="2018-01-06T00:00:00"/>
    <x v="35"/>
    <s v="13"/>
    <s v="Bolívar"/>
    <s v="13001"/>
    <s v="Cartagena de Indias"/>
    <x v="6"/>
    <m/>
    <m/>
    <x v="1"/>
    <m/>
    <m/>
    <m/>
    <m/>
    <m/>
    <m/>
    <m/>
    <m/>
    <m/>
    <m/>
    <m/>
    <m/>
    <m/>
    <m/>
    <m/>
    <m/>
    <m/>
  </r>
  <r>
    <n v="2018"/>
    <x v="35"/>
    <s v="13"/>
    <s v="Bolívar"/>
    <s v="13001"/>
    <s v="Cartagena de Indias"/>
    <x v="6"/>
    <m/>
    <m/>
    <x v="1"/>
    <m/>
    <m/>
    <m/>
    <n v="200"/>
    <m/>
    <m/>
    <m/>
    <m/>
    <m/>
    <m/>
    <m/>
    <m/>
    <m/>
    <m/>
    <m/>
    <m/>
    <m/>
  </r>
  <r>
    <n v="2018"/>
    <x v="35"/>
    <s v="13"/>
    <s v="Bolívar"/>
    <s v="13001"/>
    <s v="Cartagena de Indias"/>
    <x v="15"/>
    <m/>
    <m/>
    <x v="3"/>
    <m/>
    <m/>
    <m/>
    <m/>
    <m/>
    <m/>
    <m/>
    <m/>
    <m/>
    <m/>
    <m/>
    <m/>
    <m/>
    <m/>
    <m/>
    <m/>
    <m/>
  </r>
  <r>
    <d v="2019-03-14T00:00:00"/>
    <x v="36"/>
    <s v="13"/>
    <s v="Bolívar"/>
    <s v="13001"/>
    <s v="Cartagena de Indias"/>
    <x v="12"/>
    <s v="Incendio forestal"/>
    <s v="Incendio forestal"/>
    <x v="3"/>
    <n v="0"/>
    <n v="0"/>
    <n v="0"/>
    <n v="0"/>
    <n v="0"/>
    <n v="0"/>
    <n v="0"/>
    <n v="0"/>
    <n v="0"/>
    <n v="0"/>
    <n v="0"/>
    <n v="0"/>
    <n v="0"/>
    <n v="0"/>
    <n v="0"/>
    <n v="100"/>
    <m/>
  </r>
  <r>
    <d v="2019-03-29T00:00:00"/>
    <x v="36"/>
    <s v="13"/>
    <s v="Bolívar"/>
    <s v="13001"/>
    <s v="Cartagena de Indias"/>
    <x v="1"/>
    <s v="Incendio estructural"/>
    <s v="Incendio"/>
    <x v="1"/>
    <n v="0"/>
    <n v="0"/>
    <n v="0"/>
    <n v="0"/>
    <n v="0"/>
    <n v="0"/>
    <n v="0"/>
    <n v="0"/>
    <n v="0"/>
    <n v="0"/>
    <n v="0"/>
    <n v="0"/>
    <n v="0"/>
    <n v="0"/>
    <n v="1"/>
    <n v="0"/>
    <s v="6 LOCALES"/>
  </r>
  <r>
    <d v="2019-04-03T00:00:00"/>
    <x v="36"/>
    <s v="13"/>
    <s v="Bolívar"/>
    <s v="13001"/>
    <s v="Cartagena de Indias"/>
    <x v="12"/>
    <s v="Incendio forestal"/>
    <s v="Incendio forestal"/>
    <x v="3"/>
    <n v="0"/>
    <n v="0"/>
    <n v="0"/>
    <n v="0"/>
    <n v="0"/>
    <n v="0"/>
    <n v="0"/>
    <n v="0"/>
    <n v="0"/>
    <n v="0"/>
    <n v="0"/>
    <n v="0"/>
    <n v="0"/>
    <n v="0"/>
    <n v="0"/>
    <n v="2"/>
    <m/>
  </r>
  <r>
    <d v="2019-04-07T00:00:00"/>
    <x v="36"/>
    <s v="13"/>
    <s v="Bolívar"/>
    <s v="13001"/>
    <s v="Cartagena de Indias"/>
    <x v="1"/>
    <s v="Incendio estructural"/>
    <s v="Incendio"/>
    <x v="1"/>
    <n v="0"/>
    <n v="0"/>
    <n v="0"/>
    <n v="0"/>
    <n v="0"/>
    <n v="0"/>
    <n v="0"/>
    <n v="0"/>
    <n v="0"/>
    <n v="0"/>
    <n v="0"/>
    <n v="0"/>
    <n v="0"/>
    <n v="0"/>
    <n v="0"/>
    <n v="0"/>
    <m/>
  </r>
  <r>
    <d v="2019-05-26T00:00:00"/>
    <x v="36"/>
    <s v="13"/>
    <s v="Bolívar"/>
    <s v="13001"/>
    <s v="Cartagena de Indias"/>
    <x v="5"/>
    <s v="Inundación"/>
    <s v="Inundación"/>
    <x v="3"/>
    <n v="0"/>
    <n v="0"/>
    <n v="0"/>
    <n v="500"/>
    <n v="100"/>
    <n v="0"/>
    <n v="100"/>
    <n v="0"/>
    <n v="0"/>
    <n v="1"/>
    <n v="0"/>
    <n v="0"/>
    <n v="0"/>
    <n v="0"/>
    <n v="0"/>
    <n v="0"/>
    <m/>
  </r>
  <r>
    <d v="2019-06-24T00:00:00"/>
    <x v="36"/>
    <s v="13"/>
    <s v="Bolívar"/>
    <s v="13001"/>
    <s v="Cartagena de Indias"/>
    <x v="10"/>
    <s v="Vendaval"/>
    <s v="Vendaval"/>
    <x v="3"/>
    <n v="0"/>
    <n v="0"/>
    <n v="0"/>
    <n v="340"/>
    <n v="68"/>
    <n v="1"/>
    <n v="67"/>
    <n v="0"/>
    <n v="0"/>
    <n v="0"/>
    <n v="0"/>
    <n v="0"/>
    <n v="0"/>
    <n v="0"/>
    <n v="0"/>
    <n v="0"/>
    <m/>
  </r>
  <r>
    <d v="2019-07-15T00:00:00"/>
    <x v="36"/>
    <s v="13"/>
    <s v="Bolívar"/>
    <s v="13001"/>
    <s v="Cartagena de Indias"/>
    <x v="5"/>
    <s v="Inundación"/>
    <s v="Inundación"/>
    <x v="3"/>
    <n v="0"/>
    <n v="0"/>
    <n v="0"/>
    <n v="120"/>
    <n v="24"/>
    <n v="1"/>
    <n v="23"/>
    <n v="0"/>
    <n v="0"/>
    <n v="0"/>
    <n v="0"/>
    <n v="0"/>
    <n v="0"/>
    <n v="3"/>
    <n v="0"/>
    <n v="0"/>
    <m/>
  </r>
  <r>
    <d v="2019-10-02T00:00:00"/>
    <x v="36"/>
    <s v="13"/>
    <s v="Bolívar"/>
    <s v="13001"/>
    <s v="Cartagena de Indias"/>
    <x v="1"/>
    <s v="Incendio estructural"/>
    <s v="Incendio"/>
    <x v="1"/>
    <n v="0"/>
    <n v="0"/>
    <n v="0"/>
    <n v="0"/>
    <n v="0"/>
    <n v="0"/>
    <n v="0"/>
    <n v="0"/>
    <n v="0"/>
    <n v="0"/>
    <n v="0"/>
    <n v="0"/>
    <n v="0"/>
    <n v="0"/>
    <n v="0"/>
    <n v="0"/>
    <m/>
  </r>
  <r>
    <d v="2019-11-21T00:00:00"/>
    <x v="36"/>
    <s v="13"/>
    <s v="Bolívar"/>
    <s v="13001"/>
    <s v="Cartagena de Indias"/>
    <x v="1"/>
    <s v="Incendio estructural"/>
    <s v="Incendio"/>
    <x v="1"/>
    <n v="0"/>
    <n v="0"/>
    <n v="0"/>
    <n v="0"/>
    <n v="0"/>
    <n v="0"/>
    <n v="0"/>
    <n v="0"/>
    <n v="0"/>
    <n v="0"/>
    <n v="0"/>
    <n v="0"/>
    <n v="0"/>
    <n v="0"/>
    <n v="6"/>
    <n v="0"/>
    <m/>
  </r>
  <r>
    <d v="2019-08-28T00:00:00"/>
    <x v="36"/>
    <s v="13"/>
    <s v="Bolívar"/>
    <s v="13001"/>
    <s v="Cartagena de Indias"/>
    <x v="15"/>
    <m/>
    <m/>
    <x v="3"/>
    <m/>
    <m/>
    <m/>
    <m/>
    <m/>
    <m/>
    <m/>
    <m/>
    <m/>
    <m/>
    <m/>
    <m/>
    <m/>
    <m/>
    <m/>
    <m/>
    <m/>
  </r>
  <r>
    <d v="2019-07-30T00:00:00"/>
    <x v="36"/>
    <s v="13"/>
    <s v="Bolívar"/>
    <s v="13001"/>
    <s v="Cartagena de Indias"/>
    <x v="1"/>
    <m/>
    <m/>
    <x v="1"/>
    <m/>
    <m/>
    <m/>
    <m/>
    <m/>
    <m/>
    <m/>
    <m/>
    <m/>
    <m/>
    <m/>
    <m/>
    <m/>
    <m/>
    <m/>
    <m/>
    <m/>
  </r>
  <r>
    <d v="2020-01-25T00:00:00"/>
    <x v="37"/>
    <s v="13"/>
    <s v="Bolívar"/>
    <s v="13001"/>
    <s v="Cartagena de Indias"/>
    <x v="1"/>
    <s v="Incendio estructural"/>
    <s v="Incendio"/>
    <x v="1"/>
    <n v="0"/>
    <n v="0"/>
    <n v="0"/>
    <n v="67"/>
    <n v="17"/>
    <n v="5"/>
    <n v="2"/>
    <n v="0"/>
    <n v="0"/>
    <n v="0"/>
    <n v="0"/>
    <n v="0"/>
    <n v="0"/>
    <n v="0"/>
    <n v="0"/>
    <n v="0"/>
    <m/>
  </r>
  <r>
    <d v="2020-04-13T00:00:00"/>
    <x v="37"/>
    <s v="13"/>
    <s v="Bolívar"/>
    <s v="13001"/>
    <s v="Cartagena de Indias"/>
    <x v="12"/>
    <s v="Incendio forestal"/>
    <s v="Incendio forestal"/>
    <x v="3"/>
    <n v="0"/>
    <n v="0"/>
    <n v="0"/>
    <n v="0"/>
    <n v="0"/>
    <n v="0"/>
    <n v="0"/>
    <n v="0"/>
    <n v="0"/>
    <n v="0"/>
    <n v="0"/>
    <n v="0"/>
    <n v="0"/>
    <n v="0"/>
    <n v="0"/>
    <n v="0"/>
    <m/>
  </r>
  <r>
    <d v="2020-06-07T00:00:00"/>
    <x v="37"/>
    <s v="13"/>
    <s v="Bolívar"/>
    <s v="13001"/>
    <s v="Cartagena de Indias"/>
    <x v="1"/>
    <s v="Incendio estructural"/>
    <s v="Incendio"/>
    <x v="1"/>
    <n v="0"/>
    <n v="2"/>
    <n v="0"/>
    <n v="28"/>
    <n v="7"/>
    <n v="5"/>
    <n v="1"/>
    <n v="0"/>
    <n v="0"/>
    <n v="0"/>
    <n v="0"/>
    <n v="0"/>
    <n v="0"/>
    <n v="0"/>
    <n v="0"/>
    <n v="0"/>
    <m/>
  </r>
  <r>
    <d v="2020-07-12T00:00:00"/>
    <x v="37"/>
    <s v="13"/>
    <s v="Bolívar"/>
    <s v="13001"/>
    <s v="Cartagena de Indias"/>
    <x v="10"/>
    <s v="Vendaval"/>
    <s v="Vendaval"/>
    <x v="3"/>
    <n v="0"/>
    <n v="0"/>
    <n v="0"/>
    <n v="64"/>
    <n v="21"/>
    <n v="0"/>
    <n v="21"/>
    <n v="0"/>
    <n v="0"/>
    <n v="0"/>
    <n v="0"/>
    <n v="0"/>
    <n v="0"/>
    <n v="0"/>
    <n v="0"/>
    <n v="0"/>
    <m/>
  </r>
  <r>
    <d v="2020-08-17T00:00:00"/>
    <x v="37"/>
    <s v="13"/>
    <s v="Bolívar"/>
    <s v="13001"/>
    <s v="Cartagena de Indias"/>
    <x v="16"/>
    <s v="Tempestad"/>
    <s v="Tempestad"/>
    <x v="3"/>
    <n v="0"/>
    <n v="0"/>
    <n v="0"/>
    <n v="5"/>
    <n v="1"/>
    <n v="0"/>
    <n v="1"/>
    <n v="0"/>
    <n v="0"/>
    <n v="0"/>
    <n v="0"/>
    <n v="0"/>
    <n v="0"/>
    <n v="0"/>
    <n v="0"/>
    <n v="0"/>
    <m/>
  </r>
  <r>
    <d v="2020-09-05T00:00:00"/>
    <x v="37"/>
    <s v="13"/>
    <s v="Bolívar"/>
    <s v="13001"/>
    <s v="Cartagena de Indias"/>
    <x v="16"/>
    <s v="Tempestad"/>
    <s v="Tempestad"/>
    <x v="3"/>
    <n v="0"/>
    <n v="0"/>
    <n v="0"/>
    <n v="20"/>
    <n v="5"/>
    <n v="0"/>
    <n v="3"/>
    <n v="0"/>
    <n v="0"/>
    <n v="0"/>
    <n v="0"/>
    <n v="0"/>
    <n v="0"/>
    <n v="0"/>
    <n v="0"/>
    <n v="0"/>
    <m/>
  </r>
  <r>
    <d v="2020-10-08T00:00:00"/>
    <x v="37"/>
    <s v="13"/>
    <s v="Bolívar"/>
    <s v="13001"/>
    <s v="Cartagena de Indias"/>
    <x v="1"/>
    <s v="Incendio estructural"/>
    <s v="Incendio"/>
    <x v="1"/>
    <n v="0"/>
    <n v="2"/>
    <n v="0"/>
    <n v="0"/>
    <n v="0"/>
    <n v="0"/>
    <n v="0"/>
    <n v="0"/>
    <n v="0"/>
    <n v="0"/>
    <n v="0"/>
    <n v="0"/>
    <n v="0"/>
    <n v="0"/>
    <n v="0"/>
    <n v="0"/>
    <s v="12 KIOSCOS DESTRUIDOS, 4 LANCHAS"/>
  </r>
  <r>
    <d v="2020-11-01T00:00:00"/>
    <x v="37"/>
    <s v="13"/>
    <s v="Bolívar"/>
    <s v="13001"/>
    <s v="Cartagena de Indias"/>
    <x v="5"/>
    <s v="Inundación"/>
    <s v="Inundación"/>
    <x v="3"/>
    <n v="0"/>
    <n v="3"/>
    <n v="0"/>
    <n v="699"/>
    <n v="191"/>
    <n v="2"/>
    <n v="179"/>
    <n v="0"/>
    <n v="0"/>
    <n v="0"/>
    <n v="0"/>
    <n v="0"/>
    <n v="0"/>
    <n v="0"/>
    <n v="0"/>
    <n v="0"/>
    <s v="5 VEHÍCULOS, 15 ÁRBOLES CAÍDOS"/>
  </r>
  <r>
    <d v="2020-11-13T00:00:00"/>
    <x v="37"/>
    <s v="13"/>
    <s v="Bolívar"/>
    <s v="13001"/>
    <s v="Cartagena de Indias"/>
    <x v="5"/>
    <s v="Inundación"/>
    <s v="Inundación"/>
    <x v="3"/>
    <n v="3"/>
    <n v="0"/>
    <n v="0"/>
    <n v="150000"/>
    <n v="30000"/>
    <n v="14"/>
    <n v="3"/>
    <n v="9"/>
    <n v="0"/>
    <n v="0"/>
    <n v="1"/>
    <n v="0"/>
    <n v="0"/>
    <n v="4"/>
    <n v="20"/>
    <n v="0"/>
    <s v=" 33 BARRIOS AFECTADOS"/>
  </r>
  <r>
    <d v="2020-02-12T00:00:00"/>
    <x v="37"/>
    <s v="13"/>
    <s v="Bolívar"/>
    <s v="13001"/>
    <s v="Cartagena de Indias"/>
    <x v="9"/>
    <m/>
    <m/>
    <x v="1"/>
    <n v="2"/>
    <m/>
    <m/>
    <m/>
    <m/>
    <m/>
    <m/>
    <m/>
    <m/>
    <m/>
    <m/>
    <m/>
    <m/>
    <m/>
    <m/>
    <m/>
    <m/>
  </r>
  <r>
    <d v="2020-03-26T00:00:00"/>
    <x v="37"/>
    <s v="13"/>
    <s v="Bolívar"/>
    <s v="13001"/>
    <s v="Cartagena de Indias"/>
    <x v="1"/>
    <m/>
    <m/>
    <x v="1"/>
    <m/>
    <m/>
    <m/>
    <m/>
    <m/>
    <m/>
    <m/>
    <m/>
    <m/>
    <m/>
    <m/>
    <m/>
    <m/>
    <m/>
    <m/>
    <m/>
    <m/>
  </r>
  <r>
    <d v="2020-04-21T00:00:00"/>
    <x v="37"/>
    <s v="13"/>
    <s v="Bolívar"/>
    <s v="13001"/>
    <s v="Cartagena de Indias"/>
    <x v="15"/>
    <m/>
    <m/>
    <x v="3"/>
    <m/>
    <m/>
    <m/>
    <m/>
    <m/>
    <m/>
    <m/>
    <m/>
    <m/>
    <m/>
    <m/>
    <m/>
    <m/>
    <m/>
    <m/>
    <m/>
    <m/>
  </r>
  <r>
    <d v="2020-09-06T00:00:00"/>
    <x v="37"/>
    <s v="13"/>
    <s v="Bolívar"/>
    <s v="13001"/>
    <s v="Cartagena de Indias"/>
    <x v="15"/>
    <m/>
    <m/>
    <x v="3"/>
    <m/>
    <m/>
    <m/>
    <m/>
    <m/>
    <m/>
    <m/>
    <m/>
    <m/>
    <m/>
    <m/>
    <m/>
    <m/>
    <m/>
    <m/>
    <m/>
    <m/>
  </r>
  <r>
    <d v="2020-11-14T00:00:00"/>
    <x v="37"/>
    <s v="13"/>
    <s v="Bolívar"/>
    <s v="13001"/>
    <s v="Cartagena de Indias"/>
    <x v="7"/>
    <m/>
    <m/>
    <x v="0"/>
    <n v="2"/>
    <m/>
    <m/>
    <n v="31555"/>
    <m/>
    <m/>
    <m/>
    <m/>
    <m/>
    <m/>
    <m/>
    <m/>
    <m/>
    <m/>
    <m/>
    <m/>
    <m/>
  </r>
  <r>
    <n v="2020"/>
    <x v="37"/>
    <s v="13"/>
    <s v="Bolívar"/>
    <s v="13001"/>
    <s v="Cartagena de Indias"/>
    <x v="14"/>
    <m/>
    <m/>
    <x v="0"/>
    <m/>
    <m/>
    <m/>
    <m/>
    <m/>
    <m/>
    <m/>
    <m/>
    <m/>
    <m/>
    <m/>
    <m/>
    <m/>
    <m/>
    <m/>
    <m/>
    <m/>
  </r>
  <r>
    <d v="2020-03-01T00:00:00"/>
    <x v="37"/>
    <s v="13"/>
    <s v="Bolívar"/>
    <s v="13001"/>
    <s v="Cartagena de Indias"/>
    <x v="17"/>
    <m/>
    <m/>
    <x v="5"/>
    <n v="2038"/>
    <m/>
    <m/>
    <n v="119100"/>
    <m/>
    <m/>
    <m/>
    <m/>
    <m/>
    <m/>
    <m/>
    <m/>
    <m/>
    <m/>
    <m/>
    <m/>
    <m/>
  </r>
  <r>
    <d v="2021-02-03T00:00:00"/>
    <x v="38"/>
    <s v="13"/>
    <s v="Bolívar"/>
    <s v="13001"/>
    <s v="Cartagena de Indias"/>
    <x v="1"/>
    <s v="Incendio estructural"/>
    <s v="Incendio"/>
    <x v="1"/>
    <n v="0"/>
    <n v="0"/>
    <n v="0"/>
    <n v="30"/>
    <n v="6"/>
    <n v="6"/>
    <n v="0"/>
    <n v="0"/>
    <n v="0"/>
    <n v="0"/>
    <n v="0"/>
    <n v="0"/>
    <n v="0"/>
    <n v="0"/>
    <n v="0"/>
    <n v="0"/>
    <m/>
  </r>
  <r>
    <d v="2021-04-12T00:00:00"/>
    <x v="38"/>
    <s v="13"/>
    <s v="Bolívar"/>
    <s v="13001"/>
    <s v="Cartagena de Indias"/>
    <x v="5"/>
    <s v="Inundación"/>
    <s v="Inundación"/>
    <x v="3"/>
    <n v="1"/>
    <n v="0"/>
    <n v="0"/>
    <n v="13319"/>
    <n v="3843"/>
    <n v="1"/>
    <n v="577"/>
    <n v="0"/>
    <n v="0"/>
    <n v="0"/>
    <n v="0"/>
    <n v="0"/>
    <n v="0"/>
    <n v="8"/>
    <n v="3"/>
    <n v="0"/>
    <s v="102 LOCALES COMERCIALES- 86 VIVIENDAS EN ALTO RIESGO."/>
  </r>
  <r>
    <d v="2021-04-16T00:00:00"/>
    <x v="38"/>
    <s v="13"/>
    <s v="Bolívar"/>
    <s v="13001"/>
    <s v="Cartagena de Indias"/>
    <x v="16"/>
    <s v="Tempestad"/>
    <s v="Tempestad"/>
    <x v="3"/>
    <n v="0"/>
    <n v="0"/>
    <n v="0"/>
    <n v="56"/>
    <n v="14"/>
    <n v="0"/>
    <n v="14"/>
    <n v="0"/>
    <n v="0"/>
    <n v="0"/>
    <n v="0"/>
    <n v="0"/>
    <n v="0"/>
    <n v="0"/>
    <n v="0"/>
    <n v="0"/>
    <m/>
  </r>
  <r>
    <d v="2021-06-24T00:00:00"/>
    <x v="38"/>
    <s v="13"/>
    <s v="Bolívar"/>
    <s v="13001"/>
    <s v="Cartagena de Indias"/>
    <x v="1"/>
    <s v="Incendio estructural"/>
    <s v="Incendio"/>
    <x v="1"/>
    <n v="0"/>
    <n v="0"/>
    <n v="0"/>
    <n v="4"/>
    <n v="1"/>
    <n v="0"/>
    <n v="1"/>
    <n v="0"/>
    <n v="0"/>
    <n v="0"/>
    <n v="0"/>
    <n v="0"/>
    <n v="0"/>
    <n v="0"/>
    <n v="0"/>
    <n v="0"/>
    <m/>
  </r>
  <r>
    <d v="2021-06-26T00:00:00"/>
    <x v="38"/>
    <s v="13"/>
    <s v="Bolívar"/>
    <s v="13001"/>
    <s v="Cartagena de Indias"/>
    <x v="1"/>
    <s v="Incendio estructural"/>
    <s v="Incendio"/>
    <x v="1"/>
    <n v="0"/>
    <n v="0"/>
    <n v="0"/>
    <n v="4"/>
    <n v="1"/>
    <n v="0"/>
    <n v="1"/>
    <n v="0"/>
    <n v="0"/>
    <n v="0"/>
    <n v="0"/>
    <n v="0"/>
    <n v="0"/>
    <n v="0"/>
    <n v="0"/>
    <n v="0"/>
    <m/>
  </r>
  <r>
    <d v="2021-06-26T00:00:00"/>
    <x v="38"/>
    <s v="13"/>
    <s v="Bolívar"/>
    <s v="13001"/>
    <s v="Cartagena de Indias"/>
    <x v="1"/>
    <s v="Incendio estructural"/>
    <s v="Incendio"/>
    <x v="1"/>
    <n v="0"/>
    <n v="0"/>
    <n v="0"/>
    <n v="4"/>
    <n v="1"/>
    <n v="0"/>
    <n v="1"/>
    <n v="0"/>
    <n v="0"/>
    <n v="0"/>
    <n v="0"/>
    <n v="0"/>
    <n v="0"/>
    <n v="0"/>
    <n v="0"/>
    <n v="0"/>
    <m/>
  </r>
  <r>
    <d v="2021-07-03T00:00:00"/>
    <x v="38"/>
    <s v="13"/>
    <s v="Bolívar"/>
    <s v="13001"/>
    <s v="Cartagena de Indias"/>
    <x v="16"/>
    <s v="Tempestad"/>
    <s v="Tempestad"/>
    <x v="3"/>
    <n v="0"/>
    <n v="0"/>
    <n v="0"/>
    <n v="86"/>
    <n v="21"/>
    <n v="1"/>
    <n v="20"/>
    <n v="0"/>
    <n v="0"/>
    <n v="0"/>
    <n v="0"/>
    <n v="0"/>
    <n v="0"/>
    <n v="0"/>
    <n v="0"/>
    <n v="0"/>
    <m/>
  </r>
  <r>
    <d v="2021-07-24T00:00:00"/>
    <x v="38"/>
    <s v="13"/>
    <s v="Bolívar"/>
    <s v="13001"/>
    <s v="Cartagena de Indias"/>
    <x v="10"/>
    <s v="Vendaval"/>
    <s v="Vendaval"/>
    <x v="3"/>
    <n v="0"/>
    <n v="0"/>
    <n v="0"/>
    <n v="340"/>
    <n v="68"/>
    <n v="0"/>
    <n v="68"/>
    <n v="0"/>
    <n v="0"/>
    <n v="0"/>
    <n v="0"/>
    <n v="0"/>
    <n v="0"/>
    <n v="0"/>
    <n v="2"/>
    <n v="0"/>
    <m/>
  </r>
  <r>
    <d v="2021-08-17T00:00:00"/>
    <x v="38"/>
    <s v="13"/>
    <s v="Bolívar"/>
    <s v="13001"/>
    <s v="Cartagena de Indias"/>
    <x v="1"/>
    <s v="Incendio estructural"/>
    <s v="Incendio"/>
    <x v="1"/>
    <n v="0"/>
    <n v="0"/>
    <n v="0"/>
    <n v="4"/>
    <n v="1"/>
    <n v="0"/>
    <n v="1"/>
    <n v="0"/>
    <n v="0"/>
    <n v="0"/>
    <n v="0"/>
    <n v="0"/>
    <n v="0"/>
    <n v="0"/>
    <n v="0"/>
    <n v="0"/>
    <m/>
  </r>
  <r>
    <d v="2021-09-17T00:00:00"/>
    <x v="38"/>
    <s v="13"/>
    <s v="Bolívar"/>
    <s v="13001"/>
    <s v="Cartagena de Indias"/>
    <x v="1"/>
    <s v="Incendio estructural"/>
    <s v="Incendio"/>
    <x v="1"/>
    <n v="0"/>
    <n v="0"/>
    <n v="0"/>
    <n v="1"/>
    <n v="1"/>
    <n v="0"/>
    <n v="1"/>
    <n v="0"/>
    <n v="0"/>
    <n v="0"/>
    <n v="0"/>
    <n v="0"/>
    <n v="0"/>
    <n v="0"/>
    <n v="0"/>
    <n v="0"/>
    <m/>
  </r>
  <r>
    <d v="2021-10-29T00:00:00"/>
    <x v="38"/>
    <s v="13"/>
    <s v="Bolívar"/>
    <s v="13001"/>
    <s v="Cartagena de Indias"/>
    <x v="1"/>
    <s v="Incendio estructural"/>
    <s v="Incendio"/>
    <x v="1"/>
    <n v="0"/>
    <n v="2"/>
    <n v="0"/>
    <n v="4"/>
    <n v="1"/>
    <n v="0"/>
    <n v="1"/>
    <n v="0"/>
    <n v="0"/>
    <n v="0"/>
    <n v="0"/>
    <n v="0"/>
    <n v="0"/>
    <n v="0"/>
    <n v="0"/>
    <n v="0"/>
    <m/>
  </r>
  <r>
    <d v="2021-11-27T00:00:00"/>
    <x v="38"/>
    <s v="13"/>
    <s v="Bolívar"/>
    <s v="13001"/>
    <s v="Cartagena de Indias"/>
    <x v="1"/>
    <s v="Incendio estructural"/>
    <s v="Incendio"/>
    <x v="1"/>
    <n v="0"/>
    <n v="0"/>
    <n v="0"/>
    <n v="4"/>
    <n v="1"/>
    <n v="0"/>
    <n v="1"/>
    <n v="0"/>
    <n v="0"/>
    <n v="0"/>
    <n v="0"/>
    <n v="0"/>
    <n v="0"/>
    <n v="0"/>
    <n v="0"/>
    <n v="0"/>
    <m/>
  </r>
  <r>
    <d v="2021-11-27T00:00:00"/>
    <x v="38"/>
    <s v="13"/>
    <s v="Bolívar"/>
    <s v="13001"/>
    <s v="Cartagena de Indias"/>
    <x v="1"/>
    <s v="Incendio estructural"/>
    <s v="Incendio"/>
    <x v="1"/>
    <n v="0"/>
    <n v="0"/>
    <n v="0"/>
    <n v="4"/>
    <n v="1"/>
    <n v="0"/>
    <n v="1"/>
    <n v="0"/>
    <n v="0"/>
    <n v="0"/>
    <n v="0"/>
    <n v="0"/>
    <n v="0"/>
    <n v="0"/>
    <n v="0"/>
    <n v="0"/>
    <m/>
  </r>
  <r>
    <d v="2021-12-25T00:00:00"/>
    <x v="38"/>
    <s v="13"/>
    <s v="Bolívar"/>
    <s v="13001"/>
    <s v="Cartagena de Indias"/>
    <x v="1"/>
    <s v="Incendio estructural"/>
    <s v="Incendio"/>
    <x v="1"/>
    <n v="0"/>
    <n v="0"/>
    <n v="0"/>
    <n v="4"/>
    <n v="1"/>
    <n v="0"/>
    <n v="1"/>
    <n v="0"/>
    <n v="0"/>
    <n v="0"/>
    <n v="0"/>
    <n v="0"/>
    <n v="0"/>
    <n v="0"/>
    <n v="0"/>
    <n v="0"/>
    <m/>
  </r>
  <r>
    <d v="2021-04-16T00:00:00"/>
    <x v="38"/>
    <s v="13"/>
    <s v="Bolívar"/>
    <s v="13001"/>
    <s v="Cartagena de Indias"/>
    <x v="6"/>
    <m/>
    <m/>
    <x v="1"/>
    <m/>
    <m/>
    <m/>
    <m/>
    <m/>
    <m/>
    <m/>
    <m/>
    <m/>
    <m/>
    <m/>
    <m/>
    <m/>
    <m/>
    <m/>
    <m/>
    <m/>
  </r>
  <r>
    <d v="2021-01-01T00:00:00"/>
    <x v="38"/>
    <s v="13"/>
    <s v="Bolívar"/>
    <s v="13001"/>
    <s v="Cartagena de Indias"/>
    <x v="18"/>
    <m/>
    <m/>
    <x v="5"/>
    <n v="21"/>
    <m/>
    <m/>
    <n v="2857"/>
    <m/>
    <m/>
    <m/>
    <m/>
    <m/>
    <m/>
    <m/>
    <m/>
    <m/>
    <m/>
    <m/>
    <m/>
    <m/>
  </r>
  <r>
    <d v="2022-01-15T00:00:00"/>
    <x v="39"/>
    <s v="13"/>
    <s v="Bolívar"/>
    <s v="13001"/>
    <s v="Cartagena de Indias"/>
    <x v="1"/>
    <s v="Incendio estructural"/>
    <s v="Incendio"/>
    <x v="1"/>
    <n v="0"/>
    <n v="0"/>
    <n v="0"/>
    <n v="4"/>
    <n v="1"/>
    <n v="0"/>
    <n v="1"/>
    <n v="0"/>
    <n v="0"/>
    <n v="0"/>
    <n v="0"/>
    <n v="0"/>
    <n v="0"/>
    <n v="0"/>
    <n v="0"/>
    <n v="0"/>
    <m/>
  </r>
  <r>
    <d v="2022-01-15T00:00:00"/>
    <x v="39"/>
    <s v="13"/>
    <s v="Bolívar"/>
    <s v="13001"/>
    <s v="Cartagena de Indias"/>
    <x v="1"/>
    <s v="Incendio estructural"/>
    <s v="Incendio"/>
    <x v="1"/>
    <n v="0"/>
    <n v="0"/>
    <n v="0"/>
    <n v="4"/>
    <n v="1"/>
    <n v="0"/>
    <n v="1"/>
    <n v="0"/>
    <n v="0"/>
    <n v="0"/>
    <n v="0"/>
    <n v="0"/>
    <n v="0"/>
    <n v="0"/>
    <n v="0"/>
    <n v="0"/>
    <m/>
  </r>
  <r>
    <d v="2022-01-25T00:00:00"/>
    <x v="39"/>
    <s v="13"/>
    <s v="Bolívar"/>
    <s v="13001"/>
    <s v="Cartagena de Indias"/>
    <x v="9"/>
    <s v="Colapso estructural"/>
    <s v="Colapso estructural"/>
    <x v="4"/>
    <n v="0"/>
    <n v="0"/>
    <n v="0"/>
    <n v="4"/>
    <n v="1"/>
    <n v="0"/>
    <n v="1"/>
    <n v="0"/>
    <n v="0"/>
    <n v="0"/>
    <n v="0"/>
    <n v="0"/>
    <n v="0"/>
    <n v="0"/>
    <n v="0"/>
    <n v="0"/>
    <m/>
  </r>
  <r>
    <d v="2022-01-29T00:00:00"/>
    <x v="39"/>
    <s v="13"/>
    <s v="Bolívar"/>
    <s v="13001"/>
    <s v="Cartagena de Indias"/>
    <x v="1"/>
    <s v="Incendio estructural"/>
    <s v="Incendio"/>
    <x v="1"/>
    <n v="0"/>
    <n v="0"/>
    <n v="0"/>
    <n v="12"/>
    <n v="3"/>
    <n v="0"/>
    <n v="3"/>
    <n v="0"/>
    <n v="0"/>
    <n v="0"/>
    <n v="0"/>
    <n v="0"/>
    <n v="0"/>
    <n v="0"/>
    <n v="0"/>
    <n v="0"/>
    <m/>
  </r>
  <r>
    <d v="2022-07-07T00:00:00"/>
    <x v="39"/>
    <s v="13"/>
    <s v="Bolívar"/>
    <s v="13001"/>
    <s v="Cartagena de Indias"/>
    <x v="1"/>
    <s v="Incendio estructural"/>
    <s v="Incendio"/>
    <x v="1"/>
    <n v="0"/>
    <n v="0"/>
    <n v="0"/>
    <n v="4"/>
    <n v="1"/>
    <n v="0"/>
    <n v="1"/>
    <n v="0"/>
    <n v="0"/>
    <n v="0"/>
    <n v="0"/>
    <n v="0"/>
    <n v="0"/>
    <n v="0"/>
    <n v="0"/>
    <n v="0"/>
    <m/>
  </r>
  <r>
    <d v="2022-08-28T00:00:00"/>
    <x v="39"/>
    <s v="13"/>
    <s v="Bolívar"/>
    <s v="13001"/>
    <s v="Cartagena de Indias"/>
    <x v="9"/>
    <s v="Colapso estructural"/>
    <s v="Colapso estructural"/>
    <x v="4"/>
    <n v="0"/>
    <n v="4"/>
    <n v="0"/>
    <n v="10"/>
    <n v="2"/>
    <n v="1"/>
    <n v="1"/>
    <n v="0"/>
    <n v="0"/>
    <n v="0"/>
    <n v="0"/>
    <n v="0"/>
    <n v="0"/>
    <n v="0"/>
    <n v="0"/>
    <n v="0"/>
    <m/>
  </r>
  <r>
    <d v="2022-08-28T00:00:00"/>
    <x v="39"/>
    <s v="13"/>
    <s v="Bolívar"/>
    <s v="13001"/>
    <s v="Cartagena de Indias"/>
    <x v="16"/>
    <s v="Tempestad"/>
    <s v="Tempestad"/>
    <x v="3"/>
    <n v="0"/>
    <n v="0"/>
    <n v="0"/>
    <n v="116"/>
    <n v="69"/>
    <n v="5"/>
    <n v="64"/>
    <n v="0"/>
    <n v="1"/>
    <n v="0"/>
    <n v="0"/>
    <n v="0"/>
    <n v="0"/>
    <n v="0"/>
    <n v="0"/>
    <n v="0"/>
    <m/>
  </r>
  <r>
    <d v="2022-08-28T00:00:00"/>
    <x v="39"/>
    <s v="13"/>
    <s v="Bolívar"/>
    <s v="13001"/>
    <s v="Cartagena de Indias"/>
    <x v="5"/>
    <s v="Inundación"/>
    <s v="Inundación"/>
    <x v="3"/>
    <n v="0"/>
    <n v="0"/>
    <n v="0"/>
    <n v="288"/>
    <n v="72"/>
    <n v="0"/>
    <n v="72"/>
    <n v="0"/>
    <n v="0"/>
    <n v="0"/>
    <n v="0"/>
    <n v="0"/>
    <n v="0"/>
    <n v="0"/>
    <n v="0"/>
    <n v="0"/>
    <m/>
  </r>
  <r>
    <d v="2022-09-08T00:00:00"/>
    <x v="39"/>
    <s v="13"/>
    <s v="Bolívar"/>
    <s v="13001"/>
    <s v="Cartagena de Indias"/>
    <x v="8"/>
    <s v="Movimiento en masa"/>
    <s v="Movimiento en masa"/>
    <x v="2"/>
    <n v="0"/>
    <n v="0"/>
    <n v="0"/>
    <n v="73"/>
    <n v="27"/>
    <n v="0"/>
    <n v="0"/>
    <n v="0"/>
    <n v="0"/>
    <n v="0"/>
    <n v="0"/>
    <n v="0"/>
    <n v="0"/>
    <n v="0"/>
    <n v="0"/>
    <n v="0"/>
    <m/>
  </r>
  <r>
    <d v="2022-09-15T00:00:00"/>
    <x v="39"/>
    <s v="13"/>
    <s v="Bolívar"/>
    <s v="13001"/>
    <s v="Cartagena de Indias"/>
    <x v="5"/>
    <s v="Inundación"/>
    <s v="Inundación"/>
    <x v="3"/>
    <n v="0"/>
    <n v="0"/>
    <n v="0"/>
    <n v="310"/>
    <n v="62"/>
    <n v="0"/>
    <n v="0"/>
    <n v="0"/>
    <n v="0"/>
    <n v="0"/>
    <n v="0"/>
    <n v="0"/>
    <n v="0"/>
    <n v="0"/>
    <n v="0"/>
    <n v="0"/>
    <s v="CULTIVOS DE PANCOGER"/>
  </r>
  <r>
    <d v="2022-09-20T00:00:00"/>
    <x v="39"/>
    <s v="13"/>
    <s v="Bolívar"/>
    <s v="13001"/>
    <s v="Cartagena de Indias"/>
    <x v="1"/>
    <s v="Incendio estructural"/>
    <s v="Incendio"/>
    <x v="1"/>
    <n v="0"/>
    <n v="0"/>
    <n v="0"/>
    <n v="4"/>
    <n v="1"/>
    <n v="0"/>
    <n v="1"/>
    <n v="0"/>
    <n v="0"/>
    <n v="0"/>
    <n v="0"/>
    <n v="0"/>
    <n v="0"/>
    <n v="0"/>
    <n v="0"/>
    <n v="0"/>
    <m/>
  </r>
  <r>
    <d v="2022-10-17T00:00:00"/>
    <x v="39"/>
    <s v="13"/>
    <s v="Bolívar"/>
    <s v="13001"/>
    <s v="Cartagena de Indias"/>
    <x v="8"/>
    <s v="Movimiento en masa"/>
    <s v="Movimiento en masa"/>
    <x v="2"/>
    <n v="0"/>
    <n v="0"/>
    <n v="0"/>
    <n v="24"/>
    <n v="6"/>
    <n v="0"/>
    <n v="6"/>
    <n v="0"/>
    <n v="0"/>
    <n v="0"/>
    <n v="0"/>
    <n v="0"/>
    <n v="0"/>
    <n v="0"/>
    <n v="0"/>
    <n v="0"/>
    <m/>
  </r>
  <r>
    <d v="2022-10-22T00:00:00"/>
    <x v="39"/>
    <s v="13"/>
    <s v="Bolívar"/>
    <s v="13001"/>
    <s v="Cartagena de Indias"/>
    <x v="1"/>
    <s v="Incendio estructural"/>
    <s v="Incendio"/>
    <x v="1"/>
    <n v="0"/>
    <n v="0"/>
    <n v="0"/>
    <n v="0"/>
    <n v="0"/>
    <n v="0"/>
    <n v="0"/>
    <n v="0"/>
    <n v="0"/>
    <n v="0"/>
    <n v="0"/>
    <n v="0"/>
    <n v="0"/>
    <n v="0"/>
    <n v="0"/>
    <n v="0"/>
    <s v="1 TORRE DE VACIO"/>
  </r>
  <r>
    <d v="2022-10-22T00:00:00"/>
    <x v="39"/>
    <s v="13"/>
    <s v="Bolívar"/>
    <s v="13001"/>
    <s v="Cartagena de Indias"/>
    <x v="8"/>
    <s v="Movimiento en masa"/>
    <s v="Movimiento en masa"/>
    <x v="2"/>
    <n v="0"/>
    <n v="0"/>
    <n v="0"/>
    <n v="72"/>
    <n v="18"/>
    <n v="0"/>
    <n v="11"/>
    <n v="0"/>
    <n v="0"/>
    <n v="0"/>
    <n v="0"/>
    <n v="0"/>
    <n v="0"/>
    <n v="0"/>
    <n v="0"/>
    <n v="0"/>
    <m/>
  </r>
  <r>
    <d v="2022-11-05T00:00:00"/>
    <x v="39"/>
    <s v="13"/>
    <s v="Bolívar"/>
    <s v="13001"/>
    <s v="Cartagena de Indias"/>
    <x v="5"/>
    <s v="Inundación"/>
    <s v="Inundación"/>
    <x v="3"/>
    <n v="0"/>
    <n v="0"/>
    <n v="0"/>
    <n v="13126"/>
    <n v="8124"/>
    <n v="0"/>
    <n v="0"/>
    <n v="0"/>
    <n v="0"/>
    <n v="0"/>
    <n v="0"/>
    <n v="0"/>
    <n v="0"/>
    <n v="0"/>
    <n v="0"/>
    <n v="0"/>
    <s v="VIVIENDAS, LOCALES COMERCIALES, VÍAS INUNDADAS."/>
  </r>
  <r>
    <d v="2022-12-08T00:00:00"/>
    <x v="39"/>
    <s v="13"/>
    <s v="Bolívar"/>
    <s v="13001"/>
    <s v="Cartagena de Indias"/>
    <x v="1"/>
    <s v="Incendio estructural"/>
    <s v="Incendio"/>
    <x v="1"/>
    <n v="0"/>
    <n v="0"/>
    <n v="0"/>
    <n v="4"/>
    <n v="1"/>
    <n v="1"/>
    <n v="0"/>
    <n v="0"/>
    <n v="0"/>
    <n v="0"/>
    <n v="0"/>
    <n v="0"/>
    <n v="0"/>
    <n v="0"/>
    <n v="0"/>
    <n v="0"/>
    <m/>
  </r>
  <r>
    <d v="2022-12-24T00:00:00"/>
    <x v="39"/>
    <s v="13"/>
    <s v="Bolívar"/>
    <s v="13001"/>
    <s v="Cartagena de Indias"/>
    <x v="1"/>
    <s v="Incendio estructural"/>
    <s v="Incendio"/>
    <x v="1"/>
    <n v="0"/>
    <n v="0"/>
    <n v="0"/>
    <n v="4"/>
    <n v="1"/>
    <n v="1"/>
    <n v="0"/>
    <n v="0"/>
    <n v="0"/>
    <n v="0"/>
    <n v="0"/>
    <n v="0"/>
    <n v="0"/>
    <n v="0"/>
    <n v="0"/>
    <n v="0"/>
    <m/>
  </r>
  <r>
    <d v="2022-02-17T00:00:00"/>
    <x v="39"/>
    <s v="13"/>
    <s v="Bolívar"/>
    <s v="13001"/>
    <s v="Cartagena de Indias"/>
    <x v="15"/>
    <m/>
    <m/>
    <x v="3"/>
    <m/>
    <m/>
    <m/>
    <m/>
    <m/>
    <m/>
    <m/>
    <m/>
    <m/>
    <m/>
    <m/>
    <m/>
    <m/>
    <m/>
    <m/>
    <m/>
    <m/>
  </r>
  <r>
    <d v="2022-04-19T00:00:00"/>
    <x v="39"/>
    <s v="13"/>
    <s v="Bolívar"/>
    <s v="13001"/>
    <s v="Cartagena de Indias"/>
    <x v="8"/>
    <m/>
    <m/>
    <x v="2"/>
    <m/>
    <m/>
    <m/>
    <m/>
    <m/>
    <m/>
    <m/>
    <m/>
    <m/>
    <m/>
    <m/>
    <m/>
    <m/>
    <m/>
    <m/>
    <m/>
    <m/>
  </r>
  <r>
    <d v="2022-06-29T00:00:00"/>
    <x v="39"/>
    <s v="13"/>
    <s v="Bolívar"/>
    <s v="13001"/>
    <s v="Cartagena de Indias"/>
    <x v="8"/>
    <m/>
    <m/>
    <x v="2"/>
    <m/>
    <m/>
    <m/>
    <m/>
    <m/>
    <m/>
    <m/>
    <m/>
    <m/>
    <m/>
    <m/>
    <m/>
    <m/>
    <m/>
    <m/>
    <m/>
    <m/>
  </r>
  <r>
    <d v="2022-07-07T00:00:00"/>
    <x v="39"/>
    <s v="13"/>
    <s v="Bolívar"/>
    <s v="13001"/>
    <s v="Cartagena de Indias"/>
    <x v="8"/>
    <m/>
    <m/>
    <x v="2"/>
    <m/>
    <m/>
    <m/>
    <m/>
    <m/>
    <m/>
    <m/>
    <m/>
    <m/>
    <m/>
    <m/>
    <m/>
    <m/>
    <m/>
    <m/>
    <m/>
    <m/>
  </r>
  <r>
    <d v="2022-07-01T00:00:00"/>
    <x v="39"/>
    <s v="13"/>
    <s v="Bolívar"/>
    <s v="13001"/>
    <s v="Cartagena de Indias"/>
    <x v="8"/>
    <m/>
    <m/>
    <x v="2"/>
    <m/>
    <m/>
    <m/>
    <m/>
    <m/>
    <m/>
    <m/>
    <m/>
    <m/>
    <m/>
    <m/>
    <m/>
    <m/>
    <m/>
    <m/>
    <m/>
    <m/>
  </r>
  <r>
    <d v="2022-07-28T00:00:00"/>
    <x v="39"/>
    <s v="13"/>
    <s v="Bolívar"/>
    <s v="13001"/>
    <s v="Cartagena de Indias"/>
    <x v="8"/>
    <m/>
    <m/>
    <x v="2"/>
    <m/>
    <m/>
    <m/>
    <m/>
    <m/>
    <m/>
    <m/>
    <m/>
    <m/>
    <m/>
    <m/>
    <m/>
    <m/>
    <m/>
    <m/>
    <m/>
    <m/>
  </r>
  <r>
    <d v="2022-08-05T00:00:00"/>
    <x v="39"/>
    <s v="13"/>
    <s v="Bolívar"/>
    <s v="13001"/>
    <s v="Cartagena de Indias"/>
    <x v="13"/>
    <m/>
    <m/>
    <x v="2"/>
    <m/>
    <m/>
    <m/>
    <m/>
    <m/>
    <m/>
    <m/>
    <m/>
    <m/>
    <m/>
    <m/>
    <m/>
    <m/>
    <m/>
    <m/>
    <m/>
    <m/>
  </r>
  <r>
    <d v="2022-08-01T00:00:00"/>
    <x v="39"/>
    <s v="13"/>
    <s v="Bolívar"/>
    <s v="13001"/>
    <s v="Cartagena de Indias"/>
    <x v="8"/>
    <m/>
    <m/>
    <x v="2"/>
    <m/>
    <m/>
    <m/>
    <n v="4"/>
    <m/>
    <m/>
    <m/>
    <m/>
    <m/>
    <m/>
    <m/>
    <m/>
    <m/>
    <m/>
    <m/>
    <m/>
    <m/>
  </r>
  <r>
    <d v="2022-09-11T00:00:00"/>
    <x v="39"/>
    <s v="13"/>
    <s v="Bolívar"/>
    <s v="13001"/>
    <s v="Cartagena de Indias"/>
    <x v="10"/>
    <m/>
    <m/>
    <x v="3"/>
    <m/>
    <m/>
    <m/>
    <m/>
    <m/>
    <m/>
    <m/>
    <m/>
    <m/>
    <m/>
    <m/>
    <m/>
    <m/>
    <m/>
    <m/>
    <m/>
    <m/>
  </r>
  <r>
    <d v="2022-09-29T00:00:00"/>
    <x v="39"/>
    <s v="13"/>
    <s v="Bolívar"/>
    <s v="13001"/>
    <s v="Cartagena de Indias"/>
    <x v="10"/>
    <m/>
    <m/>
    <x v="3"/>
    <m/>
    <m/>
    <m/>
    <m/>
    <m/>
    <m/>
    <m/>
    <m/>
    <m/>
    <m/>
    <m/>
    <m/>
    <m/>
    <m/>
    <m/>
    <m/>
    <m/>
  </r>
  <r>
    <d v="2022-11-08T00:00:00"/>
    <x v="39"/>
    <s v="13"/>
    <s v="Bolívar"/>
    <s v="13001"/>
    <s v="Cartagena de Indias"/>
    <x v="8"/>
    <m/>
    <m/>
    <x v="2"/>
    <m/>
    <m/>
    <m/>
    <m/>
    <m/>
    <m/>
    <m/>
    <m/>
    <m/>
    <m/>
    <m/>
    <m/>
    <m/>
    <m/>
    <m/>
    <m/>
    <m/>
  </r>
  <r>
    <d v="2023-01-31T00:00:00"/>
    <x v="40"/>
    <s v="13"/>
    <s v="Bolívar"/>
    <s v="13001"/>
    <s v="Cartagena de Indias"/>
    <x v="12"/>
    <s v="Incendio forestal"/>
    <s v="Incendio forestal"/>
    <x v="3"/>
    <m/>
    <m/>
    <m/>
    <m/>
    <m/>
    <m/>
    <m/>
    <m/>
    <m/>
    <m/>
    <m/>
    <m/>
    <m/>
    <m/>
    <m/>
    <n v="2"/>
    <m/>
  </r>
  <r>
    <d v="2023-03-11T00:00:00"/>
    <x v="40"/>
    <s v="13"/>
    <s v="Bolívar"/>
    <s v="13001"/>
    <s v="Cartagena de Indias"/>
    <x v="12"/>
    <s v="Incendio forestal"/>
    <s v="Incendio forestal"/>
    <x v="3"/>
    <m/>
    <m/>
    <m/>
    <m/>
    <m/>
    <m/>
    <m/>
    <m/>
    <m/>
    <m/>
    <m/>
    <m/>
    <m/>
    <m/>
    <m/>
    <n v="80"/>
    <m/>
  </r>
  <r>
    <d v="2023-03-15T00:00:00"/>
    <x v="40"/>
    <s v="13"/>
    <s v="Bolívar"/>
    <s v="13001"/>
    <s v="Cartagena de Indias"/>
    <x v="1"/>
    <s v="Incendio estructural"/>
    <s v="Incendio"/>
    <x v="1"/>
    <m/>
    <m/>
    <m/>
    <n v="4"/>
    <n v="1"/>
    <m/>
    <n v="1"/>
    <m/>
    <m/>
    <m/>
    <m/>
    <m/>
    <m/>
    <m/>
    <m/>
    <m/>
    <m/>
  </r>
  <r>
    <d v="2023-04-26T00:00:00"/>
    <x v="40"/>
    <s v="13"/>
    <s v="Bolívar"/>
    <s v="13001"/>
    <s v="Cartagena de Indias"/>
    <x v="1"/>
    <s v="Incendio estructural"/>
    <s v="Incendio"/>
    <x v="1"/>
    <m/>
    <m/>
    <m/>
    <n v="5"/>
    <n v="1"/>
    <m/>
    <n v="1"/>
    <m/>
    <m/>
    <m/>
    <m/>
    <m/>
    <m/>
    <m/>
    <m/>
    <m/>
    <m/>
  </r>
  <r>
    <d v="2023-06-04T00:00:00"/>
    <x v="40"/>
    <s v="13"/>
    <s v="Bolívar"/>
    <s v="13001"/>
    <s v="Cartagena de Indias"/>
    <x v="1"/>
    <s v="Incendio estructural"/>
    <s v="Incendio"/>
    <x v="1"/>
    <m/>
    <m/>
    <m/>
    <n v="12"/>
    <n v="3"/>
    <m/>
    <n v="3"/>
    <m/>
    <m/>
    <m/>
    <m/>
    <m/>
    <m/>
    <m/>
    <m/>
    <m/>
    <m/>
  </r>
  <r>
    <d v="2023-08-12T00:00:00"/>
    <x v="40"/>
    <s v="13"/>
    <s v="Bolívar"/>
    <s v="13001"/>
    <s v="Cartagena de Indias"/>
    <x v="1"/>
    <s v="Incendio estructural"/>
    <s v="Incendio"/>
    <x v="1"/>
    <m/>
    <m/>
    <m/>
    <n v="4"/>
    <n v="1"/>
    <n v="1"/>
    <m/>
    <m/>
    <m/>
    <m/>
    <m/>
    <m/>
    <m/>
    <m/>
    <m/>
    <m/>
    <m/>
  </r>
  <r>
    <d v="2023-08-20T00:00:00"/>
    <x v="40"/>
    <s v="13"/>
    <s v="Bolívar"/>
    <s v="13001"/>
    <s v="Cartagena de Indias"/>
    <x v="10"/>
    <s v="Vendaval"/>
    <s v="Vendaval"/>
    <x v="3"/>
    <m/>
    <m/>
    <m/>
    <n v="9"/>
    <n v="2"/>
    <m/>
    <n v="2"/>
    <m/>
    <m/>
    <m/>
    <m/>
    <m/>
    <m/>
    <m/>
    <m/>
    <m/>
    <m/>
  </r>
  <r>
    <d v="2023-08-21T00:00:00"/>
    <x v="40"/>
    <s v="13"/>
    <s v="Bolívar"/>
    <s v="13001"/>
    <s v="Cartagena de Indias"/>
    <x v="1"/>
    <s v="Incendio estructural"/>
    <s v="Incendio"/>
    <x v="1"/>
    <m/>
    <n v="2"/>
    <m/>
    <n v="4"/>
    <n v="1"/>
    <m/>
    <n v="1"/>
    <m/>
    <m/>
    <m/>
    <m/>
    <m/>
    <m/>
    <m/>
    <m/>
    <m/>
    <m/>
  </r>
  <r>
    <d v="2023-08-22T00:00:00"/>
    <x v="40"/>
    <s v="13"/>
    <s v="Bolívar"/>
    <s v="13001"/>
    <s v="Cartagena de Indias"/>
    <x v="7"/>
    <s v="Huracán"/>
    <s v="Ciclón tropical"/>
    <x v="0"/>
    <m/>
    <m/>
    <m/>
    <n v="316"/>
    <n v="79"/>
    <n v="2"/>
    <n v="7"/>
    <m/>
    <m/>
    <m/>
    <m/>
    <m/>
    <m/>
    <m/>
    <m/>
    <m/>
    <s v="16 CAÍDAS DE ÁRBOLES"/>
  </r>
  <r>
    <d v="2023-10-03T00:00:00"/>
    <x v="40"/>
    <s v="13"/>
    <s v="Bolívar"/>
    <s v="13001"/>
    <s v="Cartagena de Indias"/>
    <x v="9"/>
    <s v="Colapso estructural"/>
    <s v="Colapso estructural"/>
    <x v="4"/>
    <n v="1"/>
    <n v="1"/>
    <m/>
    <n v="2"/>
    <m/>
    <m/>
    <m/>
    <m/>
    <m/>
    <m/>
    <m/>
    <m/>
    <m/>
    <m/>
    <m/>
    <m/>
    <m/>
  </r>
  <r>
    <d v="2023-10-25T00:00:00"/>
    <x v="40"/>
    <s v="13"/>
    <s v="Bolívar"/>
    <s v="13001"/>
    <s v="Cartagena de Indias"/>
    <x v="5"/>
    <s v="Inundación"/>
    <s v="Incendio"/>
    <x v="3"/>
    <m/>
    <m/>
    <m/>
    <m/>
    <m/>
    <m/>
    <m/>
    <m/>
    <m/>
    <m/>
    <m/>
    <m/>
    <m/>
    <m/>
    <m/>
    <m/>
    <m/>
  </r>
  <r>
    <d v="2023-10-28T00:00:00"/>
    <x v="40"/>
    <s v="13"/>
    <s v="Bolívar"/>
    <s v="13001"/>
    <s v="Cartagena de Indias"/>
    <x v="5"/>
    <s v="Inundación"/>
    <s v="Incendio"/>
    <x v="3"/>
    <n v="1"/>
    <m/>
    <m/>
    <n v="293"/>
    <n v="116"/>
    <m/>
    <n v="56"/>
    <m/>
    <m/>
    <m/>
    <m/>
    <m/>
    <m/>
    <n v="4"/>
    <m/>
    <m/>
    <s v="150 VEHÍCULOS AFECTADOS, 7 ÁRBOLES CAÍDOS"/>
  </r>
  <r>
    <d v="2023-10-30T00:00:00"/>
    <x v="40"/>
    <s v="13"/>
    <s v="Bolívar"/>
    <s v="13001"/>
    <s v="Cartagena de Indias"/>
    <x v="1"/>
    <s v="Incendio estructural"/>
    <s v="Incendio"/>
    <x v="1"/>
    <m/>
    <n v="1"/>
    <m/>
    <n v="1"/>
    <m/>
    <m/>
    <m/>
    <m/>
    <m/>
    <m/>
    <m/>
    <m/>
    <m/>
    <m/>
    <m/>
    <m/>
    <s v="1 HOTEL: PUERTO VIGÍA-"/>
  </r>
  <r>
    <d v="2023-11-13T00:00:00"/>
    <x v="40"/>
    <s v="13"/>
    <s v="Bolívar"/>
    <s v="13001"/>
    <s v="Cartagena de Indias"/>
    <x v="1"/>
    <s v="Incendio estructural"/>
    <s v="Incendio"/>
    <x v="1"/>
    <m/>
    <m/>
    <m/>
    <n v="4"/>
    <n v="1"/>
    <m/>
    <n v="1"/>
    <m/>
    <m/>
    <m/>
    <m/>
    <m/>
    <m/>
    <m/>
    <m/>
    <m/>
    <m/>
  </r>
  <r>
    <d v="2023-11-14T00:00:00"/>
    <x v="40"/>
    <s v="13"/>
    <s v="Bolívar"/>
    <s v="13001"/>
    <s v="Cartagena de Indias"/>
    <x v="11"/>
    <s v="Tormenta Electrica"/>
    <m/>
    <x v="3"/>
    <n v="1"/>
    <m/>
    <m/>
    <m/>
    <m/>
    <m/>
    <m/>
    <m/>
    <m/>
    <m/>
    <m/>
    <m/>
    <m/>
    <m/>
    <m/>
    <m/>
    <m/>
  </r>
  <r>
    <d v="2023-12-09T00:00:00"/>
    <x v="40"/>
    <s v="13"/>
    <s v="Bolívar"/>
    <s v="13001"/>
    <s v="Cartagena de Indias"/>
    <x v="1"/>
    <s v="Incendio estructural"/>
    <s v="Incendio"/>
    <x v="1"/>
    <m/>
    <m/>
    <m/>
    <n v="4"/>
    <n v="1"/>
    <m/>
    <n v="1"/>
    <m/>
    <m/>
    <m/>
    <m/>
    <m/>
    <m/>
    <m/>
    <m/>
    <m/>
    <m/>
  </r>
  <r>
    <d v="2023-12-13T00:00:00"/>
    <x v="40"/>
    <s v="13"/>
    <s v="Bolívar"/>
    <s v="13001"/>
    <s v="Cartagena de Indias"/>
    <x v="1"/>
    <s v="Incendio estructural"/>
    <s v="Incendio"/>
    <x v="1"/>
    <m/>
    <m/>
    <m/>
    <n v="4"/>
    <n v="1"/>
    <n v="1"/>
    <m/>
    <m/>
    <m/>
    <m/>
    <m/>
    <m/>
    <m/>
    <m/>
    <m/>
    <m/>
    <m/>
  </r>
  <r>
    <d v="2023-12-23T00:00:00"/>
    <x v="40"/>
    <s v="13"/>
    <s v="Bolívar"/>
    <s v="13001"/>
    <s v="Cartagena de Indias"/>
    <x v="4"/>
    <s v="Explosión"/>
    <s v="Pérdida de contención de materiales peligrosos"/>
    <x v="1"/>
    <m/>
    <n v="1"/>
    <m/>
    <m/>
    <m/>
    <m/>
    <m/>
    <m/>
    <m/>
    <m/>
    <m/>
    <m/>
    <m/>
    <m/>
    <m/>
    <m/>
    <m/>
  </r>
  <r>
    <d v="2023-12-25T00:00:00"/>
    <x v="40"/>
    <s v="13"/>
    <s v="Bolívar"/>
    <s v="13001"/>
    <s v="Cartagena de Indias"/>
    <x v="1"/>
    <s v="Incendio estructural"/>
    <s v="Incendio"/>
    <x v="1"/>
    <m/>
    <m/>
    <m/>
    <n v="44"/>
    <n v="11"/>
    <n v="11"/>
    <m/>
    <m/>
    <m/>
    <m/>
    <m/>
    <m/>
    <m/>
    <m/>
    <m/>
    <m/>
    <m/>
  </r>
  <r>
    <d v="2023-02-06T00:00:00"/>
    <x v="40"/>
    <s v="13"/>
    <s v="Bolívar"/>
    <s v="13001"/>
    <s v="Cartagena de Indias"/>
    <x v="1"/>
    <m/>
    <m/>
    <x v="1"/>
    <m/>
    <m/>
    <m/>
    <n v="100"/>
    <m/>
    <m/>
    <m/>
    <m/>
    <m/>
    <m/>
    <m/>
    <m/>
    <m/>
    <m/>
    <m/>
    <m/>
    <m/>
  </r>
  <r>
    <d v="2023-02-13T00:00:00"/>
    <x v="40"/>
    <s v="13"/>
    <s v="Bolívar"/>
    <s v="13001"/>
    <s v="Cartagena de Indias"/>
    <x v="1"/>
    <m/>
    <m/>
    <x v="1"/>
    <m/>
    <m/>
    <m/>
    <m/>
    <m/>
    <m/>
    <m/>
    <m/>
    <m/>
    <m/>
    <m/>
    <m/>
    <m/>
    <m/>
    <m/>
    <m/>
    <m/>
  </r>
  <r>
    <d v="2023-03-01T00:00:00"/>
    <x v="40"/>
    <s v="13"/>
    <s v="Bolívar"/>
    <s v="13001"/>
    <s v="Cartagena de Indias"/>
    <x v="8"/>
    <m/>
    <m/>
    <x v="2"/>
    <m/>
    <m/>
    <m/>
    <n v="40"/>
    <m/>
    <m/>
    <m/>
    <m/>
    <m/>
    <m/>
    <m/>
    <m/>
    <m/>
    <m/>
    <m/>
    <m/>
    <m/>
  </r>
  <r>
    <d v="2023-12-01T00:00:00"/>
    <x v="40"/>
    <s v="13"/>
    <s v="Bolívar"/>
    <s v="13001"/>
    <s v="Cartagena de Indias"/>
    <x v="13"/>
    <m/>
    <m/>
    <x v="2"/>
    <m/>
    <m/>
    <m/>
    <n v="276"/>
    <m/>
    <m/>
    <m/>
    <m/>
    <m/>
    <m/>
    <m/>
    <m/>
    <m/>
    <m/>
    <m/>
    <m/>
    <m/>
  </r>
  <r>
    <d v="2024-02-09T00:00:00"/>
    <x v="41"/>
    <s v="13"/>
    <s v="Bolívar"/>
    <s v="13001"/>
    <s v="Cartagena de Indias"/>
    <x v="1"/>
    <m/>
    <m/>
    <x v="1"/>
    <m/>
    <m/>
    <m/>
    <n v="56"/>
    <n v="14"/>
    <n v="14"/>
    <m/>
    <m/>
    <m/>
    <m/>
    <m/>
    <m/>
    <m/>
    <m/>
    <m/>
    <m/>
    <m/>
  </r>
  <r>
    <d v="2024-02-26T00:00:00"/>
    <x v="41"/>
    <s v="13"/>
    <s v="Bolívar"/>
    <s v="13001"/>
    <s v="Cartagena de Indias"/>
    <x v="8"/>
    <m/>
    <m/>
    <x v="2"/>
    <m/>
    <n v="2"/>
    <m/>
    <n v="2"/>
    <m/>
    <m/>
    <m/>
    <m/>
    <m/>
    <m/>
    <m/>
    <m/>
    <m/>
    <m/>
    <m/>
    <m/>
    <m/>
  </r>
  <r>
    <d v="2024-03-08T00:00:00"/>
    <x v="41"/>
    <s v="13"/>
    <s v="Bolívar"/>
    <s v="13001"/>
    <s v="Cartagena de Indias"/>
    <x v="1"/>
    <m/>
    <m/>
    <x v="1"/>
    <m/>
    <m/>
    <m/>
    <n v="24"/>
    <m/>
    <m/>
    <m/>
    <m/>
    <m/>
    <m/>
    <m/>
    <m/>
    <m/>
    <m/>
    <m/>
    <m/>
    <s v="1 BODEGA INDUSTRIAL"/>
  </r>
  <r>
    <d v="2024-04-22T00:00:00"/>
    <x v="41"/>
    <s v="13"/>
    <s v="Bolívar"/>
    <s v="13001"/>
    <s v="Cartagena de Indias"/>
    <x v="5"/>
    <m/>
    <m/>
    <x v="3"/>
    <m/>
    <m/>
    <m/>
    <n v="25"/>
    <n v="5"/>
    <m/>
    <n v="5"/>
    <m/>
    <m/>
    <m/>
    <m/>
    <m/>
    <m/>
    <m/>
    <m/>
    <m/>
    <m/>
  </r>
  <r>
    <d v="2024-08-06T00:00:00"/>
    <x v="41"/>
    <s v="13"/>
    <s v="Bolívar"/>
    <s v="13001"/>
    <s v="Cartagena de Indias"/>
    <x v="10"/>
    <m/>
    <m/>
    <x v="3"/>
    <m/>
    <m/>
    <m/>
    <n v="304"/>
    <n v="76"/>
    <m/>
    <n v="76"/>
    <m/>
    <m/>
    <m/>
    <m/>
    <m/>
    <m/>
    <m/>
    <m/>
    <m/>
    <m/>
  </r>
  <r>
    <d v="2024-02-01T00:00:00"/>
    <x v="41"/>
    <s v="13"/>
    <s v="Bolívar"/>
    <s v="13001"/>
    <s v="Cartagena de Indias"/>
    <x v="15"/>
    <m/>
    <m/>
    <x v="3"/>
    <m/>
    <m/>
    <m/>
    <n v="12957"/>
    <m/>
    <m/>
    <m/>
    <m/>
    <m/>
    <m/>
    <m/>
    <m/>
    <m/>
    <m/>
    <m/>
    <m/>
    <m/>
  </r>
  <r>
    <d v="2024-04-01T00:00:00"/>
    <x v="41"/>
    <s v="13"/>
    <s v="Bolívar"/>
    <s v="13001"/>
    <s v="Cartagena de Indias"/>
    <x v="13"/>
    <m/>
    <m/>
    <x v="2"/>
    <m/>
    <m/>
    <m/>
    <n v="24"/>
    <m/>
    <m/>
    <m/>
    <m/>
    <m/>
    <m/>
    <m/>
    <m/>
    <m/>
    <m/>
    <m/>
    <m/>
    <m/>
  </r>
  <r>
    <d v="2024-07-08T00:00:00"/>
    <x v="41"/>
    <s v="13"/>
    <s v="Bolívar"/>
    <s v="13001"/>
    <s v="Cartagena de Indias"/>
    <x v="9"/>
    <m/>
    <m/>
    <x v="4"/>
    <n v="1"/>
    <m/>
    <m/>
    <n v="1"/>
    <m/>
    <m/>
    <m/>
    <m/>
    <m/>
    <m/>
    <m/>
    <m/>
    <m/>
    <m/>
    <m/>
    <m/>
    <m/>
  </r>
  <r>
    <d v="2024-03-08T00:00:00"/>
    <x v="41"/>
    <s v="13"/>
    <s v="Bolívar"/>
    <s v="13001"/>
    <s v="Cartagena de Indias"/>
    <x v="1"/>
    <m/>
    <m/>
    <x v="1"/>
    <m/>
    <m/>
    <m/>
    <n v="2"/>
    <m/>
    <m/>
    <m/>
    <m/>
    <m/>
    <m/>
    <m/>
    <m/>
    <m/>
    <m/>
    <m/>
    <m/>
    <m/>
  </r>
  <r>
    <d v="2024-09-15T00:00:00"/>
    <x v="41"/>
    <s v="13"/>
    <s v="Bolívar"/>
    <s v="13001"/>
    <s v="Cartagena de Indias"/>
    <x v="9"/>
    <m/>
    <m/>
    <x v="4"/>
    <n v="1"/>
    <m/>
    <m/>
    <m/>
    <m/>
    <m/>
    <m/>
    <m/>
    <m/>
    <m/>
    <m/>
    <m/>
    <m/>
    <m/>
    <m/>
    <m/>
    <m/>
  </r>
  <r>
    <d v="2024-09-20T00:00:00"/>
    <x v="41"/>
    <s v="13"/>
    <s v="Bolívar"/>
    <s v="13001"/>
    <s v="Cartagena de Indias"/>
    <x v="1"/>
    <m/>
    <m/>
    <x v="1"/>
    <n v="1"/>
    <m/>
    <m/>
    <n v="1"/>
    <m/>
    <m/>
    <m/>
    <m/>
    <m/>
    <m/>
    <m/>
    <m/>
    <m/>
    <m/>
    <m/>
    <m/>
    <m/>
  </r>
  <r>
    <d v="2024-10-19T00:00:00"/>
    <x v="41"/>
    <s v="13"/>
    <s v="Bolívar"/>
    <s v="13001"/>
    <s v="Cartagena de Indias"/>
    <x v="11"/>
    <m/>
    <m/>
    <x v="3"/>
    <n v="1"/>
    <m/>
    <m/>
    <m/>
    <m/>
    <m/>
    <m/>
    <m/>
    <m/>
    <m/>
    <m/>
    <m/>
    <m/>
    <m/>
    <m/>
    <m/>
    <m/>
  </r>
  <r>
    <d v="2024-11-02T00:00:00"/>
    <x v="41"/>
    <s v="13"/>
    <s v="Bolívar"/>
    <s v="13001"/>
    <s v="Cartagena de Indias"/>
    <x v="5"/>
    <m/>
    <m/>
    <x v="3"/>
    <m/>
    <m/>
    <m/>
    <n v="4051"/>
    <m/>
    <m/>
    <m/>
    <m/>
    <m/>
    <m/>
    <m/>
    <m/>
    <m/>
    <m/>
    <m/>
    <m/>
    <m/>
  </r>
  <r>
    <d v="2024-11-13T00:00:00"/>
    <x v="41"/>
    <s v="13"/>
    <s v="Bolívar"/>
    <s v="13001"/>
    <s v="Cartagena de Indias"/>
    <x v="1"/>
    <m/>
    <m/>
    <x v="1"/>
    <n v="1"/>
    <m/>
    <m/>
    <m/>
    <m/>
    <m/>
    <m/>
    <m/>
    <m/>
    <m/>
    <m/>
    <m/>
    <m/>
    <m/>
    <m/>
    <m/>
    <m/>
  </r>
  <r>
    <d v="2024-12-12T00:00:00"/>
    <x v="41"/>
    <s v="13"/>
    <s v="Bolívar"/>
    <s v="13001"/>
    <s v="Cartagena de Indias"/>
    <x v="1"/>
    <m/>
    <m/>
    <x v="1"/>
    <n v="1"/>
    <m/>
    <m/>
    <m/>
    <m/>
    <m/>
    <m/>
    <m/>
    <m/>
    <m/>
    <m/>
    <m/>
    <m/>
    <m/>
    <m/>
    <m/>
    <m/>
  </r>
  <r>
    <d v="2024-12-20T00:00:00"/>
    <x v="41"/>
    <s v="13"/>
    <s v="Bolívar"/>
    <s v="13001"/>
    <s v="Cartagena de Indias"/>
    <x v="2"/>
    <m/>
    <m/>
    <x v="1"/>
    <m/>
    <m/>
    <m/>
    <n v="50"/>
    <m/>
    <m/>
    <m/>
    <m/>
    <m/>
    <m/>
    <m/>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
  <r>
    <n v="1930"/>
    <x v="0"/>
    <s v="13"/>
    <s v="Bolívar"/>
    <s v="13001"/>
    <s v="Cartagena de Indias"/>
    <x v="0"/>
    <m/>
    <m/>
    <s v="METEOMARINO"/>
  </r>
  <r>
    <n v="1943"/>
    <x v="1"/>
    <s v="13"/>
    <s v="Bolívar"/>
    <s v="13001"/>
    <s v="Cartagena de Indias"/>
    <x v="0"/>
    <m/>
    <m/>
    <s v="METEOMARINO"/>
  </r>
  <r>
    <d v="1966-01-01T00:00:00"/>
    <x v="2"/>
    <s v="13"/>
    <s v="Bolívar"/>
    <s v="13001"/>
    <s v="Cartagena de Indias"/>
    <x v="0"/>
    <m/>
    <m/>
    <s v="METEOMARINO"/>
  </r>
  <r>
    <n v="1987"/>
    <x v="3"/>
    <s v="13"/>
    <s v="Bolívar"/>
    <s v="13001"/>
    <s v="Cartagena de Indias"/>
    <x v="0"/>
    <m/>
    <m/>
    <s v="METEOMARINO"/>
  </r>
  <r>
    <n v="1988"/>
    <x v="4"/>
    <s v="13"/>
    <s v="Bolívar"/>
    <s v="13001"/>
    <s v="Cartagena de Indias"/>
    <x v="1"/>
    <m/>
    <m/>
    <s v="METEOMARINO"/>
  </r>
  <r>
    <n v="1992"/>
    <x v="5"/>
    <s v="13"/>
    <s v="Bolívar"/>
    <s v="13001"/>
    <s v="Cartagena de Indias"/>
    <x v="0"/>
    <m/>
    <m/>
    <s v="METEOMARINO"/>
  </r>
  <r>
    <n v="1999"/>
    <x v="6"/>
    <s v="13"/>
    <s v="Bolívar"/>
    <s v="13001"/>
    <s v="Cartagena de Indias"/>
    <x v="1"/>
    <m/>
    <m/>
    <s v="METEOMARINO"/>
  </r>
  <r>
    <d v="2006-11-22T00:00:00"/>
    <x v="7"/>
    <s v="13"/>
    <s v="Bolívar"/>
    <s v="13001"/>
    <s v="Cartagena de Indias"/>
    <x v="0"/>
    <s v="Marejada"/>
    <s v="Marejada"/>
    <s v="METEOMARINO"/>
  </r>
  <r>
    <n v="2012"/>
    <x v="8"/>
    <s v="13"/>
    <s v="Bolívar"/>
    <s v="13001"/>
    <s v="Cartagena de Indias"/>
    <x v="2"/>
    <m/>
    <m/>
    <s v="METEOMARINO"/>
  </r>
  <r>
    <n v="2014"/>
    <x v="9"/>
    <s v="13"/>
    <s v="Bolívar"/>
    <s v="13001"/>
    <s v="Cartagena de Indias"/>
    <x v="2"/>
    <m/>
    <m/>
    <s v="METEOMARINO"/>
  </r>
  <r>
    <n v="2015"/>
    <x v="10"/>
    <s v="13"/>
    <s v="Bolívar"/>
    <s v="13001"/>
    <s v="Cartagena de Indias"/>
    <x v="2"/>
    <m/>
    <m/>
    <s v="METEOMARINO"/>
  </r>
  <r>
    <d v="2016-10-04T00:00:00"/>
    <x v="11"/>
    <s v="13"/>
    <s v="Bolívar"/>
    <s v="13001"/>
    <s v="Cartagena de Indias"/>
    <x v="1"/>
    <s v="Huracán"/>
    <s v="Ciclón tropical"/>
    <s v="METEOMARINO"/>
  </r>
  <r>
    <n v="2016"/>
    <x v="11"/>
    <s v="13"/>
    <s v="Bolívar"/>
    <s v="13001"/>
    <s v="Cartagena de Indias"/>
    <x v="2"/>
    <m/>
    <m/>
    <s v="METEOMARINO"/>
  </r>
  <r>
    <d v="2018-09-24T00:00:00"/>
    <x v="12"/>
    <s v="13"/>
    <s v="Bolívar"/>
    <s v="13001"/>
    <s v="Cartagena de Indias"/>
    <x v="0"/>
    <s v="Marejada"/>
    <s v="Marejada"/>
    <s v="METEOMARINO"/>
  </r>
  <r>
    <n v="2018"/>
    <x v="12"/>
    <s v="13"/>
    <s v="Bolívar"/>
    <s v="13001"/>
    <s v="Cartagena de Indias"/>
    <x v="2"/>
    <m/>
    <m/>
    <s v="METEOMARINO"/>
  </r>
  <r>
    <n v="2018"/>
    <x v="12"/>
    <s v="13"/>
    <s v="Bolívar"/>
    <s v="13001"/>
    <s v="Cartagena de Indias"/>
    <x v="2"/>
    <m/>
    <m/>
    <s v="METEOMARINO"/>
  </r>
  <r>
    <d v="2020-11-14T00:00:00"/>
    <x v="13"/>
    <s v="13"/>
    <s v="Bolívar"/>
    <s v="13001"/>
    <s v="Cartagena de Indias"/>
    <x v="1"/>
    <m/>
    <m/>
    <s v="METEOMARINO"/>
  </r>
  <r>
    <n v="2020"/>
    <x v="13"/>
    <s v="13"/>
    <s v="Bolívar"/>
    <s v="13001"/>
    <s v="Cartagena de Indias"/>
    <x v="2"/>
    <m/>
    <m/>
    <s v="METEOMARINO"/>
  </r>
  <r>
    <d v="2023-08-22T00:00:00"/>
    <x v="14"/>
    <s v="13"/>
    <s v="Bolívar"/>
    <s v="13001"/>
    <s v="Cartagena de Indias"/>
    <x v="1"/>
    <s v="Huracán"/>
    <s v="Ciclón tropical"/>
    <s v="METEOMARINO"/>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
  <r>
    <n v="1930"/>
    <x v="0"/>
    <s v="13"/>
    <s v="Bolívar"/>
    <s v="13001"/>
    <s v="Cartagena de Indias"/>
    <x v="0"/>
    <m/>
    <m/>
    <s v="TECNOLÓGICO"/>
    <m/>
    <m/>
    <m/>
    <m/>
    <m/>
    <m/>
    <m/>
    <m/>
    <m/>
    <m/>
    <m/>
    <m/>
    <m/>
    <m/>
    <m/>
    <m/>
    <m/>
  </r>
  <r>
    <n v="1962"/>
    <x v="1"/>
    <s v="13"/>
    <s v="Bolívar"/>
    <s v="13001"/>
    <s v="Cartagena de Indias"/>
    <x v="0"/>
    <m/>
    <m/>
    <s v="TECNOLÓGICO"/>
    <m/>
    <m/>
    <m/>
    <m/>
    <m/>
    <m/>
    <m/>
    <m/>
    <m/>
    <m/>
    <m/>
    <m/>
    <m/>
    <m/>
    <m/>
    <m/>
    <m/>
  </r>
  <r>
    <n v="1965"/>
    <x v="2"/>
    <s v="13"/>
    <s v="Bolívar"/>
    <s v="13001"/>
    <s v="Cartagena de Indias"/>
    <x v="0"/>
    <m/>
    <m/>
    <s v="TECNOLÓGICO"/>
    <n v="52"/>
    <m/>
    <m/>
    <n v="205"/>
    <m/>
    <m/>
    <m/>
    <m/>
    <m/>
    <m/>
    <m/>
    <m/>
    <m/>
    <m/>
    <m/>
    <m/>
    <m/>
  </r>
  <r>
    <n v="1975"/>
    <x v="3"/>
    <s v="13"/>
    <s v="Bolívar"/>
    <s v="13001"/>
    <s v="Cartagena de Indias"/>
    <x v="1"/>
    <m/>
    <m/>
    <s v="TECNOLÓGICO"/>
    <m/>
    <m/>
    <m/>
    <m/>
    <m/>
    <m/>
    <m/>
    <m/>
    <m/>
    <m/>
    <m/>
    <m/>
    <m/>
    <m/>
    <m/>
    <m/>
    <m/>
  </r>
  <r>
    <d v="1977-12-01T00:00:00"/>
    <x v="4"/>
    <s v="13"/>
    <s v="Bolívar"/>
    <s v="13001"/>
    <s v="Cartagena de Indias"/>
    <x v="2"/>
    <m/>
    <m/>
    <s v="TECNOLÓGICO"/>
    <n v="22"/>
    <m/>
    <m/>
    <n v="169"/>
    <m/>
    <m/>
    <m/>
    <m/>
    <m/>
    <m/>
    <m/>
    <m/>
    <m/>
    <m/>
    <m/>
    <m/>
    <m/>
  </r>
  <r>
    <n v="1983"/>
    <x v="5"/>
    <s v="13"/>
    <s v="Bolívar"/>
    <s v="13001"/>
    <s v="Cartagena de Indias"/>
    <x v="0"/>
    <m/>
    <m/>
    <s v="TECNOLÓGICO"/>
    <m/>
    <m/>
    <m/>
    <m/>
    <m/>
    <m/>
    <m/>
    <m/>
    <m/>
    <m/>
    <m/>
    <m/>
    <m/>
    <m/>
    <m/>
    <m/>
    <m/>
  </r>
  <r>
    <n v="1987"/>
    <x v="6"/>
    <s v="13"/>
    <s v="Bolívar"/>
    <s v="13001"/>
    <s v="Cartagena de Indias"/>
    <x v="3"/>
    <m/>
    <m/>
    <s v="TECNOLÓGICO"/>
    <m/>
    <m/>
    <m/>
    <m/>
    <m/>
    <m/>
    <m/>
    <m/>
    <m/>
    <m/>
    <m/>
    <m/>
    <m/>
    <m/>
    <m/>
    <m/>
    <m/>
  </r>
  <r>
    <d v="1994-11-01T00:00:00"/>
    <x v="7"/>
    <s v="13"/>
    <s v="Bolívar"/>
    <s v="13001"/>
    <s v="Cartagena de Indias"/>
    <x v="1"/>
    <m/>
    <m/>
    <s v="TECNOLÓGICO"/>
    <m/>
    <m/>
    <m/>
    <m/>
    <m/>
    <m/>
    <m/>
    <m/>
    <m/>
    <m/>
    <m/>
    <m/>
    <m/>
    <m/>
    <m/>
    <m/>
    <m/>
  </r>
  <r>
    <d v="1994-12-01T00:00:00"/>
    <x v="7"/>
    <s v="13"/>
    <s v="Bolívar"/>
    <s v="13001"/>
    <s v="Cartagena de Indias"/>
    <x v="3"/>
    <m/>
    <m/>
    <s v="TECNOLÓGICO"/>
    <m/>
    <m/>
    <m/>
    <m/>
    <m/>
    <m/>
    <m/>
    <m/>
    <m/>
    <m/>
    <m/>
    <m/>
    <m/>
    <m/>
    <m/>
    <m/>
    <m/>
  </r>
  <r>
    <n v="1995"/>
    <x v="8"/>
    <s v="13"/>
    <s v="Bolívar"/>
    <s v="13001"/>
    <s v="Cartagena de Indias"/>
    <x v="1"/>
    <m/>
    <m/>
    <s v="TECNOLÓGICO"/>
    <m/>
    <m/>
    <m/>
    <m/>
    <m/>
    <m/>
    <m/>
    <m/>
    <m/>
    <m/>
    <m/>
    <m/>
    <m/>
    <m/>
    <m/>
    <m/>
    <m/>
  </r>
  <r>
    <n v="1996"/>
    <x v="9"/>
    <s v="13"/>
    <s v="Bolívar"/>
    <s v="13001"/>
    <s v="Cartagena de Indias"/>
    <x v="0"/>
    <m/>
    <m/>
    <s v="TECNOLÓGICO"/>
    <m/>
    <m/>
    <m/>
    <m/>
    <m/>
    <m/>
    <m/>
    <m/>
    <m/>
    <m/>
    <m/>
    <m/>
    <m/>
    <m/>
    <m/>
    <m/>
    <m/>
  </r>
  <r>
    <d v="2006-11-11T00:00:00"/>
    <x v="10"/>
    <s v="13"/>
    <s v="Bolívar"/>
    <s v="13001"/>
    <s v="Cartagena de Indias"/>
    <x v="0"/>
    <s v="Incendio estructural"/>
    <s v="Incendio"/>
    <s v="TECNOLÓGICO"/>
    <n v="0"/>
    <n v="0"/>
    <n v="0"/>
    <n v="0"/>
    <n v="0"/>
    <n v="0"/>
    <n v="0"/>
    <n v="0"/>
    <n v="0"/>
    <n v="0"/>
    <n v="0"/>
    <n v="0"/>
    <n v="0"/>
    <n v="0"/>
    <n v="0"/>
    <n v="0"/>
    <s v="AFECTADA UNA FABRICA DE PLASTICO"/>
  </r>
  <r>
    <d v="2009-04-03T00:00:00"/>
    <x v="11"/>
    <s v="13"/>
    <s v="Bolívar"/>
    <s v="13001"/>
    <s v="Cartagena de Indias"/>
    <x v="0"/>
    <s v="Incendio estructural"/>
    <s v="Incendio"/>
    <s v="TECNOLÓGICO"/>
    <n v="0"/>
    <n v="0"/>
    <n v="0"/>
    <n v="18"/>
    <n v="3"/>
    <n v="0"/>
    <n v="3"/>
    <n v="0"/>
    <n v="0"/>
    <n v="0"/>
    <n v="0"/>
    <n v="0"/>
    <n v="0"/>
    <n v="0"/>
    <n v="0"/>
    <n v="0"/>
    <m/>
  </r>
  <r>
    <d v="2009-05-04T00:00:00"/>
    <x v="11"/>
    <s v="13"/>
    <s v="Bolívar"/>
    <s v="13001"/>
    <s v="Cartagena de Indias"/>
    <x v="0"/>
    <s v="Incendio estructural"/>
    <s v="Incendio"/>
    <s v="TECNOLÓGICO"/>
    <n v="0"/>
    <n v="0"/>
    <n v="0"/>
    <n v="126"/>
    <n v="21"/>
    <n v="0"/>
    <n v="3"/>
    <n v="0"/>
    <n v="0"/>
    <n v="0"/>
    <n v="0"/>
    <n v="0"/>
    <n v="0"/>
    <n v="0"/>
    <n v="0"/>
    <n v="0"/>
    <m/>
  </r>
  <r>
    <d v="2009-08-13T00:00:00"/>
    <x v="11"/>
    <s v="13"/>
    <s v="Bolívar"/>
    <s v="13001"/>
    <s v="Cartagena de Indias"/>
    <x v="0"/>
    <s v="Incendio estructural"/>
    <s v="Incendio"/>
    <s v="TECNOLÓGICO"/>
    <n v="0"/>
    <n v="0"/>
    <n v="0"/>
    <n v="15"/>
    <n v="3"/>
    <n v="3"/>
    <n v="0"/>
    <n v="0"/>
    <n v="0"/>
    <n v="0"/>
    <n v="0"/>
    <n v="0"/>
    <n v="0"/>
    <n v="0"/>
    <n v="0"/>
    <n v="0"/>
    <s v="AFECTADO UN LOCAL COMERCIAL"/>
  </r>
  <r>
    <d v="2011-04-06T00:00:00"/>
    <x v="12"/>
    <s v="13"/>
    <s v="Bolívar"/>
    <s v="13001"/>
    <s v="Cartagena de Indias"/>
    <x v="0"/>
    <s v="Incendio estructural"/>
    <s v="Incendio"/>
    <s v="TECNOLÓGICO"/>
    <n v="0"/>
    <n v="1"/>
    <n v="0"/>
    <n v="5"/>
    <n v="1"/>
    <n v="0"/>
    <n v="1"/>
    <n v="0"/>
    <n v="0"/>
    <n v="0"/>
    <n v="0"/>
    <n v="0"/>
    <n v="0"/>
    <n v="0"/>
    <n v="0"/>
    <n v="0"/>
    <m/>
  </r>
  <r>
    <d v="2011-07-17T00:00:00"/>
    <x v="12"/>
    <s v="13"/>
    <s v="Bolívar"/>
    <s v="13001"/>
    <s v="Cartagena de Indias"/>
    <x v="0"/>
    <s v="Incendio estructural"/>
    <s v="Incendio"/>
    <s v="TECNOLÓGICO"/>
    <n v="0"/>
    <n v="0"/>
    <n v="0"/>
    <n v="85"/>
    <n v="17"/>
    <n v="17"/>
    <n v="0"/>
    <n v="0"/>
    <n v="0"/>
    <n v="0"/>
    <n v="0"/>
    <n v="0"/>
    <n v="0"/>
    <n v="0"/>
    <n v="0"/>
    <n v="0"/>
    <m/>
  </r>
  <r>
    <d v="2011-08-19T00:00:00"/>
    <x v="12"/>
    <s v="13"/>
    <s v="Bolívar"/>
    <s v="13001"/>
    <s v="Cartagena de Indias"/>
    <x v="0"/>
    <s v="Incendio estructural"/>
    <s v="Incendio"/>
    <s v="TECNOLÓGICO"/>
    <n v="0"/>
    <n v="0"/>
    <n v="0"/>
    <n v="5"/>
    <n v="1"/>
    <n v="0"/>
    <n v="1"/>
    <n v="0"/>
    <n v="0"/>
    <n v="0"/>
    <n v="0"/>
    <n v="0"/>
    <n v="0"/>
    <n v="0"/>
    <n v="0"/>
    <n v="0"/>
    <m/>
  </r>
  <r>
    <d v="2011-11-03T00:00:00"/>
    <x v="12"/>
    <s v="13"/>
    <s v="Bolívar"/>
    <s v="13001"/>
    <s v="Cartagena de Indias"/>
    <x v="0"/>
    <s v="Incendio estructural"/>
    <s v="Incendio"/>
    <s v="TECNOLÓGICO"/>
    <n v="0"/>
    <n v="0"/>
    <n v="0"/>
    <n v="8"/>
    <n v="3"/>
    <n v="3"/>
    <n v="0"/>
    <n v="0"/>
    <n v="0"/>
    <n v="0"/>
    <n v="0"/>
    <n v="0"/>
    <n v="0"/>
    <n v="0"/>
    <n v="0"/>
    <n v="0"/>
    <m/>
  </r>
  <r>
    <d v="2012-03-01T00:00:00"/>
    <x v="13"/>
    <s v="13"/>
    <s v="Bolívar"/>
    <s v="13001"/>
    <s v="Cartagena de Indias"/>
    <x v="0"/>
    <s v="Incendio estructural"/>
    <s v="Incendio"/>
    <s v="TECNOLÓGICO"/>
    <n v="0"/>
    <n v="0"/>
    <n v="0"/>
    <n v="10"/>
    <n v="2"/>
    <n v="0"/>
    <n v="2"/>
    <n v="0"/>
    <n v="0"/>
    <n v="0"/>
    <n v="0"/>
    <n v="0"/>
    <n v="0"/>
    <n v="0"/>
    <n v="0"/>
    <n v="0"/>
    <m/>
  </r>
  <r>
    <d v="2012-03-22T00:00:00"/>
    <x v="13"/>
    <s v="13"/>
    <s v="Bolívar"/>
    <s v="13001"/>
    <s v="Cartagena de Indias"/>
    <x v="0"/>
    <s v="Incendio estructural"/>
    <s v="Incendio"/>
    <s v="TECNOLÓGICO"/>
    <n v="0"/>
    <n v="0"/>
    <n v="0"/>
    <n v="0"/>
    <n v="0"/>
    <n v="0"/>
    <n v="0"/>
    <n v="0"/>
    <n v="0"/>
    <n v="0"/>
    <n v="0"/>
    <n v="0"/>
    <n v="0"/>
    <n v="0"/>
    <n v="0"/>
    <n v="0"/>
    <m/>
  </r>
  <r>
    <d v="2012-12-08T00:00:00"/>
    <x v="13"/>
    <s v="13"/>
    <s v="Bolívar"/>
    <s v="13001"/>
    <s v="Cartagena de Indias"/>
    <x v="0"/>
    <s v="Incendio estructural"/>
    <s v="Incendio"/>
    <s v="TECNOLÓGICO"/>
    <n v="0"/>
    <n v="0"/>
    <n v="0"/>
    <n v="1"/>
    <n v="0"/>
    <n v="1"/>
    <n v="0"/>
    <n v="0"/>
    <n v="0"/>
    <n v="0"/>
    <n v="0"/>
    <n v="0"/>
    <n v="0"/>
    <n v="0"/>
    <n v="0"/>
    <n v="0"/>
    <m/>
  </r>
  <r>
    <d v="2013-01-27T00:00:00"/>
    <x v="14"/>
    <s v="13"/>
    <s v="Bolívar"/>
    <s v="13001"/>
    <s v="Cartagena de Indias"/>
    <x v="0"/>
    <s v="Incendio estructural"/>
    <s v="Incendio"/>
    <s v="TECNOLÓGICO"/>
    <n v="0"/>
    <n v="0"/>
    <n v="0"/>
    <n v="6"/>
    <n v="1"/>
    <n v="0"/>
    <n v="1"/>
    <n v="0"/>
    <n v="0"/>
    <n v="0"/>
    <n v="0"/>
    <n v="0"/>
    <n v="0"/>
    <n v="0"/>
    <n v="0"/>
    <n v="0"/>
    <m/>
  </r>
  <r>
    <d v="2013-03-31T00:00:00"/>
    <x v="14"/>
    <s v="13"/>
    <s v="Bolívar"/>
    <s v="13001"/>
    <s v="Cartagena de Indias"/>
    <x v="0"/>
    <s v="Incendio estructural"/>
    <s v="Incendio"/>
    <s v="TECNOLÓGICO"/>
    <n v="0"/>
    <n v="0"/>
    <n v="0"/>
    <n v="17"/>
    <n v="4"/>
    <n v="4"/>
    <n v="0"/>
    <n v="0"/>
    <n v="0"/>
    <n v="0"/>
    <n v="0"/>
    <n v="0"/>
    <n v="0"/>
    <n v="0"/>
    <n v="0"/>
    <n v="0"/>
    <m/>
  </r>
  <r>
    <d v="2013-08-12T00:00:00"/>
    <x v="14"/>
    <s v="13"/>
    <s v="Bolívar"/>
    <s v="13001"/>
    <s v="Cartagena de Indias"/>
    <x v="0"/>
    <s v="Incendio estructural"/>
    <s v="Incendio"/>
    <s v="TECNOLÓGICO"/>
    <n v="0"/>
    <n v="0"/>
    <n v="0"/>
    <n v="0"/>
    <n v="0"/>
    <n v="0"/>
    <n v="0"/>
    <n v="0"/>
    <n v="0"/>
    <n v="0"/>
    <n v="0"/>
    <n v="0"/>
    <n v="0"/>
    <n v="0"/>
    <n v="0"/>
    <n v="0"/>
    <m/>
  </r>
  <r>
    <d v="2013-08-29T00:00:00"/>
    <x v="14"/>
    <s v="13"/>
    <s v="Bolívar"/>
    <s v="13001"/>
    <s v="Cartagena de Indias"/>
    <x v="0"/>
    <s v="Incendio estructural"/>
    <s v="Incendio"/>
    <s v="TECNOLÓGICO"/>
    <n v="0"/>
    <n v="4"/>
    <n v="0"/>
    <n v="0"/>
    <n v="0"/>
    <n v="0"/>
    <n v="0"/>
    <n v="0"/>
    <n v="0"/>
    <n v="0"/>
    <n v="0"/>
    <n v="0"/>
    <n v="0"/>
    <n v="0"/>
    <n v="0"/>
    <n v="0"/>
    <m/>
  </r>
  <r>
    <d v="2013-10-11T00:00:00"/>
    <x v="14"/>
    <s v="13"/>
    <s v="Bolívar"/>
    <s v="13001"/>
    <s v="Cartagena de Indias"/>
    <x v="0"/>
    <s v="Incendio estructural"/>
    <s v="Incendio"/>
    <s v="TECNOLÓGICO"/>
    <n v="0"/>
    <n v="0"/>
    <n v="0"/>
    <n v="5"/>
    <n v="1"/>
    <n v="1"/>
    <n v="0"/>
    <n v="0"/>
    <n v="0"/>
    <n v="0"/>
    <n v="0"/>
    <n v="0"/>
    <n v="0"/>
    <n v="0"/>
    <n v="0"/>
    <n v="0"/>
    <m/>
  </r>
  <r>
    <d v="2013-10-20T00:00:00"/>
    <x v="14"/>
    <s v="13"/>
    <s v="Bolívar"/>
    <s v="13001"/>
    <s v="Cartagena de Indias"/>
    <x v="0"/>
    <s v="Incendio estructural"/>
    <s v="Incendio"/>
    <s v="TECNOLÓGICO"/>
    <n v="0"/>
    <n v="0"/>
    <n v="0"/>
    <n v="5"/>
    <n v="1"/>
    <n v="1"/>
    <n v="0"/>
    <n v="0"/>
    <n v="0"/>
    <n v="0"/>
    <n v="0"/>
    <n v="0"/>
    <n v="0"/>
    <n v="0"/>
    <n v="0"/>
    <n v="0"/>
    <m/>
  </r>
  <r>
    <d v="2013-11-11T00:00:00"/>
    <x v="14"/>
    <s v="13"/>
    <s v="Bolívar"/>
    <s v="13001"/>
    <s v="Cartagena de Indias"/>
    <x v="0"/>
    <s v="Incendio estructural"/>
    <s v="Incendio"/>
    <s v="TECNOLÓGICO"/>
    <n v="0"/>
    <n v="0"/>
    <n v="0"/>
    <n v="15"/>
    <n v="3"/>
    <n v="3"/>
    <n v="0"/>
    <n v="0"/>
    <n v="0"/>
    <n v="0"/>
    <n v="0"/>
    <n v="0"/>
    <n v="0"/>
    <n v="0"/>
    <n v="0"/>
    <n v="0"/>
    <m/>
  </r>
  <r>
    <d v="2014-02-19T00:00:00"/>
    <x v="15"/>
    <s v="13"/>
    <s v="Bolívar"/>
    <s v="13001"/>
    <s v="Cartagena de Indias"/>
    <x v="0"/>
    <s v="Incendio estructural"/>
    <s v="Incendio"/>
    <s v="TECNOLÓGICO"/>
    <n v="0"/>
    <n v="0"/>
    <n v="0"/>
    <n v="0"/>
    <n v="0"/>
    <n v="0"/>
    <n v="0"/>
    <n v="0"/>
    <n v="0"/>
    <n v="0"/>
    <n v="0"/>
    <n v="0"/>
    <n v="0"/>
    <n v="0"/>
    <n v="0"/>
    <n v="0"/>
    <n v="1"/>
  </r>
  <r>
    <d v="2014-03-04T00:00:00"/>
    <x v="15"/>
    <s v="13"/>
    <s v="Bolívar"/>
    <s v="13001"/>
    <s v="Cartagena de Indias"/>
    <x v="0"/>
    <s v="Incendio estructural"/>
    <s v="Incendio"/>
    <s v="TECNOLÓGICO"/>
    <n v="0"/>
    <n v="0"/>
    <n v="0"/>
    <n v="10"/>
    <n v="2"/>
    <n v="2"/>
    <n v="0"/>
    <n v="0"/>
    <n v="0"/>
    <n v="0"/>
    <n v="0"/>
    <n v="0"/>
    <n v="0"/>
    <n v="0"/>
    <n v="0"/>
    <n v="0"/>
    <m/>
  </r>
  <r>
    <d v="2014-04-09T00:00:00"/>
    <x v="15"/>
    <s v="13"/>
    <s v="Bolívar"/>
    <s v="13001"/>
    <s v="Cartagena de Indias"/>
    <x v="0"/>
    <s v="Incendio estructural"/>
    <s v="Incendio"/>
    <s v="TECNOLÓGICO"/>
    <n v="0"/>
    <n v="0"/>
    <n v="0"/>
    <n v="5"/>
    <n v="1"/>
    <n v="1"/>
    <n v="0"/>
    <n v="0"/>
    <n v="0"/>
    <n v="0"/>
    <n v="0"/>
    <n v="0"/>
    <n v="0"/>
    <n v="0"/>
    <n v="0"/>
    <n v="0"/>
    <m/>
  </r>
  <r>
    <d v="2014-07-06T00:00:00"/>
    <x v="15"/>
    <s v="13"/>
    <s v="Bolívar"/>
    <s v="13001"/>
    <s v="Cartagena de Indias"/>
    <x v="0"/>
    <s v="Incendio estructural"/>
    <s v="Incendio"/>
    <s v="TECNOLÓGICO"/>
    <n v="0"/>
    <n v="0"/>
    <n v="0"/>
    <n v="30"/>
    <n v="6"/>
    <n v="6"/>
    <n v="0"/>
    <n v="0"/>
    <n v="0"/>
    <n v="0"/>
    <n v="0"/>
    <n v="0"/>
    <n v="0"/>
    <n v="0"/>
    <n v="0"/>
    <n v="0"/>
    <m/>
  </r>
  <r>
    <d v="2014-09-12T00:00:00"/>
    <x v="15"/>
    <s v="13"/>
    <s v="Bolívar"/>
    <s v="13001"/>
    <s v="Cartagena de Indias"/>
    <x v="0"/>
    <s v="Incendio estructural"/>
    <s v="Incendio"/>
    <s v="TECNOLÓGICO"/>
    <n v="0"/>
    <n v="0"/>
    <n v="0"/>
    <n v="0"/>
    <n v="0"/>
    <n v="0"/>
    <n v="0"/>
    <n v="0"/>
    <n v="0"/>
    <n v="0"/>
    <n v="0"/>
    <n v="0"/>
    <n v="0"/>
    <n v="0"/>
    <n v="1"/>
    <n v="0"/>
    <m/>
  </r>
  <r>
    <d v="2014-10-18T00:00:00"/>
    <x v="15"/>
    <s v="13"/>
    <s v="Bolívar"/>
    <s v="13001"/>
    <s v="Cartagena de Indias"/>
    <x v="0"/>
    <s v="Incendio estructural"/>
    <s v="Incendio"/>
    <s v="TECNOLÓGICO"/>
    <n v="0"/>
    <n v="4"/>
    <n v="0"/>
    <n v="4"/>
    <n v="0"/>
    <n v="0"/>
    <n v="0"/>
    <n v="0"/>
    <n v="0"/>
    <n v="0"/>
    <n v="0"/>
    <n v="0"/>
    <n v="0"/>
    <n v="0"/>
    <n v="1"/>
    <n v="0"/>
    <m/>
  </r>
  <r>
    <d v="2014-10-26T00:00:00"/>
    <x v="15"/>
    <s v="13"/>
    <s v="Bolívar"/>
    <s v="13001"/>
    <s v="Cartagena de Indias"/>
    <x v="0"/>
    <s v="Incendio estructural"/>
    <s v="Incendio"/>
    <s v="TECNOLÓGICO"/>
    <n v="0"/>
    <n v="3"/>
    <n v="0"/>
    <n v="3"/>
    <n v="0"/>
    <n v="0"/>
    <n v="0"/>
    <n v="0"/>
    <n v="0"/>
    <n v="0"/>
    <n v="0"/>
    <n v="0"/>
    <n v="0"/>
    <n v="0"/>
    <n v="0"/>
    <n v="0"/>
    <n v="1"/>
  </r>
  <r>
    <d v="2015-01-06T00:00:00"/>
    <x v="16"/>
    <s v="13"/>
    <s v="Bolívar"/>
    <s v="13001"/>
    <s v="Cartagena de Indias"/>
    <x v="0"/>
    <s v="Incendio estructural"/>
    <s v="Incendio"/>
    <s v="TECNOLÓGICO"/>
    <n v="0"/>
    <n v="0"/>
    <n v="0"/>
    <n v="15"/>
    <n v="3"/>
    <n v="3"/>
    <n v="0"/>
    <n v="0"/>
    <n v="0"/>
    <n v="0"/>
    <n v="0"/>
    <n v="0"/>
    <n v="0"/>
    <n v="0"/>
    <n v="0"/>
    <n v="0"/>
    <m/>
  </r>
  <r>
    <d v="2015-04-02T00:00:00"/>
    <x v="16"/>
    <s v="13"/>
    <s v="Bolívar"/>
    <s v="13001"/>
    <s v="Cartagena de Indias"/>
    <x v="0"/>
    <s v="Incendio estructural"/>
    <s v="Incendio"/>
    <s v="TECNOLÓGICO"/>
    <n v="0"/>
    <n v="0"/>
    <n v="0"/>
    <n v="0"/>
    <n v="0"/>
    <n v="0"/>
    <n v="0"/>
    <n v="0"/>
    <n v="0"/>
    <n v="0"/>
    <n v="0"/>
    <n v="0"/>
    <n v="0"/>
    <n v="0"/>
    <n v="7"/>
    <n v="0"/>
    <m/>
  </r>
  <r>
    <d v="2015-04-03T00:00:00"/>
    <x v="16"/>
    <s v="13"/>
    <s v="Bolívar"/>
    <s v="13001"/>
    <s v="Cartagena de Indias"/>
    <x v="0"/>
    <s v="Incendio estructural"/>
    <s v="Incendio"/>
    <s v="TECNOLÓGICO"/>
    <n v="0"/>
    <n v="0"/>
    <n v="0"/>
    <n v="10"/>
    <n v="2"/>
    <n v="2"/>
    <n v="0"/>
    <n v="0"/>
    <n v="0"/>
    <n v="0"/>
    <n v="0"/>
    <n v="0"/>
    <n v="0"/>
    <n v="0"/>
    <n v="0"/>
    <n v="0"/>
    <m/>
  </r>
  <r>
    <d v="2015-04-04T00:00:00"/>
    <x v="16"/>
    <s v="13"/>
    <s v="Bolívar"/>
    <s v="13001"/>
    <s v="Cartagena de Indias"/>
    <x v="0"/>
    <s v="Incendio estructural"/>
    <s v="Incendio"/>
    <s v="TECNOLÓGICO"/>
    <n v="0"/>
    <n v="0"/>
    <n v="0"/>
    <n v="0"/>
    <n v="0"/>
    <n v="0"/>
    <n v="0"/>
    <n v="0"/>
    <n v="0"/>
    <n v="0"/>
    <n v="0"/>
    <n v="0"/>
    <n v="0"/>
    <n v="0"/>
    <n v="0"/>
    <n v="0"/>
    <n v="1"/>
  </r>
  <r>
    <d v="2015-04-06T00:00:00"/>
    <x v="16"/>
    <s v="13"/>
    <s v="Bolívar"/>
    <s v="13001"/>
    <s v="Cartagena de Indias"/>
    <x v="0"/>
    <s v="Incendio estructural"/>
    <s v="Incendio"/>
    <s v="TECNOLÓGICO"/>
    <n v="0"/>
    <n v="0"/>
    <n v="0"/>
    <n v="5"/>
    <n v="1"/>
    <n v="1"/>
    <n v="0"/>
    <n v="0"/>
    <n v="0"/>
    <n v="0"/>
    <n v="0"/>
    <n v="0"/>
    <n v="0"/>
    <n v="0"/>
    <n v="0"/>
    <n v="0"/>
    <m/>
  </r>
  <r>
    <d v="2015-10-12T00:00:00"/>
    <x v="16"/>
    <s v="13"/>
    <s v="Bolívar"/>
    <s v="13001"/>
    <s v="Cartagena de Indias"/>
    <x v="0"/>
    <s v="Incendio estructural"/>
    <s v="Incendio"/>
    <s v="TECNOLÓGICO"/>
    <n v="0"/>
    <n v="0"/>
    <n v="0"/>
    <n v="0"/>
    <n v="0"/>
    <n v="0"/>
    <n v="0"/>
    <n v="0"/>
    <n v="0"/>
    <n v="0"/>
    <n v="0"/>
    <n v="0"/>
    <n v="0"/>
    <n v="0"/>
    <n v="1"/>
    <n v="0"/>
    <m/>
  </r>
  <r>
    <d v="2017-05-17T00:00:00"/>
    <x v="17"/>
    <s v="13"/>
    <s v="Bolívar"/>
    <s v="13001"/>
    <s v="Cartagena de Indias"/>
    <x v="2"/>
    <s v="Explosión"/>
    <s v="Pérdida de contención de materiales peligrosos"/>
    <s v="TECNOLÓGICO"/>
    <n v="5"/>
    <n v="16"/>
    <n v="0"/>
    <n v="21"/>
    <n v="0"/>
    <n v="0"/>
    <n v="0"/>
    <n v="0"/>
    <n v="0"/>
    <n v="0"/>
    <n v="0"/>
    <n v="0"/>
    <n v="0"/>
    <n v="0"/>
    <n v="0"/>
    <n v="0"/>
    <m/>
  </r>
  <r>
    <d v="2017-06-09T00:00:00"/>
    <x v="17"/>
    <s v="13"/>
    <s v="Bolívar"/>
    <s v="13001"/>
    <s v="Cartagena de Indias"/>
    <x v="0"/>
    <s v="Incendio estructural"/>
    <s v="Incendio"/>
    <s v="TECNOLÓGICO"/>
    <n v="0"/>
    <n v="0"/>
    <n v="0"/>
    <n v="0"/>
    <n v="0"/>
    <n v="0"/>
    <n v="0"/>
    <n v="0"/>
    <n v="0"/>
    <n v="0"/>
    <n v="0"/>
    <n v="0"/>
    <n v="0"/>
    <n v="0"/>
    <n v="1"/>
    <n v="0"/>
    <m/>
  </r>
  <r>
    <d v="2017-11-08T00:00:00"/>
    <x v="17"/>
    <s v="13"/>
    <s v="Bolívar"/>
    <s v="13001"/>
    <s v="Cartagena de Indias"/>
    <x v="0"/>
    <s v="Incendio estructural"/>
    <s v="Incendio"/>
    <s v="TECNOLÓGICO"/>
    <n v="0"/>
    <n v="0"/>
    <n v="0"/>
    <n v="0"/>
    <n v="0"/>
    <n v="0"/>
    <n v="0"/>
    <n v="0"/>
    <n v="0"/>
    <n v="0"/>
    <n v="0"/>
    <n v="0"/>
    <n v="0"/>
    <n v="0"/>
    <n v="0"/>
    <n v="0"/>
    <n v="1"/>
  </r>
  <r>
    <d v="2017-12-29T00:00:00"/>
    <x v="17"/>
    <s v="13"/>
    <s v="Bolívar"/>
    <s v="13001"/>
    <s v="Cartagena de Indias"/>
    <x v="0"/>
    <s v="Incendio estructural"/>
    <s v="Incendio"/>
    <s v="TECNOLÓGICO"/>
    <n v="0"/>
    <n v="0"/>
    <n v="0"/>
    <n v="0"/>
    <n v="0"/>
    <n v="0"/>
    <n v="0"/>
    <n v="0"/>
    <n v="0"/>
    <n v="0"/>
    <n v="0"/>
    <n v="0"/>
    <n v="0"/>
    <n v="0"/>
    <n v="0"/>
    <n v="0"/>
    <m/>
  </r>
  <r>
    <d v="2017-09-08T00:00:00"/>
    <x v="17"/>
    <s v="13"/>
    <s v="Bolívar"/>
    <s v="13001"/>
    <s v="Cartagena de Indias"/>
    <x v="2"/>
    <m/>
    <m/>
    <s v="TECNOLÓGICO"/>
    <n v="4"/>
    <m/>
    <m/>
    <n v="22"/>
    <m/>
    <m/>
    <m/>
    <m/>
    <m/>
    <m/>
    <m/>
    <m/>
    <m/>
    <m/>
    <m/>
    <m/>
    <m/>
  </r>
  <r>
    <d v="2018-02-19T00:00:00"/>
    <x v="18"/>
    <s v="13"/>
    <s v="Bolívar"/>
    <s v="13001"/>
    <s v="Cartagena de Indias"/>
    <x v="0"/>
    <s v="Incendio estructural"/>
    <s v="Incendio"/>
    <s v="TECNOLÓGICO"/>
    <n v="0"/>
    <n v="0"/>
    <n v="0"/>
    <n v="0"/>
    <n v="0"/>
    <n v="0"/>
    <n v="0"/>
    <n v="0"/>
    <n v="0"/>
    <n v="0"/>
    <n v="0"/>
    <n v="0"/>
    <n v="0"/>
    <n v="0"/>
    <n v="0"/>
    <n v="0"/>
    <n v="2"/>
  </r>
  <r>
    <d v="2018-10-05T00:00:00"/>
    <x v="18"/>
    <s v="13"/>
    <s v="Bolívar"/>
    <s v="13001"/>
    <s v="Cartagena de Indias"/>
    <x v="0"/>
    <s v="Incendio estructural"/>
    <s v="Incendio"/>
    <s v="TECNOLÓGICO"/>
    <n v="0"/>
    <n v="0"/>
    <n v="0"/>
    <n v="40"/>
    <n v="8"/>
    <n v="0"/>
    <n v="8"/>
    <n v="0"/>
    <n v="0"/>
    <n v="0"/>
    <n v="0"/>
    <n v="0"/>
    <n v="0"/>
    <n v="0"/>
    <n v="0"/>
    <n v="0"/>
    <m/>
  </r>
  <r>
    <d v="2018-12-03T00:00:00"/>
    <x v="18"/>
    <s v="13"/>
    <s v="Bolívar"/>
    <s v="13001"/>
    <s v="Cartagena de Indias"/>
    <x v="4"/>
    <m/>
    <m/>
    <s v="TECNOLÓGICO"/>
    <n v="1"/>
    <m/>
    <m/>
    <m/>
    <m/>
    <m/>
    <m/>
    <m/>
    <m/>
    <m/>
    <m/>
    <m/>
    <m/>
    <m/>
    <m/>
    <m/>
    <m/>
  </r>
  <r>
    <d v="2018-01-06T00:00:00"/>
    <x v="18"/>
    <s v="13"/>
    <s v="Bolívar"/>
    <s v="13001"/>
    <s v="Cartagena de Indias"/>
    <x v="3"/>
    <m/>
    <m/>
    <s v="TECNOLÓGICO"/>
    <m/>
    <m/>
    <m/>
    <m/>
    <m/>
    <m/>
    <m/>
    <m/>
    <m/>
    <m/>
    <m/>
    <m/>
    <m/>
    <m/>
    <m/>
    <m/>
    <m/>
  </r>
  <r>
    <n v="2018"/>
    <x v="18"/>
    <s v="13"/>
    <s v="Bolívar"/>
    <s v="13001"/>
    <s v="Cartagena de Indias"/>
    <x v="3"/>
    <m/>
    <m/>
    <s v="TECNOLÓGICO"/>
    <m/>
    <m/>
    <m/>
    <n v="200"/>
    <m/>
    <m/>
    <m/>
    <m/>
    <m/>
    <m/>
    <m/>
    <m/>
    <m/>
    <m/>
    <m/>
    <m/>
    <m/>
  </r>
  <r>
    <d v="2019-03-29T00:00:00"/>
    <x v="19"/>
    <s v="13"/>
    <s v="Bolívar"/>
    <s v="13001"/>
    <s v="Cartagena de Indias"/>
    <x v="0"/>
    <s v="Incendio estructural"/>
    <s v="Incendio"/>
    <s v="TECNOLÓGICO"/>
    <n v="0"/>
    <n v="0"/>
    <n v="0"/>
    <n v="0"/>
    <n v="0"/>
    <n v="0"/>
    <n v="0"/>
    <n v="0"/>
    <n v="0"/>
    <n v="0"/>
    <n v="0"/>
    <n v="0"/>
    <n v="0"/>
    <n v="0"/>
    <n v="1"/>
    <n v="0"/>
    <s v="6 LOCALES"/>
  </r>
  <r>
    <d v="2019-04-07T00:00:00"/>
    <x v="19"/>
    <s v="13"/>
    <s v="Bolívar"/>
    <s v="13001"/>
    <s v="Cartagena de Indias"/>
    <x v="0"/>
    <s v="Incendio estructural"/>
    <s v="Incendio"/>
    <s v="TECNOLÓGICO"/>
    <n v="0"/>
    <n v="0"/>
    <n v="0"/>
    <n v="0"/>
    <n v="0"/>
    <n v="0"/>
    <n v="0"/>
    <n v="0"/>
    <n v="0"/>
    <n v="0"/>
    <n v="0"/>
    <n v="0"/>
    <n v="0"/>
    <n v="0"/>
    <n v="0"/>
    <n v="0"/>
    <m/>
  </r>
  <r>
    <d v="2019-10-02T00:00:00"/>
    <x v="19"/>
    <s v="13"/>
    <s v="Bolívar"/>
    <s v="13001"/>
    <s v="Cartagena de Indias"/>
    <x v="0"/>
    <s v="Incendio estructural"/>
    <s v="Incendio"/>
    <s v="TECNOLÓGICO"/>
    <n v="0"/>
    <n v="0"/>
    <n v="0"/>
    <n v="0"/>
    <n v="0"/>
    <n v="0"/>
    <n v="0"/>
    <n v="0"/>
    <n v="0"/>
    <n v="0"/>
    <n v="0"/>
    <n v="0"/>
    <n v="0"/>
    <n v="0"/>
    <n v="0"/>
    <n v="0"/>
    <m/>
  </r>
  <r>
    <d v="2019-11-21T00:00:00"/>
    <x v="19"/>
    <s v="13"/>
    <s v="Bolívar"/>
    <s v="13001"/>
    <s v="Cartagena de Indias"/>
    <x v="0"/>
    <s v="Incendio estructural"/>
    <s v="Incendio"/>
    <s v="TECNOLÓGICO"/>
    <n v="0"/>
    <n v="0"/>
    <n v="0"/>
    <n v="0"/>
    <n v="0"/>
    <n v="0"/>
    <n v="0"/>
    <n v="0"/>
    <n v="0"/>
    <n v="0"/>
    <n v="0"/>
    <n v="0"/>
    <n v="0"/>
    <n v="0"/>
    <n v="6"/>
    <n v="0"/>
    <m/>
  </r>
  <r>
    <d v="2019-07-30T00:00:00"/>
    <x v="19"/>
    <s v="13"/>
    <s v="Bolívar"/>
    <s v="13001"/>
    <s v="Cartagena de Indias"/>
    <x v="0"/>
    <m/>
    <m/>
    <s v="TECNOLÓGICO"/>
    <m/>
    <m/>
    <m/>
    <m/>
    <m/>
    <m/>
    <m/>
    <m/>
    <m/>
    <m/>
    <m/>
    <m/>
    <m/>
    <m/>
    <m/>
    <m/>
    <m/>
  </r>
  <r>
    <d v="2020-01-25T00:00:00"/>
    <x v="20"/>
    <s v="13"/>
    <s v="Bolívar"/>
    <s v="13001"/>
    <s v="Cartagena de Indias"/>
    <x v="0"/>
    <s v="Incendio estructural"/>
    <s v="Incendio"/>
    <s v="TECNOLÓGICO"/>
    <n v="0"/>
    <n v="0"/>
    <n v="0"/>
    <n v="67"/>
    <n v="17"/>
    <n v="5"/>
    <n v="2"/>
    <n v="0"/>
    <n v="0"/>
    <n v="0"/>
    <n v="0"/>
    <n v="0"/>
    <n v="0"/>
    <n v="0"/>
    <n v="0"/>
    <n v="0"/>
    <m/>
  </r>
  <r>
    <d v="2020-06-07T00:00:00"/>
    <x v="20"/>
    <s v="13"/>
    <s v="Bolívar"/>
    <s v="13001"/>
    <s v="Cartagena de Indias"/>
    <x v="0"/>
    <s v="Incendio estructural"/>
    <s v="Incendio"/>
    <s v="TECNOLÓGICO"/>
    <n v="0"/>
    <n v="2"/>
    <n v="0"/>
    <n v="28"/>
    <n v="7"/>
    <n v="5"/>
    <n v="1"/>
    <n v="0"/>
    <n v="0"/>
    <n v="0"/>
    <n v="0"/>
    <n v="0"/>
    <n v="0"/>
    <n v="0"/>
    <n v="0"/>
    <n v="0"/>
    <m/>
  </r>
  <r>
    <d v="2020-10-08T00:00:00"/>
    <x v="20"/>
    <s v="13"/>
    <s v="Bolívar"/>
    <s v="13001"/>
    <s v="Cartagena de Indias"/>
    <x v="0"/>
    <s v="Incendio estructural"/>
    <s v="Incendio"/>
    <s v="TECNOLÓGICO"/>
    <n v="0"/>
    <n v="2"/>
    <n v="0"/>
    <n v="0"/>
    <n v="0"/>
    <n v="0"/>
    <n v="0"/>
    <n v="0"/>
    <n v="0"/>
    <n v="0"/>
    <n v="0"/>
    <n v="0"/>
    <n v="0"/>
    <n v="0"/>
    <n v="0"/>
    <n v="0"/>
    <s v="12 KIOSCOS DESTRUIDOS, 4 LANCHAS"/>
  </r>
  <r>
    <d v="2020-02-12T00:00:00"/>
    <x v="20"/>
    <s v="13"/>
    <s v="Bolívar"/>
    <s v="13001"/>
    <s v="Cartagena de Indias"/>
    <x v="4"/>
    <m/>
    <m/>
    <s v="TECNOLÓGICO"/>
    <n v="2"/>
    <m/>
    <m/>
    <m/>
    <m/>
    <m/>
    <m/>
    <m/>
    <m/>
    <m/>
    <m/>
    <m/>
    <m/>
    <m/>
    <m/>
    <m/>
    <m/>
  </r>
  <r>
    <d v="2020-03-26T00:00:00"/>
    <x v="20"/>
    <s v="13"/>
    <s v="Bolívar"/>
    <s v="13001"/>
    <s v="Cartagena de Indias"/>
    <x v="0"/>
    <m/>
    <m/>
    <s v="TECNOLÓGICO"/>
    <m/>
    <m/>
    <m/>
    <m/>
    <m/>
    <m/>
    <m/>
    <m/>
    <m/>
    <m/>
    <m/>
    <m/>
    <m/>
    <m/>
    <m/>
    <m/>
    <m/>
  </r>
  <r>
    <d v="2021-02-03T00:00:00"/>
    <x v="21"/>
    <s v="13"/>
    <s v="Bolívar"/>
    <s v="13001"/>
    <s v="Cartagena de Indias"/>
    <x v="0"/>
    <s v="Incendio estructural"/>
    <s v="Incendio"/>
    <s v="TECNOLÓGICO"/>
    <n v="0"/>
    <n v="0"/>
    <n v="0"/>
    <n v="30"/>
    <n v="6"/>
    <n v="6"/>
    <n v="0"/>
    <n v="0"/>
    <n v="0"/>
    <n v="0"/>
    <n v="0"/>
    <n v="0"/>
    <n v="0"/>
    <n v="0"/>
    <n v="0"/>
    <n v="0"/>
    <m/>
  </r>
  <r>
    <d v="2021-06-24T00:00:00"/>
    <x v="21"/>
    <s v="13"/>
    <s v="Bolívar"/>
    <s v="13001"/>
    <s v="Cartagena de Indias"/>
    <x v="0"/>
    <s v="Incendio estructural"/>
    <s v="Incendio"/>
    <s v="TECNOLÓGICO"/>
    <n v="0"/>
    <n v="0"/>
    <n v="0"/>
    <n v="4"/>
    <n v="1"/>
    <n v="0"/>
    <n v="1"/>
    <n v="0"/>
    <n v="0"/>
    <n v="0"/>
    <n v="0"/>
    <n v="0"/>
    <n v="0"/>
    <n v="0"/>
    <n v="0"/>
    <n v="0"/>
    <m/>
  </r>
  <r>
    <d v="2021-06-26T00:00:00"/>
    <x v="21"/>
    <s v="13"/>
    <s v="Bolívar"/>
    <s v="13001"/>
    <s v="Cartagena de Indias"/>
    <x v="0"/>
    <s v="Incendio estructural"/>
    <s v="Incendio"/>
    <s v="TECNOLÓGICO"/>
    <n v="0"/>
    <n v="0"/>
    <n v="0"/>
    <n v="4"/>
    <n v="1"/>
    <n v="0"/>
    <n v="1"/>
    <n v="0"/>
    <n v="0"/>
    <n v="0"/>
    <n v="0"/>
    <n v="0"/>
    <n v="0"/>
    <n v="0"/>
    <n v="0"/>
    <n v="0"/>
    <m/>
  </r>
  <r>
    <d v="2021-06-26T00:00:00"/>
    <x v="21"/>
    <s v="13"/>
    <s v="Bolívar"/>
    <s v="13001"/>
    <s v="Cartagena de Indias"/>
    <x v="0"/>
    <s v="Incendio estructural"/>
    <s v="Incendio"/>
    <s v="TECNOLÓGICO"/>
    <n v="0"/>
    <n v="0"/>
    <n v="0"/>
    <n v="4"/>
    <n v="1"/>
    <n v="0"/>
    <n v="1"/>
    <n v="0"/>
    <n v="0"/>
    <n v="0"/>
    <n v="0"/>
    <n v="0"/>
    <n v="0"/>
    <n v="0"/>
    <n v="0"/>
    <n v="0"/>
    <m/>
  </r>
  <r>
    <d v="2021-08-17T00:00:00"/>
    <x v="21"/>
    <s v="13"/>
    <s v="Bolívar"/>
    <s v="13001"/>
    <s v="Cartagena de Indias"/>
    <x v="0"/>
    <s v="Incendio estructural"/>
    <s v="Incendio"/>
    <s v="TECNOLÓGICO"/>
    <n v="0"/>
    <n v="0"/>
    <n v="0"/>
    <n v="4"/>
    <n v="1"/>
    <n v="0"/>
    <n v="1"/>
    <n v="0"/>
    <n v="0"/>
    <n v="0"/>
    <n v="0"/>
    <n v="0"/>
    <n v="0"/>
    <n v="0"/>
    <n v="0"/>
    <n v="0"/>
    <m/>
  </r>
  <r>
    <d v="2021-09-17T00:00:00"/>
    <x v="21"/>
    <s v="13"/>
    <s v="Bolívar"/>
    <s v="13001"/>
    <s v="Cartagena de Indias"/>
    <x v="0"/>
    <s v="Incendio estructural"/>
    <s v="Incendio"/>
    <s v="TECNOLÓGICO"/>
    <n v="0"/>
    <n v="0"/>
    <n v="0"/>
    <n v="1"/>
    <n v="1"/>
    <n v="0"/>
    <n v="1"/>
    <n v="0"/>
    <n v="0"/>
    <n v="0"/>
    <n v="0"/>
    <n v="0"/>
    <n v="0"/>
    <n v="0"/>
    <n v="0"/>
    <n v="0"/>
    <m/>
  </r>
  <r>
    <d v="2021-10-29T00:00:00"/>
    <x v="21"/>
    <s v="13"/>
    <s v="Bolívar"/>
    <s v="13001"/>
    <s v="Cartagena de Indias"/>
    <x v="0"/>
    <s v="Incendio estructural"/>
    <s v="Incendio"/>
    <s v="TECNOLÓGICO"/>
    <n v="0"/>
    <n v="2"/>
    <n v="0"/>
    <n v="4"/>
    <n v="1"/>
    <n v="0"/>
    <n v="1"/>
    <n v="0"/>
    <n v="0"/>
    <n v="0"/>
    <n v="0"/>
    <n v="0"/>
    <n v="0"/>
    <n v="0"/>
    <n v="0"/>
    <n v="0"/>
    <m/>
  </r>
  <r>
    <d v="2021-11-27T00:00:00"/>
    <x v="21"/>
    <s v="13"/>
    <s v="Bolívar"/>
    <s v="13001"/>
    <s v="Cartagena de Indias"/>
    <x v="0"/>
    <s v="Incendio estructural"/>
    <s v="Incendio"/>
    <s v="TECNOLÓGICO"/>
    <n v="0"/>
    <n v="0"/>
    <n v="0"/>
    <n v="4"/>
    <n v="1"/>
    <n v="0"/>
    <n v="1"/>
    <n v="0"/>
    <n v="0"/>
    <n v="0"/>
    <n v="0"/>
    <n v="0"/>
    <n v="0"/>
    <n v="0"/>
    <n v="0"/>
    <n v="0"/>
    <m/>
  </r>
  <r>
    <d v="2021-11-27T00:00:00"/>
    <x v="21"/>
    <s v="13"/>
    <s v="Bolívar"/>
    <s v="13001"/>
    <s v="Cartagena de Indias"/>
    <x v="0"/>
    <s v="Incendio estructural"/>
    <s v="Incendio"/>
    <s v="TECNOLÓGICO"/>
    <n v="0"/>
    <n v="0"/>
    <n v="0"/>
    <n v="4"/>
    <n v="1"/>
    <n v="0"/>
    <n v="1"/>
    <n v="0"/>
    <n v="0"/>
    <n v="0"/>
    <n v="0"/>
    <n v="0"/>
    <n v="0"/>
    <n v="0"/>
    <n v="0"/>
    <n v="0"/>
    <m/>
  </r>
  <r>
    <d v="2021-12-25T00:00:00"/>
    <x v="21"/>
    <s v="13"/>
    <s v="Bolívar"/>
    <s v="13001"/>
    <s v="Cartagena de Indias"/>
    <x v="0"/>
    <s v="Incendio estructural"/>
    <s v="Incendio"/>
    <s v="TECNOLÓGICO"/>
    <n v="0"/>
    <n v="0"/>
    <n v="0"/>
    <n v="4"/>
    <n v="1"/>
    <n v="0"/>
    <n v="1"/>
    <n v="0"/>
    <n v="0"/>
    <n v="0"/>
    <n v="0"/>
    <n v="0"/>
    <n v="0"/>
    <n v="0"/>
    <n v="0"/>
    <n v="0"/>
    <m/>
  </r>
  <r>
    <d v="2021-04-16T00:00:00"/>
    <x v="21"/>
    <s v="13"/>
    <s v="Bolívar"/>
    <s v="13001"/>
    <s v="Cartagena de Indias"/>
    <x v="3"/>
    <m/>
    <m/>
    <s v="TECNOLÓGICO"/>
    <m/>
    <m/>
    <m/>
    <m/>
    <m/>
    <m/>
    <m/>
    <m/>
    <m/>
    <m/>
    <m/>
    <m/>
    <m/>
    <m/>
    <m/>
    <m/>
    <m/>
  </r>
  <r>
    <d v="2022-01-15T00:00:00"/>
    <x v="22"/>
    <s v="13"/>
    <s v="Bolívar"/>
    <s v="13001"/>
    <s v="Cartagena de Indias"/>
    <x v="0"/>
    <s v="Incendio estructural"/>
    <s v="Incendio"/>
    <s v="TECNOLÓGICO"/>
    <n v="0"/>
    <n v="0"/>
    <n v="0"/>
    <n v="4"/>
    <n v="1"/>
    <n v="0"/>
    <n v="1"/>
    <n v="0"/>
    <n v="0"/>
    <n v="0"/>
    <n v="0"/>
    <n v="0"/>
    <n v="0"/>
    <n v="0"/>
    <n v="0"/>
    <n v="0"/>
    <m/>
  </r>
  <r>
    <d v="2022-01-15T00:00:00"/>
    <x v="22"/>
    <s v="13"/>
    <s v="Bolívar"/>
    <s v="13001"/>
    <s v="Cartagena de Indias"/>
    <x v="0"/>
    <s v="Incendio estructural"/>
    <s v="Incendio"/>
    <s v="TECNOLÓGICO"/>
    <n v="0"/>
    <n v="0"/>
    <n v="0"/>
    <n v="4"/>
    <n v="1"/>
    <n v="0"/>
    <n v="1"/>
    <n v="0"/>
    <n v="0"/>
    <n v="0"/>
    <n v="0"/>
    <n v="0"/>
    <n v="0"/>
    <n v="0"/>
    <n v="0"/>
    <n v="0"/>
    <m/>
  </r>
  <r>
    <d v="2022-01-29T00:00:00"/>
    <x v="22"/>
    <s v="13"/>
    <s v="Bolívar"/>
    <s v="13001"/>
    <s v="Cartagena de Indias"/>
    <x v="0"/>
    <s v="Incendio estructural"/>
    <s v="Incendio"/>
    <s v="TECNOLÓGICO"/>
    <n v="0"/>
    <n v="0"/>
    <n v="0"/>
    <n v="12"/>
    <n v="3"/>
    <n v="0"/>
    <n v="3"/>
    <n v="0"/>
    <n v="0"/>
    <n v="0"/>
    <n v="0"/>
    <n v="0"/>
    <n v="0"/>
    <n v="0"/>
    <n v="0"/>
    <n v="0"/>
    <m/>
  </r>
  <r>
    <d v="2022-07-07T00:00:00"/>
    <x v="22"/>
    <s v="13"/>
    <s v="Bolívar"/>
    <s v="13001"/>
    <s v="Cartagena de Indias"/>
    <x v="0"/>
    <s v="Incendio estructural"/>
    <s v="Incendio"/>
    <s v="TECNOLÓGICO"/>
    <n v="0"/>
    <n v="0"/>
    <n v="0"/>
    <n v="4"/>
    <n v="1"/>
    <n v="0"/>
    <n v="1"/>
    <n v="0"/>
    <n v="0"/>
    <n v="0"/>
    <n v="0"/>
    <n v="0"/>
    <n v="0"/>
    <n v="0"/>
    <n v="0"/>
    <n v="0"/>
    <m/>
  </r>
  <r>
    <d v="2022-09-20T00:00:00"/>
    <x v="22"/>
    <s v="13"/>
    <s v="Bolívar"/>
    <s v="13001"/>
    <s v="Cartagena de Indias"/>
    <x v="0"/>
    <s v="Incendio estructural"/>
    <s v="Incendio"/>
    <s v="TECNOLÓGICO"/>
    <n v="0"/>
    <n v="0"/>
    <n v="0"/>
    <n v="4"/>
    <n v="1"/>
    <n v="0"/>
    <n v="1"/>
    <n v="0"/>
    <n v="0"/>
    <n v="0"/>
    <n v="0"/>
    <n v="0"/>
    <n v="0"/>
    <n v="0"/>
    <n v="0"/>
    <n v="0"/>
    <m/>
  </r>
  <r>
    <d v="2022-10-22T00:00:00"/>
    <x v="22"/>
    <s v="13"/>
    <s v="Bolívar"/>
    <s v="13001"/>
    <s v="Cartagena de Indias"/>
    <x v="0"/>
    <s v="Incendio estructural"/>
    <s v="Incendio"/>
    <s v="TECNOLÓGICO"/>
    <n v="0"/>
    <n v="0"/>
    <n v="0"/>
    <n v="0"/>
    <n v="0"/>
    <n v="0"/>
    <n v="0"/>
    <n v="0"/>
    <n v="0"/>
    <n v="0"/>
    <n v="0"/>
    <n v="0"/>
    <n v="0"/>
    <n v="0"/>
    <n v="0"/>
    <n v="0"/>
    <s v="1 TORRE DE VACIO"/>
  </r>
  <r>
    <d v="2022-12-08T00:00:00"/>
    <x v="22"/>
    <s v="13"/>
    <s v="Bolívar"/>
    <s v="13001"/>
    <s v="Cartagena de Indias"/>
    <x v="0"/>
    <s v="Incendio estructural"/>
    <s v="Incendio"/>
    <s v="TECNOLÓGICO"/>
    <n v="0"/>
    <n v="0"/>
    <n v="0"/>
    <n v="4"/>
    <n v="1"/>
    <n v="1"/>
    <n v="0"/>
    <n v="0"/>
    <n v="0"/>
    <n v="0"/>
    <n v="0"/>
    <n v="0"/>
    <n v="0"/>
    <n v="0"/>
    <n v="0"/>
    <n v="0"/>
    <m/>
  </r>
  <r>
    <d v="2022-12-24T00:00:00"/>
    <x v="22"/>
    <s v="13"/>
    <s v="Bolívar"/>
    <s v="13001"/>
    <s v="Cartagena de Indias"/>
    <x v="0"/>
    <s v="Incendio estructural"/>
    <s v="Incendio"/>
    <s v="TECNOLÓGICO"/>
    <n v="0"/>
    <n v="0"/>
    <n v="0"/>
    <n v="4"/>
    <n v="1"/>
    <n v="1"/>
    <n v="0"/>
    <n v="0"/>
    <n v="0"/>
    <n v="0"/>
    <n v="0"/>
    <n v="0"/>
    <n v="0"/>
    <n v="0"/>
    <n v="0"/>
    <n v="0"/>
    <m/>
  </r>
  <r>
    <d v="2023-03-15T00:00:00"/>
    <x v="23"/>
    <s v="13"/>
    <s v="Bolívar"/>
    <s v="13001"/>
    <s v="Cartagena de Indias"/>
    <x v="0"/>
    <s v="Incendio estructural"/>
    <s v="Incendio"/>
    <s v="TECNOLÓGICO"/>
    <m/>
    <m/>
    <m/>
    <n v="4"/>
    <n v="1"/>
    <m/>
    <n v="1"/>
    <m/>
    <m/>
    <m/>
    <m/>
    <m/>
    <m/>
    <m/>
    <m/>
    <m/>
    <m/>
  </r>
  <r>
    <d v="2023-04-26T00:00:00"/>
    <x v="23"/>
    <s v="13"/>
    <s v="Bolívar"/>
    <s v="13001"/>
    <s v="Cartagena de Indias"/>
    <x v="0"/>
    <s v="Incendio estructural"/>
    <s v="Incendio"/>
    <s v="TECNOLÓGICO"/>
    <m/>
    <m/>
    <m/>
    <n v="5"/>
    <n v="1"/>
    <m/>
    <n v="1"/>
    <m/>
    <m/>
    <m/>
    <m/>
    <m/>
    <m/>
    <m/>
    <m/>
    <m/>
    <m/>
  </r>
  <r>
    <d v="2023-06-04T00:00:00"/>
    <x v="23"/>
    <s v="13"/>
    <s v="Bolívar"/>
    <s v="13001"/>
    <s v="Cartagena de Indias"/>
    <x v="0"/>
    <s v="Incendio estructural"/>
    <s v="Incendio"/>
    <s v="TECNOLÓGICO"/>
    <m/>
    <m/>
    <m/>
    <n v="12"/>
    <n v="3"/>
    <m/>
    <n v="3"/>
    <m/>
    <m/>
    <m/>
    <m/>
    <m/>
    <m/>
    <m/>
    <m/>
    <m/>
    <m/>
  </r>
  <r>
    <d v="2023-08-12T00:00:00"/>
    <x v="23"/>
    <s v="13"/>
    <s v="Bolívar"/>
    <s v="13001"/>
    <s v="Cartagena de Indias"/>
    <x v="0"/>
    <s v="Incendio estructural"/>
    <s v="Incendio"/>
    <s v="TECNOLÓGICO"/>
    <m/>
    <m/>
    <m/>
    <n v="4"/>
    <n v="1"/>
    <n v="1"/>
    <m/>
    <m/>
    <m/>
    <m/>
    <m/>
    <m/>
    <m/>
    <m/>
    <m/>
    <m/>
    <m/>
  </r>
  <r>
    <d v="2023-08-21T00:00:00"/>
    <x v="23"/>
    <s v="13"/>
    <s v="Bolívar"/>
    <s v="13001"/>
    <s v="Cartagena de Indias"/>
    <x v="0"/>
    <s v="Incendio estructural"/>
    <s v="Incendio"/>
    <s v="TECNOLÓGICO"/>
    <m/>
    <n v="2"/>
    <m/>
    <n v="4"/>
    <n v="1"/>
    <m/>
    <n v="1"/>
    <m/>
    <m/>
    <m/>
    <m/>
    <m/>
    <m/>
    <m/>
    <m/>
    <m/>
    <m/>
  </r>
  <r>
    <d v="2023-10-30T00:00:00"/>
    <x v="23"/>
    <s v="13"/>
    <s v="Bolívar"/>
    <s v="13001"/>
    <s v="Cartagena de Indias"/>
    <x v="0"/>
    <s v="Incendio estructural"/>
    <s v="Incendio"/>
    <s v="TECNOLÓGICO"/>
    <m/>
    <n v="1"/>
    <m/>
    <n v="1"/>
    <m/>
    <m/>
    <m/>
    <m/>
    <m/>
    <m/>
    <m/>
    <m/>
    <m/>
    <m/>
    <m/>
    <m/>
    <s v="1 HOTEL: PUERTO VIGÍA-"/>
  </r>
  <r>
    <d v="2023-11-13T00:00:00"/>
    <x v="23"/>
    <s v="13"/>
    <s v="Bolívar"/>
    <s v="13001"/>
    <s v="Cartagena de Indias"/>
    <x v="0"/>
    <s v="Incendio estructural"/>
    <s v="Incendio"/>
    <s v="TECNOLÓGICO"/>
    <m/>
    <m/>
    <m/>
    <n v="4"/>
    <n v="1"/>
    <m/>
    <n v="1"/>
    <m/>
    <m/>
    <m/>
    <m/>
    <m/>
    <m/>
    <m/>
    <m/>
    <m/>
    <m/>
  </r>
  <r>
    <d v="2023-12-09T00:00:00"/>
    <x v="23"/>
    <s v="13"/>
    <s v="Bolívar"/>
    <s v="13001"/>
    <s v="Cartagena de Indias"/>
    <x v="0"/>
    <s v="Incendio estructural"/>
    <s v="Incendio"/>
    <s v="TECNOLÓGICO"/>
    <m/>
    <m/>
    <m/>
    <n v="4"/>
    <n v="1"/>
    <m/>
    <n v="1"/>
    <m/>
    <m/>
    <m/>
    <m/>
    <m/>
    <m/>
    <m/>
    <m/>
    <m/>
    <m/>
  </r>
  <r>
    <d v="2023-12-13T00:00:00"/>
    <x v="23"/>
    <s v="13"/>
    <s v="Bolívar"/>
    <s v="13001"/>
    <s v="Cartagena de Indias"/>
    <x v="0"/>
    <s v="Incendio estructural"/>
    <s v="Incendio"/>
    <s v="TECNOLÓGICO"/>
    <m/>
    <m/>
    <m/>
    <n v="4"/>
    <n v="1"/>
    <n v="1"/>
    <m/>
    <m/>
    <m/>
    <m/>
    <m/>
    <m/>
    <m/>
    <m/>
    <m/>
    <m/>
    <m/>
  </r>
  <r>
    <d v="2023-12-23T00:00:00"/>
    <x v="23"/>
    <s v="13"/>
    <s v="Bolívar"/>
    <s v="13001"/>
    <s v="Cartagena de Indias"/>
    <x v="2"/>
    <s v="Explosión"/>
    <s v="Pérdida de contención de materiales peligrosos"/>
    <s v="TECNOLÓGICO"/>
    <m/>
    <n v="1"/>
    <m/>
    <m/>
    <m/>
    <m/>
    <m/>
    <m/>
    <m/>
    <m/>
    <m/>
    <m/>
    <m/>
    <m/>
    <m/>
    <m/>
    <m/>
  </r>
  <r>
    <d v="2023-12-25T00:00:00"/>
    <x v="23"/>
    <s v="13"/>
    <s v="Bolívar"/>
    <s v="13001"/>
    <s v="Cartagena de Indias"/>
    <x v="0"/>
    <s v="Incendio estructural"/>
    <s v="Incendio"/>
    <s v="TECNOLÓGICO"/>
    <m/>
    <m/>
    <m/>
    <n v="44"/>
    <n v="11"/>
    <n v="11"/>
    <m/>
    <m/>
    <m/>
    <m/>
    <m/>
    <m/>
    <m/>
    <m/>
    <m/>
    <m/>
    <m/>
  </r>
  <r>
    <d v="2023-02-06T00:00:00"/>
    <x v="23"/>
    <s v="13"/>
    <s v="Bolívar"/>
    <s v="13001"/>
    <s v="Cartagena de Indias"/>
    <x v="0"/>
    <m/>
    <m/>
    <s v="TECNOLÓGICO"/>
    <m/>
    <m/>
    <m/>
    <n v="100"/>
    <m/>
    <m/>
    <m/>
    <m/>
    <m/>
    <m/>
    <m/>
    <m/>
    <m/>
    <m/>
    <m/>
    <m/>
    <m/>
  </r>
  <r>
    <d v="2023-02-13T00:00:00"/>
    <x v="23"/>
    <s v="13"/>
    <s v="Bolívar"/>
    <s v="13001"/>
    <s v="Cartagena de Indias"/>
    <x v="0"/>
    <m/>
    <m/>
    <s v="TECNOLÓGICO"/>
    <m/>
    <m/>
    <m/>
    <m/>
    <m/>
    <m/>
    <m/>
    <m/>
    <m/>
    <m/>
    <m/>
    <m/>
    <m/>
    <m/>
    <m/>
    <m/>
    <m/>
  </r>
  <r>
    <d v="2024-02-09T00:00:00"/>
    <x v="24"/>
    <s v="13"/>
    <s v="Bolívar"/>
    <s v="13001"/>
    <s v="Cartagena de Indias"/>
    <x v="0"/>
    <m/>
    <m/>
    <s v="TECNOLÓGICO"/>
    <m/>
    <m/>
    <m/>
    <n v="56"/>
    <n v="14"/>
    <n v="14"/>
    <m/>
    <m/>
    <m/>
    <m/>
    <m/>
    <m/>
    <m/>
    <m/>
    <m/>
    <m/>
    <m/>
  </r>
  <r>
    <d v="2024-03-08T00:00:00"/>
    <x v="24"/>
    <s v="13"/>
    <s v="Bolívar"/>
    <s v="13001"/>
    <s v="Cartagena de Indias"/>
    <x v="0"/>
    <m/>
    <m/>
    <s v="TECNOLÓGICO"/>
    <m/>
    <m/>
    <m/>
    <n v="24"/>
    <m/>
    <m/>
    <m/>
    <m/>
    <m/>
    <m/>
    <m/>
    <m/>
    <m/>
    <m/>
    <m/>
    <m/>
    <s v="1 BODEGA INDUSTRIAL"/>
  </r>
  <r>
    <d v="2024-03-08T00:00:00"/>
    <x v="24"/>
    <s v="13"/>
    <s v="Bolívar"/>
    <s v="13001"/>
    <s v="Cartagena de Indias"/>
    <x v="0"/>
    <m/>
    <m/>
    <s v="TECNOLÓGICO"/>
    <m/>
    <m/>
    <m/>
    <n v="2"/>
    <m/>
    <m/>
    <m/>
    <m/>
    <m/>
    <m/>
    <m/>
    <m/>
    <m/>
    <m/>
    <m/>
    <m/>
    <m/>
  </r>
  <r>
    <d v="2024-09-20T00:00:00"/>
    <x v="24"/>
    <s v="13"/>
    <s v="Bolívar"/>
    <s v="13001"/>
    <s v="Cartagena de Indias"/>
    <x v="0"/>
    <m/>
    <m/>
    <s v="TECNOLÓGICO"/>
    <n v="1"/>
    <m/>
    <m/>
    <n v="1"/>
    <m/>
    <m/>
    <m/>
    <m/>
    <m/>
    <m/>
    <m/>
    <m/>
    <m/>
    <m/>
    <m/>
    <m/>
    <m/>
  </r>
  <r>
    <d v="2024-11-13T00:00:00"/>
    <x v="24"/>
    <s v="13"/>
    <s v="Bolívar"/>
    <s v="13001"/>
    <s v="Cartagena de Indias"/>
    <x v="0"/>
    <m/>
    <m/>
    <s v="TECNOLÓGICO"/>
    <n v="1"/>
    <m/>
    <m/>
    <m/>
    <m/>
    <m/>
    <m/>
    <m/>
    <m/>
    <m/>
    <m/>
    <m/>
    <m/>
    <m/>
    <m/>
    <m/>
    <m/>
  </r>
  <r>
    <d v="2024-12-12T00:00:00"/>
    <x v="24"/>
    <s v="13"/>
    <s v="Bolívar"/>
    <s v="13001"/>
    <s v="Cartagena de Indias"/>
    <x v="0"/>
    <m/>
    <m/>
    <s v="TECNOLÓGICO"/>
    <n v="1"/>
    <m/>
    <m/>
    <m/>
    <m/>
    <m/>
    <m/>
    <m/>
    <m/>
    <m/>
    <m/>
    <m/>
    <m/>
    <m/>
    <m/>
    <m/>
    <m/>
  </r>
  <r>
    <d v="2024-12-20T00:00:00"/>
    <x v="24"/>
    <s v="13"/>
    <s v="Bolívar"/>
    <s v="13001"/>
    <s v="Cartagena de Indias"/>
    <x v="1"/>
    <m/>
    <m/>
    <s v="TECNOLÓGICO"/>
    <m/>
    <m/>
    <m/>
    <n v="50"/>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F4FF81-D86F-4445-9CA9-B4A3152B6632}" name="TablaDinámica4"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7">
  <location ref="A3:AD11" firstHeaderRow="1" firstDataRow="2" firstDataCol="1"/>
  <pivotFields count="27">
    <pivotField showAll="0"/>
    <pivotField axis="axisCol" showAll="0">
      <items count="32">
        <item x="0"/>
        <item x="1"/>
        <item x="2"/>
        <item x="3"/>
        <item x="4"/>
        <item x="5"/>
        <item x="6"/>
        <item x="7"/>
        <item x="8"/>
        <item x="9"/>
        <item x="10"/>
        <item x="11"/>
        <item x="12"/>
        <item x="13"/>
        <item x="14"/>
        <item x="15"/>
        <item x="16"/>
        <item x="17"/>
        <item x="18"/>
        <item x="19"/>
        <item x="20"/>
        <item x="21"/>
        <item x="22"/>
        <item x="23"/>
        <item x="24"/>
        <item x="25"/>
        <item x="26"/>
        <item x="27"/>
        <item m="1" x="28"/>
        <item m="1" x="29"/>
        <item h="1" m="1" x="30"/>
        <item t="default"/>
      </items>
    </pivotField>
    <pivotField showAll="0"/>
    <pivotField showAll="0"/>
    <pivotField showAll="0"/>
    <pivotField showAll="0"/>
    <pivotField axis="axisRow" dataField="1" showAll="0">
      <items count="7">
        <item x="0"/>
        <item x="4"/>
        <item x="5"/>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7">
    <i>
      <x/>
    </i>
    <i>
      <x v="1"/>
    </i>
    <i>
      <x v="2"/>
    </i>
    <i>
      <x v="3"/>
    </i>
    <i>
      <x v="4"/>
    </i>
    <i>
      <x v="5"/>
    </i>
    <i t="grand">
      <x/>
    </i>
  </rowItems>
  <colFields count="1">
    <field x="1"/>
  </colFields>
  <col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colItems>
  <dataFields count="1">
    <dataField name="Cuenta de EVENTO" fld="6" subtotal="count" baseField="0" baseItem="0"/>
  </dataFields>
  <chartFormats count="31">
    <chartFormat chart="3" format="0" series="1">
      <pivotArea type="data" outline="0" fieldPosition="0">
        <references count="2">
          <reference field="4294967294" count="1" selected="0">
            <x v="0"/>
          </reference>
          <reference field="1" count="1" selected="0">
            <x v="0"/>
          </reference>
        </references>
      </pivotArea>
    </chartFormat>
    <chartFormat chart="3" format="1" series="1">
      <pivotArea type="data" outline="0" fieldPosition="0">
        <references count="2">
          <reference field="4294967294" count="1" selected="0">
            <x v="0"/>
          </reference>
          <reference field="1" count="1" selected="0">
            <x v="1"/>
          </reference>
        </references>
      </pivotArea>
    </chartFormat>
    <chartFormat chart="3" format="2" series="1">
      <pivotArea type="data" outline="0" fieldPosition="0">
        <references count="2">
          <reference field="4294967294" count="1" selected="0">
            <x v="0"/>
          </reference>
          <reference field="1" count="1" selected="0">
            <x v="2"/>
          </reference>
        </references>
      </pivotArea>
    </chartFormat>
    <chartFormat chart="3" format="3" series="1">
      <pivotArea type="data" outline="0" fieldPosition="0">
        <references count="2">
          <reference field="4294967294" count="1" selected="0">
            <x v="0"/>
          </reference>
          <reference field="1" count="1" selected="0">
            <x v="3"/>
          </reference>
        </references>
      </pivotArea>
    </chartFormat>
    <chartFormat chart="3" format="4" series="1">
      <pivotArea type="data" outline="0" fieldPosition="0">
        <references count="2">
          <reference field="4294967294" count="1" selected="0">
            <x v="0"/>
          </reference>
          <reference field="1" count="1" selected="0">
            <x v="4"/>
          </reference>
        </references>
      </pivotArea>
    </chartFormat>
    <chartFormat chart="3" format="5" series="1">
      <pivotArea type="data" outline="0" fieldPosition="0">
        <references count="2">
          <reference field="4294967294" count="1" selected="0">
            <x v="0"/>
          </reference>
          <reference field="1" count="1" selected="0">
            <x v="5"/>
          </reference>
        </references>
      </pivotArea>
    </chartFormat>
    <chartFormat chart="3" format="6" series="1">
      <pivotArea type="data" outline="0" fieldPosition="0">
        <references count="2">
          <reference field="4294967294" count="1" selected="0">
            <x v="0"/>
          </reference>
          <reference field="1" count="1" selected="0">
            <x v="6"/>
          </reference>
        </references>
      </pivotArea>
    </chartFormat>
    <chartFormat chart="3" format="7" series="1">
      <pivotArea type="data" outline="0" fieldPosition="0">
        <references count="2">
          <reference field="4294967294" count="1" selected="0">
            <x v="0"/>
          </reference>
          <reference field="1" count="1" selected="0">
            <x v="7"/>
          </reference>
        </references>
      </pivotArea>
    </chartFormat>
    <chartFormat chart="3" format="8" series="1">
      <pivotArea type="data" outline="0" fieldPosition="0">
        <references count="2">
          <reference field="4294967294" count="1" selected="0">
            <x v="0"/>
          </reference>
          <reference field="1" count="1" selected="0">
            <x v="8"/>
          </reference>
        </references>
      </pivotArea>
    </chartFormat>
    <chartFormat chart="3" format="9" series="1">
      <pivotArea type="data" outline="0" fieldPosition="0">
        <references count="2">
          <reference field="4294967294" count="1" selected="0">
            <x v="0"/>
          </reference>
          <reference field="1" count="1" selected="0">
            <x v="9"/>
          </reference>
        </references>
      </pivotArea>
    </chartFormat>
    <chartFormat chart="3" format="10" series="1">
      <pivotArea type="data" outline="0" fieldPosition="0">
        <references count="2">
          <reference field="4294967294" count="1" selected="0">
            <x v="0"/>
          </reference>
          <reference field="1" count="1" selected="0">
            <x v="10"/>
          </reference>
        </references>
      </pivotArea>
    </chartFormat>
    <chartFormat chart="3" format="11" series="1">
      <pivotArea type="data" outline="0" fieldPosition="0">
        <references count="2">
          <reference field="4294967294" count="1" selected="0">
            <x v="0"/>
          </reference>
          <reference field="1" count="1" selected="0">
            <x v="11"/>
          </reference>
        </references>
      </pivotArea>
    </chartFormat>
    <chartFormat chart="3" format="12" series="1">
      <pivotArea type="data" outline="0" fieldPosition="0">
        <references count="2">
          <reference field="4294967294" count="1" selected="0">
            <x v="0"/>
          </reference>
          <reference field="1" count="1" selected="0">
            <x v="12"/>
          </reference>
        </references>
      </pivotArea>
    </chartFormat>
    <chartFormat chart="3" format="13" series="1">
      <pivotArea type="data" outline="0" fieldPosition="0">
        <references count="2">
          <reference field="4294967294" count="1" selected="0">
            <x v="0"/>
          </reference>
          <reference field="1" count="1" selected="0">
            <x v="13"/>
          </reference>
        </references>
      </pivotArea>
    </chartFormat>
    <chartFormat chart="3" format="14" series="1">
      <pivotArea type="data" outline="0" fieldPosition="0">
        <references count="2">
          <reference field="4294967294" count="1" selected="0">
            <x v="0"/>
          </reference>
          <reference field="1" count="1" selected="0">
            <x v="14"/>
          </reference>
        </references>
      </pivotArea>
    </chartFormat>
    <chartFormat chart="3" format="15" series="1">
      <pivotArea type="data" outline="0" fieldPosition="0">
        <references count="2">
          <reference field="4294967294" count="1" selected="0">
            <x v="0"/>
          </reference>
          <reference field="1" count="1" selected="0">
            <x v="15"/>
          </reference>
        </references>
      </pivotArea>
    </chartFormat>
    <chartFormat chart="3" format="16" series="1">
      <pivotArea type="data" outline="0" fieldPosition="0">
        <references count="2">
          <reference field="4294967294" count="1" selected="0">
            <x v="0"/>
          </reference>
          <reference field="1" count="1" selected="0">
            <x v="16"/>
          </reference>
        </references>
      </pivotArea>
    </chartFormat>
    <chartFormat chart="3" format="17" series="1">
      <pivotArea type="data" outline="0" fieldPosition="0">
        <references count="2">
          <reference field="4294967294" count="1" selected="0">
            <x v="0"/>
          </reference>
          <reference field="1" count="1" selected="0">
            <x v="17"/>
          </reference>
        </references>
      </pivotArea>
    </chartFormat>
    <chartFormat chart="3" format="18" series="1">
      <pivotArea type="data" outline="0" fieldPosition="0">
        <references count="2">
          <reference field="4294967294" count="1" selected="0">
            <x v="0"/>
          </reference>
          <reference field="1" count="1" selected="0">
            <x v="18"/>
          </reference>
        </references>
      </pivotArea>
    </chartFormat>
    <chartFormat chart="3" format="19" series="1">
      <pivotArea type="data" outline="0" fieldPosition="0">
        <references count="2">
          <reference field="4294967294" count="1" selected="0">
            <x v="0"/>
          </reference>
          <reference field="1" count="1" selected="0">
            <x v="19"/>
          </reference>
        </references>
      </pivotArea>
    </chartFormat>
    <chartFormat chart="3" format="20" series="1">
      <pivotArea type="data" outline="0" fieldPosition="0">
        <references count="2">
          <reference field="4294967294" count="1" selected="0">
            <x v="0"/>
          </reference>
          <reference field="1" count="1" selected="0">
            <x v="20"/>
          </reference>
        </references>
      </pivotArea>
    </chartFormat>
    <chartFormat chart="3" format="21" series="1">
      <pivotArea type="data" outline="0" fieldPosition="0">
        <references count="2">
          <reference field="4294967294" count="1" selected="0">
            <x v="0"/>
          </reference>
          <reference field="1" count="1" selected="0">
            <x v="21"/>
          </reference>
        </references>
      </pivotArea>
    </chartFormat>
    <chartFormat chart="3" format="22" series="1">
      <pivotArea type="data" outline="0" fieldPosition="0">
        <references count="2">
          <reference field="4294967294" count="1" selected="0">
            <x v="0"/>
          </reference>
          <reference field="1" count="1" selected="0">
            <x v="22"/>
          </reference>
        </references>
      </pivotArea>
    </chartFormat>
    <chartFormat chart="3" format="23" series="1">
      <pivotArea type="data" outline="0" fieldPosition="0">
        <references count="2">
          <reference field="4294967294" count="1" selected="0">
            <x v="0"/>
          </reference>
          <reference field="1" count="1" selected="0">
            <x v="23"/>
          </reference>
        </references>
      </pivotArea>
    </chartFormat>
    <chartFormat chart="3" format="24" series="1">
      <pivotArea type="data" outline="0" fieldPosition="0">
        <references count="2">
          <reference field="4294967294" count="1" selected="0">
            <x v="0"/>
          </reference>
          <reference field="1" count="1" selected="0">
            <x v="24"/>
          </reference>
        </references>
      </pivotArea>
    </chartFormat>
    <chartFormat chart="3" format="25" series="1">
      <pivotArea type="data" outline="0" fieldPosition="0">
        <references count="2">
          <reference field="4294967294" count="1" selected="0">
            <x v="0"/>
          </reference>
          <reference field="1" count="1" selected="0">
            <x v="25"/>
          </reference>
        </references>
      </pivotArea>
    </chartFormat>
    <chartFormat chart="3" format="26" series="1">
      <pivotArea type="data" outline="0" fieldPosition="0">
        <references count="2">
          <reference field="4294967294" count="1" selected="0">
            <x v="0"/>
          </reference>
          <reference field="1" count="1" selected="0">
            <x v="26"/>
          </reference>
        </references>
      </pivotArea>
    </chartFormat>
    <chartFormat chart="3" format="27" series="1">
      <pivotArea type="data" outline="0" fieldPosition="0">
        <references count="2">
          <reference field="4294967294" count="1" selected="0">
            <x v="0"/>
          </reference>
          <reference field="1" count="1" selected="0">
            <x v="27"/>
          </reference>
        </references>
      </pivotArea>
    </chartFormat>
    <chartFormat chart="3" format="28" series="1">
      <pivotArea type="data" outline="0" fieldPosition="0">
        <references count="2">
          <reference field="4294967294" count="1" selected="0">
            <x v="0"/>
          </reference>
          <reference field="1" count="1" selected="0">
            <x v="28"/>
          </reference>
        </references>
      </pivotArea>
    </chartFormat>
    <chartFormat chart="3" format="29" series="1">
      <pivotArea type="data" outline="0" fieldPosition="0">
        <references count="2">
          <reference field="4294967294" count="1" selected="0">
            <x v="0"/>
          </reference>
          <reference field="1" count="1" selected="0">
            <x v="29"/>
          </reference>
        </references>
      </pivotArea>
    </chartFormat>
    <chartFormat chart="3" format="30" series="1">
      <pivotArea type="data" outline="0" fieldPosition="0">
        <references count="2">
          <reference field="4294967294" count="1" selected="0">
            <x v="0"/>
          </reference>
          <reference field="1" count="1" selected="0">
            <x v="3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92FA437-189C-4BC6-BD4B-4C5CE444DE51}" name="TablaDinámica7"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X8" firstHeaderRow="1" firstDataRow="2" firstDataCol="1"/>
  <pivotFields count="27">
    <pivotField showAll="0"/>
    <pivotField axis="axisCol"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axis="axisRow" dataField="1" showAll="0">
      <items count="5">
        <item x="2"/>
        <item m="1" x="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4">
    <i>
      <x/>
    </i>
    <i>
      <x v="2"/>
    </i>
    <i>
      <x v="3"/>
    </i>
    <i t="grand">
      <x/>
    </i>
  </rowItems>
  <colFields count="1">
    <field x="1"/>
  </colFields>
  <colItems count="23">
    <i>
      <x/>
    </i>
    <i>
      <x v="1"/>
    </i>
    <i>
      <x v="2"/>
    </i>
    <i>
      <x v="3"/>
    </i>
    <i>
      <x v="4"/>
    </i>
    <i>
      <x v="5"/>
    </i>
    <i>
      <x v="6"/>
    </i>
    <i>
      <x v="7"/>
    </i>
    <i>
      <x v="8"/>
    </i>
    <i>
      <x v="9"/>
    </i>
    <i>
      <x v="10"/>
    </i>
    <i>
      <x v="11"/>
    </i>
    <i>
      <x v="12"/>
    </i>
    <i>
      <x v="13"/>
    </i>
    <i>
      <x v="14"/>
    </i>
    <i>
      <x v="15"/>
    </i>
    <i>
      <x v="16"/>
    </i>
    <i>
      <x v="17"/>
    </i>
    <i>
      <x v="18"/>
    </i>
    <i>
      <x v="19"/>
    </i>
    <i>
      <x v="20"/>
    </i>
    <i>
      <x v="21"/>
    </i>
    <i t="grand">
      <x/>
    </i>
  </colItems>
  <dataFields count="1">
    <dataField name="Cuenta de EVENTO" fld="6" subtotal="count" baseField="0" baseItem="0"/>
  </dataFields>
  <chartFormats count="22">
    <chartFormat chart="1" format="0" series="1">
      <pivotArea type="data" outline="0" fieldPosition="0">
        <references count="2">
          <reference field="4294967294" count="1" selected="0">
            <x v="0"/>
          </reference>
          <reference field="1" count="1" selected="0">
            <x v="0"/>
          </reference>
        </references>
      </pivotArea>
    </chartFormat>
    <chartFormat chart="1" format="1" series="1">
      <pivotArea type="data" outline="0" fieldPosition="0">
        <references count="2">
          <reference field="4294967294" count="1" selected="0">
            <x v="0"/>
          </reference>
          <reference field="1" count="1" selected="0">
            <x v="1"/>
          </reference>
        </references>
      </pivotArea>
    </chartFormat>
    <chartFormat chart="1" format="2" series="1">
      <pivotArea type="data" outline="0" fieldPosition="0">
        <references count="2">
          <reference field="4294967294" count="1" selected="0">
            <x v="0"/>
          </reference>
          <reference field="1" count="1" selected="0">
            <x v="2"/>
          </reference>
        </references>
      </pivotArea>
    </chartFormat>
    <chartFormat chart="1" format="3" series="1">
      <pivotArea type="data" outline="0" fieldPosition="0">
        <references count="2">
          <reference field="4294967294" count="1" selected="0">
            <x v="0"/>
          </reference>
          <reference field="1" count="1" selected="0">
            <x v="3"/>
          </reference>
        </references>
      </pivotArea>
    </chartFormat>
    <chartFormat chart="1" format="4" series="1">
      <pivotArea type="data" outline="0" fieldPosition="0">
        <references count="2">
          <reference field="4294967294" count="1" selected="0">
            <x v="0"/>
          </reference>
          <reference field="1" count="1" selected="0">
            <x v="4"/>
          </reference>
        </references>
      </pivotArea>
    </chartFormat>
    <chartFormat chart="1"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6"/>
          </reference>
        </references>
      </pivotArea>
    </chartFormat>
    <chartFormat chart="1" format="7" series="1">
      <pivotArea type="data" outline="0" fieldPosition="0">
        <references count="2">
          <reference field="4294967294" count="1" selected="0">
            <x v="0"/>
          </reference>
          <reference field="1" count="1" selected="0">
            <x v="7"/>
          </reference>
        </references>
      </pivotArea>
    </chartFormat>
    <chartFormat chart="1" format="8" series="1">
      <pivotArea type="data" outline="0" fieldPosition="0">
        <references count="2">
          <reference field="4294967294" count="1" selected="0">
            <x v="0"/>
          </reference>
          <reference field="1" count="1" selected="0">
            <x v="8"/>
          </reference>
        </references>
      </pivotArea>
    </chartFormat>
    <chartFormat chart="1" format="9" series="1">
      <pivotArea type="data" outline="0" fieldPosition="0">
        <references count="2">
          <reference field="4294967294" count="1" selected="0">
            <x v="0"/>
          </reference>
          <reference field="1" count="1" selected="0">
            <x v="9"/>
          </reference>
        </references>
      </pivotArea>
    </chartFormat>
    <chartFormat chart="1" format="10" series="1">
      <pivotArea type="data" outline="0" fieldPosition="0">
        <references count="2">
          <reference field="4294967294" count="1" selected="0">
            <x v="0"/>
          </reference>
          <reference field="1" count="1" selected="0">
            <x v="10"/>
          </reference>
        </references>
      </pivotArea>
    </chartFormat>
    <chartFormat chart="1" format="11" series="1">
      <pivotArea type="data" outline="0" fieldPosition="0">
        <references count="2">
          <reference field="4294967294" count="1" selected="0">
            <x v="0"/>
          </reference>
          <reference field="1" count="1" selected="0">
            <x v="11"/>
          </reference>
        </references>
      </pivotArea>
    </chartFormat>
    <chartFormat chart="1" format="12" series="1">
      <pivotArea type="data" outline="0" fieldPosition="0">
        <references count="2">
          <reference field="4294967294" count="1" selected="0">
            <x v="0"/>
          </reference>
          <reference field="1" count="1" selected="0">
            <x v="12"/>
          </reference>
        </references>
      </pivotArea>
    </chartFormat>
    <chartFormat chart="1" format="13" series="1">
      <pivotArea type="data" outline="0" fieldPosition="0">
        <references count="2">
          <reference field="4294967294" count="1" selected="0">
            <x v="0"/>
          </reference>
          <reference field="1" count="1" selected="0">
            <x v="13"/>
          </reference>
        </references>
      </pivotArea>
    </chartFormat>
    <chartFormat chart="1" format="14" series="1">
      <pivotArea type="data" outline="0" fieldPosition="0">
        <references count="2">
          <reference field="4294967294" count="1" selected="0">
            <x v="0"/>
          </reference>
          <reference field="1" count="1" selected="0">
            <x v="14"/>
          </reference>
        </references>
      </pivotArea>
    </chartFormat>
    <chartFormat chart="1" format="15" series="1">
      <pivotArea type="data" outline="0" fieldPosition="0">
        <references count="2">
          <reference field="4294967294" count="1" selected="0">
            <x v="0"/>
          </reference>
          <reference field="1" count="1" selected="0">
            <x v="15"/>
          </reference>
        </references>
      </pivotArea>
    </chartFormat>
    <chartFormat chart="1" format="16" series="1">
      <pivotArea type="data" outline="0" fieldPosition="0">
        <references count="2">
          <reference field="4294967294" count="1" selected="0">
            <x v="0"/>
          </reference>
          <reference field="1" count="1" selected="0">
            <x v="16"/>
          </reference>
        </references>
      </pivotArea>
    </chartFormat>
    <chartFormat chart="1" format="17" series="1">
      <pivotArea type="data" outline="0" fieldPosition="0">
        <references count="2">
          <reference field="4294967294" count="1" selected="0">
            <x v="0"/>
          </reference>
          <reference field="1" count="1" selected="0">
            <x v="17"/>
          </reference>
        </references>
      </pivotArea>
    </chartFormat>
    <chartFormat chart="1" format="18" series="1">
      <pivotArea type="data" outline="0" fieldPosition="0">
        <references count="2">
          <reference field="4294967294" count="1" selected="0">
            <x v="0"/>
          </reference>
          <reference field="1" count="1" selected="0">
            <x v="18"/>
          </reference>
        </references>
      </pivotArea>
    </chartFormat>
    <chartFormat chart="1" format="19" series="1">
      <pivotArea type="data" outline="0" fieldPosition="0">
        <references count="2">
          <reference field="4294967294" count="1" selected="0">
            <x v="0"/>
          </reference>
          <reference field="1" count="1" selected="0">
            <x v="19"/>
          </reference>
        </references>
      </pivotArea>
    </chartFormat>
    <chartFormat chart="1" format="20" series="1">
      <pivotArea type="data" outline="0" fieldPosition="0">
        <references count="2">
          <reference field="4294967294" count="1" selected="0">
            <x v="0"/>
          </reference>
          <reference field="1" count="1" selected="0">
            <x v="20"/>
          </reference>
        </references>
      </pivotArea>
    </chartFormat>
    <chartFormat chart="1" format="21" series="1">
      <pivotArea type="data" outline="0" fieldPosition="0">
        <references count="2">
          <reference field="4294967294" count="1" selected="0">
            <x v="0"/>
          </reference>
          <reference field="1" count="1" selected="0">
            <x v="2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F334AC-178F-4FF0-A610-E4882E10AEF5}" name="TablaDinámica3" cacheId="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1">
  <location ref="A3:AA10" firstHeaderRow="1" firstDataRow="2" firstDataCol="1"/>
  <pivotFields count="27">
    <pivotField showAll="0"/>
    <pivotField axis="axisCol" showAll="0">
      <items count="26">
        <item x="0"/>
        <item x="1"/>
        <item x="2"/>
        <item x="3"/>
        <item x="4"/>
        <item x="5"/>
        <item x="6"/>
        <item x="7"/>
        <item x="8"/>
        <item x="9"/>
        <item x="10"/>
        <item x="11"/>
        <item x="12"/>
        <item x="13"/>
        <item x="14"/>
        <item x="15"/>
        <item x="16"/>
        <item x="17"/>
        <item x="18"/>
        <item x="19"/>
        <item x="20"/>
        <item x="21"/>
        <item x="22"/>
        <item x="23"/>
        <item x="24"/>
        <item t="default"/>
      </items>
    </pivotField>
    <pivotField showAll="0"/>
    <pivotField showAll="0"/>
    <pivotField showAll="0"/>
    <pivotField showAll="0"/>
    <pivotField axis="axisRow" dataField="1" showAll="0">
      <items count="6">
        <item x="4"/>
        <item x="3"/>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6">
    <i>
      <x/>
    </i>
    <i>
      <x v="1"/>
    </i>
    <i>
      <x v="2"/>
    </i>
    <i>
      <x v="3"/>
    </i>
    <i>
      <x v="4"/>
    </i>
    <i t="grand">
      <x/>
    </i>
  </rowItems>
  <colFields count="1">
    <field x="1"/>
  </colFields>
  <colItems count="26">
    <i>
      <x/>
    </i>
    <i>
      <x v="1"/>
    </i>
    <i>
      <x v="2"/>
    </i>
    <i>
      <x v="3"/>
    </i>
    <i>
      <x v="4"/>
    </i>
    <i>
      <x v="5"/>
    </i>
    <i>
      <x v="6"/>
    </i>
    <i>
      <x v="7"/>
    </i>
    <i>
      <x v="8"/>
    </i>
    <i>
      <x v="9"/>
    </i>
    <i>
      <x v="10"/>
    </i>
    <i>
      <x v="11"/>
    </i>
    <i>
      <x v="12"/>
    </i>
    <i>
      <x v="13"/>
    </i>
    <i>
      <x v="14"/>
    </i>
    <i>
      <x v="15"/>
    </i>
    <i>
      <x v="16"/>
    </i>
    <i>
      <x v="17"/>
    </i>
    <i>
      <x v="18"/>
    </i>
    <i>
      <x v="19"/>
    </i>
    <i>
      <x v="20"/>
    </i>
    <i>
      <x v="21"/>
    </i>
    <i>
      <x v="22"/>
    </i>
    <i>
      <x v="23"/>
    </i>
    <i>
      <x v="24"/>
    </i>
    <i t="grand">
      <x/>
    </i>
  </colItems>
  <dataFields count="1">
    <dataField name="Cuenta de EVENTO" fld="6" subtotal="count" baseField="0" baseItem="0"/>
  </dataFields>
  <chartFormats count="25">
    <chartFormat chart="2" format="0" series="1">
      <pivotArea type="data" outline="0" fieldPosition="0">
        <references count="2">
          <reference field="4294967294" count="1" selected="0">
            <x v="0"/>
          </reference>
          <reference field="1" count="1" selected="0">
            <x v="0"/>
          </reference>
        </references>
      </pivotArea>
    </chartFormat>
    <chartFormat chart="2" format="1" series="1">
      <pivotArea type="data" outline="0" fieldPosition="0">
        <references count="2">
          <reference field="4294967294" count="1" selected="0">
            <x v="0"/>
          </reference>
          <reference field="1" count="1" selected="0">
            <x v="1"/>
          </reference>
        </references>
      </pivotArea>
    </chartFormat>
    <chartFormat chart="2" format="2" series="1">
      <pivotArea type="data" outline="0" fieldPosition="0">
        <references count="2">
          <reference field="4294967294" count="1" selected="0">
            <x v="0"/>
          </reference>
          <reference field="1" count="1" selected="0">
            <x v="2"/>
          </reference>
        </references>
      </pivotArea>
    </chartFormat>
    <chartFormat chart="2" format="3" series="1">
      <pivotArea type="data" outline="0" fieldPosition="0">
        <references count="2">
          <reference field="4294967294" count="1" selected="0">
            <x v="0"/>
          </reference>
          <reference field="1" count="1" selected="0">
            <x v="3"/>
          </reference>
        </references>
      </pivotArea>
    </chartFormat>
    <chartFormat chart="2" format="4" series="1">
      <pivotArea type="data" outline="0" fieldPosition="0">
        <references count="2">
          <reference field="4294967294" count="1" selected="0">
            <x v="0"/>
          </reference>
          <reference field="1" count="1" selected="0">
            <x v="4"/>
          </reference>
        </references>
      </pivotArea>
    </chartFormat>
    <chartFormat chart="2" format="5" series="1">
      <pivotArea type="data" outline="0" fieldPosition="0">
        <references count="2">
          <reference field="4294967294" count="1" selected="0">
            <x v="0"/>
          </reference>
          <reference field="1" count="1" selected="0">
            <x v="5"/>
          </reference>
        </references>
      </pivotArea>
    </chartFormat>
    <chartFormat chart="2" format="6" series="1">
      <pivotArea type="data" outline="0" fieldPosition="0">
        <references count="2">
          <reference field="4294967294" count="1" selected="0">
            <x v="0"/>
          </reference>
          <reference field="1" count="1" selected="0">
            <x v="6"/>
          </reference>
        </references>
      </pivotArea>
    </chartFormat>
    <chartFormat chart="2" format="7" series="1">
      <pivotArea type="data" outline="0" fieldPosition="0">
        <references count="2">
          <reference field="4294967294" count="1" selected="0">
            <x v="0"/>
          </reference>
          <reference field="1" count="1" selected="0">
            <x v="7"/>
          </reference>
        </references>
      </pivotArea>
    </chartFormat>
    <chartFormat chart="2" format="8" series="1">
      <pivotArea type="data" outline="0" fieldPosition="0">
        <references count="2">
          <reference field="4294967294" count="1" selected="0">
            <x v="0"/>
          </reference>
          <reference field="1" count="1" selected="0">
            <x v="8"/>
          </reference>
        </references>
      </pivotArea>
    </chartFormat>
    <chartFormat chart="2" format="9" series="1">
      <pivotArea type="data" outline="0" fieldPosition="0">
        <references count="2">
          <reference field="4294967294" count="1" selected="0">
            <x v="0"/>
          </reference>
          <reference field="1" count="1" selected="0">
            <x v="9"/>
          </reference>
        </references>
      </pivotArea>
    </chartFormat>
    <chartFormat chart="2" format="10" series="1">
      <pivotArea type="data" outline="0" fieldPosition="0">
        <references count="2">
          <reference field="4294967294" count="1" selected="0">
            <x v="0"/>
          </reference>
          <reference field="1" count="1" selected="0">
            <x v="10"/>
          </reference>
        </references>
      </pivotArea>
    </chartFormat>
    <chartFormat chart="2" format="11" series="1">
      <pivotArea type="data" outline="0" fieldPosition="0">
        <references count="2">
          <reference field="4294967294" count="1" selected="0">
            <x v="0"/>
          </reference>
          <reference field="1" count="1" selected="0">
            <x v="11"/>
          </reference>
        </references>
      </pivotArea>
    </chartFormat>
    <chartFormat chart="2" format="12" series="1">
      <pivotArea type="data" outline="0" fieldPosition="0">
        <references count="2">
          <reference field="4294967294" count="1" selected="0">
            <x v="0"/>
          </reference>
          <reference field="1" count="1" selected="0">
            <x v="12"/>
          </reference>
        </references>
      </pivotArea>
    </chartFormat>
    <chartFormat chart="2" format="13" series="1">
      <pivotArea type="data" outline="0" fieldPosition="0">
        <references count="2">
          <reference field="4294967294" count="1" selected="0">
            <x v="0"/>
          </reference>
          <reference field="1" count="1" selected="0">
            <x v="13"/>
          </reference>
        </references>
      </pivotArea>
    </chartFormat>
    <chartFormat chart="2" format="14" series="1">
      <pivotArea type="data" outline="0" fieldPosition="0">
        <references count="2">
          <reference field="4294967294" count="1" selected="0">
            <x v="0"/>
          </reference>
          <reference field="1" count="1" selected="0">
            <x v="14"/>
          </reference>
        </references>
      </pivotArea>
    </chartFormat>
    <chartFormat chart="2" format="15" series="1">
      <pivotArea type="data" outline="0" fieldPosition="0">
        <references count="2">
          <reference field="4294967294" count="1" selected="0">
            <x v="0"/>
          </reference>
          <reference field="1" count="1" selected="0">
            <x v="15"/>
          </reference>
        </references>
      </pivotArea>
    </chartFormat>
    <chartFormat chart="2" format="16" series="1">
      <pivotArea type="data" outline="0" fieldPosition="0">
        <references count="2">
          <reference field="4294967294" count="1" selected="0">
            <x v="0"/>
          </reference>
          <reference field="1" count="1" selected="0">
            <x v="16"/>
          </reference>
        </references>
      </pivotArea>
    </chartFormat>
    <chartFormat chart="2" format="17" series="1">
      <pivotArea type="data" outline="0" fieldPosition="0">
        <references count="2">
          <reference field="4294967294" count="1" selected="0">
            <x v="0"/>
          </reference>
          <reference field="1" count="1" selected="0">
            <x v="17"/>
          </reference>
        </references>
      </pivotArea>
    </chartFormat>
    <chartFormat chart="2" format="18" series="1">
      <pivotArea type="data" outline="0" fieldPosition="0">
        <references count="2">
          <reference field="4294967294" count="1" selected="0">
            <x v="0"/>
          </reference>
          <reference field="1" count="1" selected="0">
            <x v="18"/>
          </reference>
        </references>
      </pivotArea>
    </chartFormat>
    <chartFormat chart="2" format="19" series="1">
      <pivotArea type="data" outline="0" fieldPosition="0">
        <references count="2">
          <reference field="4294967294" count="1" selected="0">
            <x v="0"/>
          </reference>
          <reference field="1" count="1" selected="0">
            <x v="19"/>
          </reference>
        </references>
      </pivotArea>
    </chartFormat>
    <chartFormat chart="2" format="20" series="1">
      <pivotArea type="data" outline="0" fieldPosition="0">
        <references count="2">
          <reference field="4294967294" count="1" selected="0">
            <x v="0"/>
          </reference>
          <reference field="1" count="1" selected="0">
            <x v="20"/>
          </reference>
        </references>
      </pivotArea>
    </chartFormat>
    <chartFormat chart="2" format="21" series="1">
      <pivotArea type="data" outline="0" fieldPosition="0">
        <references count="2">
          <reference field="4294967294" count="1" selected="0">
            <x v="0"/>
          </reference>
          <reference field="1" count="1" selected="0">
            <x v="21"/>
          </reference>
        </references>
      </pivotArea>
    </chartFormat>
    <chartFormat chart="2" format="22" series="1">
      <pivotArea type="data" outline="0" fieldPosition="0">
        <references count="2">
          <reference field="4294967294" count="1" selected="0">
            <x v="0"/>
          </reference>
          <reference field="1" count="1" selected="0">
            <x v="22"/>
          </reference>
        </references>
      </pivotArea>
    </chartFormat>
    <chartFormat chart="2" format="23" series="1">
      <pivotArea type="data" outline="0" fieldPosition="0">
        <references count="2">
          <reference field="4294967294" count="1" selected="0">
            <x v="0"/>
          </reference>
          <reference field="1" count="1" selected="0">
            <x v="23"/>
          </reference>
        </references>
      </pivotArea>
    </chartFormat>
    <chartFormat chart="2" format="24" series="1">
      <pivotArea type="data" outline="0" fieldPosition="0">
        <references count="2">
          <reference field="4294967294" count="1" selected="0">
            <x v="0"/>
          </reference>
          <reference field="1" count="1" selected="0">
            <x v="2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53A3CE9-3C0F-48A2-AC99-5CD769EBBF63}" name="TablaDinámica8" cacheId="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Q8" firstHeaderRow="1" firstDataRow="2" firstDataCol="1"/>
  <pivotFields count="10">
    <pivotField showAll="0"/>
    <pivotField axis="axisCol" showAll="0">
      <items count="16">
        <item x="0"/>
        <item x="1"/>
        <item x="2"/>
        <item x="3"/>
        <item x="4"/>
        <item x="5"/>
        <item x="6"/>
        <item x="7"/>
        <item x="8"/>
        <item x="9"/>
        <item x="10"/>
        <item x="11"/>
        <item x="12"/>
        <item x="13"/>
        <item x="14"/>
        <item t="default"/>
      </items>
    </pivotField>
    <pivotField showAll="0"/>
    <pivotField showAll="0"/>
    <pivotField showAll="0"/>
    <pivotField showAll="0"/>
    <pivotField axis="axisRow" dataField="1" showAll="0">
      <items count="4">
        <item x="2"/>
        <item x="1"/>
        <item x="0"/>
        <item t="default"/>
      </items>
    </pivotField>
    <pivotField showAll="0"/>
    <pivotField showAll="0"/>
    <pivotField showAll="0"/>
  </pivotFields>
  <rowFields count="1">
    <field x="6"/>
  </rowFields>
  <rowItems count="4">
    <i>
      <x/>
    </i>
    <i>
      <x v="1"/>
    </i>
    <i>
      <x v="2"/>
    </i>
    <i t="grand">
      <x/>
    </i>
  </rowItems>
  <colFields count="1">
    <field x="1"/>
  </colFields>
  <colItems count="16">
    <i>
      <x/>
    </i>
    <i>
      <x v="1"/>
    </i>
    <i>
      <x v="2"/>
    </i>
    <i>
      <x v="3"/>
    </i>
    <i>
      <x v="4"/>
    </i>
    <i>
      <x v="5"/>
    </i>
    <i>
      <x v="6"/>
    </i>
    <i>
      <x v="7"/>
    </i>
    <i>
      <x v="8"/>
    </i>
    <i>
      <x v="9"/>
    </i>
    <i>
      <x v="10"/>
    </i>
    <i>
      <x v="11"/>
    </i>
    <i>
      <x v="12"/>
    </i>
    <i>
      <x v="13"/>
    </i>
    <i>
      <x v="14"/>
    </i>
    <i t="grand">
      <x/>
    </i>
  </colItems>
  <dataFields count="1">
    <dataField name="Cuenta de EVENTO" fld="6" subtotal="count" baseField="0" baseItem="0"/>
  </dataFields>
  <chartFormats count="15">
    <chartFormat chart="1" format="0" series="1">
      <pivotArea type="data" outline="0" fieldPosition="0">
        <references count="2">
          <reference field="4294967294" count="1" selected="0">
            <x v="0"/>
          </reference>
          <reference field="1" count="1" selected="0">
            <x v="0"/>
          </reference>
        </references>
      </pivotArea>
    </chartFormat>
    <chartFormat chart="1" format="1" series="1">
      <pivotArea type="data" outline="0" fieldPosition="0">
        <references count="2">
          <reference field="4294967294" count="1" selected="0">
            <x v="0"/>
          </reference>
          <reference field="1" count="1" selected="0">
            <x v="1"/>
          </reference>
        </references>
      </pivotArea>
    </chartFormat>
    <chartFormat chart="1" format="2" series="1">
      <pivotArea type="data" outline="0" fieldPosition="0">
        <references count="2">
          <reference field="4294967294" count="1" selected="0">
            <x v="0"/>
          </reference>
          <reference field="1" count="1" selected="0">
            <x v="2"/>
          </reference>
        </references>
      </pivotArea>
    </chartFormat>
    <chartFormat chart="1" format="3" series="1">
      <pivotArea type="data" outline="0" fieldPosition="0">
        <references count="2">
          <reference field="4294967294" count="1" selected="0">
            <x v="0"/>
          </reference>
          <reference field="1" count="1" selected="0">
            <x v="3"/>
          </reference>
        </references>
      </pivotArea>
    </chartFormat>
    <chartFormat chart="1" format="4" series="1">
      <pivotArea type="data" outline="0" fieldPosition="0">
        <references count="2">
          <reference field="4294967294" count="1" selected="0">
            <x v="0"/>
          </reference>
          <reference field="1" count="1" selected="0">
            <x v="4"/>
          </reference>
        </references>
      </pivotArea>
    </chartFormat>
    <chartFormat chart="1"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6"/>
          </reference>
        </references>
      </pivotArea>
    </chartFormat>
    <chartFormat chart="1" format="7" series="1">
      <pivotArea type="data" outline="0" fieldPosition="0">
        <references count="2">
          <reference field="4294967294" count="1" selected="0">
            <x v="0"/>
          </reference>
          <reference field="1" count="1" selected="0">
            <x v="7"/>
          </reference>
        </references>
      </pivotArea>
    </chartFormat>
    <chartFormat chart="1" format="8" series="1">
      <pivotArea type="data" outline="0" fieldPosition="0">
        <references count="2">
          <reference field="4294967294" count="1" selected="0">
            <x v="0"/>
          </reference>
          <reference field="1" count="1" selected="0">
            <x v="8"/>
          </reference>
        </references>
      </pivotArea>
    </chartFormat>
    <chartFormat chart="1" format="9" series="1">
      <pivotArea type="data" outline="0" fieldPosition="0">
        <references count="2">
          <reference field="4294967294" count="1" selected="0">
            <x v="0"/>
          </reference>
          <reference field="1" count="1" selected="0">
            <x v="9"/>
          </reference>
        </references>
      </pivotArea>
    </chartFormat>
    <chartFormat chart="1" format="10" series="1">
      <pivotArea type="data" outline="0" fieldPosition="0">
        <references count="2">
          <reference field="4294967294" count="1" selected="0">
            <x v="0"/>
          </reference>
          <reference field="1" count="1" selected="0">
            <x v="10"/>
          </reference>
        </references>
      </pivotArea>
    </chartFormat>
    <chartFormat chart="1" format="11" series="1">
      <pivotArea type="data" outline="0" fieldPosition="0">
        <references count="2">
          <reference field="4294967294" count="1" selected="0">
            <x v="0"/>
          </reference>
          <reference field="1" count="1" selected="0">
            <x v="11"/>
          </reference>
        </references>
      </pivotArea>
    </chartFormat>
    <chartFormat chart="1" format="12" series="1">
      <pivotArea type="data" outline="0" fieldPosition="0">
        <references count="2">
          <reference field="4294967294" count="1" selected="0">
            <x v="0"/>
          </reference>
          <reference field="1" count="1" selected="0">
            <x v="12"/>
          </reference>
        </references>
      </pivotArea>
    </chartFormat>
    <chartFormat chart="1" format="13" series="1">
      <pivotArea type="data" outline="0" fieldPosition="0">
        <references count="2">
          <reference field="4294967294" count="1" selected="0">
            <x v="0"/>
          </reference>
          <reference field="1" count="1" selected="0">
            <x v="13"/>
          </reference>
        </references>
      </pivotArea>
    </chartFormat>
    <chartFormat chart="1" format="14" series="1">
      <pivotArea type="data" outline="0" fieldPosition="0">
        <references count="2">
          <reference field="4294967294" count="1" selected="0">
            <x v="0"/>
          </reference>
          <reference field="1" count="1" selected="0">
            <x v="1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125CA40-D596-4B4B-BBD5-F635850820DE}" name="TablaDinámica7"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1">
  <location ref="A3:D7" firstHeaderRow="1" firstDataRow="2" firstDataCol="1"/>
  <pivotFields count="10">
    <pivotField numFmtId="14" showAll="0"/>
    <pivotField axis="axisCol" showAll="0">
      <items count="3">
        <item x="0"/>
        <item x="1"/>
        <item t="default"/>
      </items>
    </pivotField>
    <pivotField showAll="0"/>
    <pivotField showAll="0"/>
    <pivotField showAll="0"/>
    <pivotField showAll="0"/>
    <pivotField axis="axisRow" dataField="1" showAll="0">
      <items count="3">
        <item x="0"/>
        <item x="1"/>
        <item t="default"/>
      </items>
    </pivotField>
    <pivotField showAll="0"/>
    <pivotField showAll="0"/>
    <pivotField showAll="0"/>
  </pivotFields>
  <rowFields count="1">
    <field x="6"/>
  </rowFields>
  <rowItems count="3">
    <i>
      <x/>
    </i>
    <i>
      <x v="1"/>
    </i>
    <i t="grand">
      <x/>
    </i>
  </rowItems>
  <colFields count="1">
    <field x="1"/>
  </colFields>
  <colItems count="3">
    <i>
      <x/>
    </i>
    <i>
      <x v="1"/>
    </i>
    <i t="grand">
      <x/>
    </i>
  </colItems>
  <dataFields count="1">
    <dataField name="Cuenta de EVENTO" fld="6" subtotal="count" baseField="0" baseItem="0"/>
  </dataFields>
  <chartFormats count="2">
    <chartFormat chart="3" format="0" series="1">
      <pivotArea type="data" outline="0" fieldPosition="0">
        <references count="2">
          <reference field="4294967294" count="1" selected="0">
            <x v="0"/>
          </reference>
          <reference field="1" count="1" selected="0">
            <x v="0"/>
          </reference>
        </references>
      </pivotArea>
    </chartFormat>
    <chartFormat chart="3" format="1"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2B497A8-EF1B-415B-B65B-A334CAFBFB6D}" name="TablaDinámica9" cacheId="4"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A3:Q10" firstHeaderRow="0" firstDataRow="1" firstDataCol="1"/>
  <pivotFields count="27">
    <pivotField showAll="0"/>
    <pivotField showAll="0"/>
    <pivotField showAll="0"/>
    <pivotField showAll="0"/>
    <pivotField showAll="0"/>
    <pivotField showAll="0"/>
    <pivotField showAll="0"/>
    <pivotField showAll="0"/>
    <pivotField showAll="0"/>
    <pivotField axis="axisRow" showAll="0">
      <items count="10">
        <item m="1" x="6"/>
        <item m="1" x="7"/>
        <item x="5"/>
        <item x="2"/>
        <item m="1" x="8"/>
        <item x="3"/>
        <item x="0"/>
        <item x="1"/>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9"/>
  </rowFields>
  <rowItems count="7">
    <i>
      <x v="2"/>
    </i>
    <i>
      <x v="3"/>
    </i>
    <i>
      <x v="5"/>
    </i>
    <i>
      <x v="6"/>
    </i>
    <i>
      <x v="7"/>
    </i>
    <i>
      <x v="8"/>
    </i>
    <i t="grand">
      <x/>
    </i>
  </rowItems>
  <colFields count="1">
    <field x="-2"/>
  </colFields>
  <colItems count="16">
    <i>
      <x/>
    </i>
    <i i="1">
      <x v="1"/>
    </i>
    <i i="2">
      <x v="2"/>
    </i>
    <i i="3">
      <x v="3"/>
    </i>
    <i i="4">
      <x v="4"/>
    </i>
    <i i="5">
      <x v="5"/>
    </i>
    <i i="6">
      <x v="6"/>
    </i>
    <i i="7">
      <x v="7"/>
    </i>
    <i i="8">
      <x v="8"/>
    </i>
    <i i="9">
      <x v="9"/>
    </i>
    <i i="10">
      <x v="10"/>
    </i>
    <i i="11">
      <x v="11"/>
    </i>
    <i i="12">
      <x v="12"/>
    </i>
    <i i="13">
      <x v="13"/>
    </i>
    <i i="14">
      <x v="14"/>
    </i>
    <i i="15">
      <x v="15"/>
    </i>
  </colItems>
  <dataFields count="16">
    <dataField name="Suma de MUERTOS" fld="10" baseField="0" baseItem="0"/>
    <dataField name="Suma de HERIDOS" fld="11" baseField="0" baseItem="0"/>
    <dataField name="Suma de DESAPA." fld="12" baseField="0" baseItem="0"/>
    <dataField name="Suma de PERSONAS" fld="13" baseField="0" baseItem="0"/>
    <dataField name="Suma de FAMILIAS" fld="14" baseField="0" baseItem="0"/>
    <dataField name="Suma de VIV.DESTRU." fld="15" baseField="0" baseItem="0"/>
    <dataField name="Suma de VIV.AVER." fld="16" baseField="0" baseItem="0"/>
    <dataField name="Suma de VIAS" fld="17" baseField="0" baseItem="0"/>
    <dataField name="Suma de PTES.VEHIC." fld="18" baseField="0" baseItem="0"/>
    <dataField name="Suma de PTES.PEAT." fld="19" baseField="0" baseItem="0"/>
    <dataField name="Suma de ACUED." fld="20" baseField="0" baseItem="0"/>
    <dataField name="Suma de ALCANT." fld="21" baseField="0" baseItem="0"/>
    <dataField name="Suma de C. SALUD" fld="22" baseField="0" baseItem="0"/>
    <dataField name="Suma de C.EDUCAT." fld="23" baseField="0" baseItem="0"/>
    <dataField name="Suma de C.COMUNIT." fld="24" baseField="0" baseItem="0"/>
    <dataField name="Suma de HECTAREAS" fld="2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98631E0-22D8-4BE5-9036-2AAC23816F63}" name="TablaDinámica2" cacheId="4"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chartFormat="8" rowHeaderCaption="l">
  <location ref="A3:AR11" firstHeaderRow="1" firstDataRow="2" firstDataCol="1"/>
  <pivotFields count="27">
    <pivotField showAll="0"/>
    <pivotField axis="axisCol" dataField="1" showAll="0" sortType="descending">
      <items count="68">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m="1" x="66"/>
        <item m="1" x="65"/>
        <item m="1" x="64"/>
        <item m="1" x="63"/>
        <item m="1" x="62"/>
        <item m="1" x="61"/>
        <item m="1" x="60"/>
        <item m="1" x="59"/>
        <item m="1" x="58"/>
        <item m="1" x="57"/>
        <item m="1" x="56"/>
        <item m="1" x="55"/>
        <item m="1" x="54"/>
        <item m="1" x="53"/>
        <item m="1" x="52"/>
        <item m="1" x="51"/>
        <item m="1" x="50"/>
        <item m="1" x="49"/>
        <item m="1" x="48"/>
        <item m="1" x="47"/>
        <item m="1" x="46"/>
        <item m="1" x="45"/>
        <item m="1" x="44"/>
        <item m="1" x="43"/>
        <item m="1" x="42"/>
        <item t="default"/>
      </items>
    </pivotField>
    <pivotField showAll="0"/>
    <pivotField showAll="0"/>
    <pivotField showAll="0"/>
    <pivotField showAll="0"/>
    <pivotField axis="axisRow" showAll="0">
      <items count="27">
        <item x="13"/>
        <item m="1" x="20"/>
        <item m="1" x="23"/>
        <item m="1" x="24"/>
        <item x="9"/>
        <item x="6"/>
        <item m="1" x="25"/>
        <item m="1" x="19"/>
        <item x="14"/>
        <item x="4"/>
        <item x="2"/>
        <item x="7"/>
        <item x="1"/>
        <item x="12"/>
        <item x="5"/>
        <item x="0"/>
        <item m="1" x="21"/>
        <item x="8"/>
        <item m="1" x="22"/>
        <item x="15"/>
        <item x="3"/>
        <item x="16"/>
        <item x="11"/>
        <item x="10"/>
        <item x="17"/>
        <item x="18"/>
        <item t="default"/>
      </items>
    </pivotField>
    <pivotField showAll="0"/>
    <pivotField showAll="0"/>
    <pivotField axis="axisRow" showAll="0">
      <items count="10">
        <item sd="0" m="1" x="6"/>
        <item sd="0" m="1" x="7"/>
        <item sd="0" x="5"/>
        <item sd="0" x="2"/>
        <item m="1" x="8"/>
        <item sd="0" x="3"/>
        <item sd="0" x="0"/>
        <item sd="0" x="1"/>
        <item sd="0"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9"/>
    <field x="6"/>
  </rowFields>
  <rowItems count="7">
    <i>
      <x v="2"/>
    </i>
    <i>
      <x v="3"/>
    </i>
    <i>
      <x v="5"/>
    </i>
    <i>
      <x v="6"/>
    </i>
    <i>
      <x v="7"/>
    </i>
    <i>
      <x v="8"/>
    </i>
    <i t="grand">
      <x/>
    </i>
  </rowItems>
  <colFields count="1">
    <field x="1"/>
  </colFields>
  <col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colItems>
  <dataFields count="1">
    <dataField name="Cuenta de AÑO" fld="1" subtotal="count" baseField="0" baseItem="0"/>
  </dataFields>
  <chartFormats count="109">
    <chartFormat chart="3" format="0" series="1">
      <pivotArea type="data" outline="0" fieldPosition="0">
        <references count="2">
          <reference field="4294967294" count="1" selected="0">
            <x v="0"/>
          </reference>
          <reference field="1" count="1" selected="0">
            <x v="66"/>
          </reference>
        </references>
      </pivotArea>
    </chartFormat>
    <chartFormat chart="3" format="1" series="1">
      <pivotArea type="data" outline="0" fieldPosition="0">
        <references count="2">
          <reference field="4294967294" count="1" selected="0">
            <x v="0"/>
          </reference>
          <reference field="1" count="1" selected="0">
            <x v="65"/>
          </reference>
        </references>
      </pivotArea>
    </chartFormat>
    <chartFormat chart="3" format="2" series="1">
      <pivotArea type="data" outline="0" fieldPosition="0">
        <references count="2">
          <reference field="4294967294" count="1" selected="0">
            <x v="0"/>
          </reference>
          <reference field="1" count="1" selected="0">
            <x v="64"/>
          </reference>
        </references>
      </pivotArea>
    </chartFormat>
    <chartFormat chart="3" format="3" series="1">
      <pivotArea type="data" outline="0" fieldPosition="0">
        <references count="2">
          <reference field="4294967294" count="1" selected="0">
            <x v="0"/>
          </reference>
          <reference field="1" count="1" selected="0">
            <x v="63"/>
          </reference>
        </references>
      </pivotArea>
    </chartFormat>
    <chartFormat chart="3" format="4" series="1">
      <pivotArea type="data" outline="0" fieldPosition="0">
        <references count="2">
          <reference field="4294967294" count="1" selected="0">
            <x v="0"/>
          </reference>
          <reference field="1" count="1" selected="0">
            <x v="62"/>
          </reference>
        </references>
      </pivotArea>
    </chartFormat>
    <chartFormat chart="3" format="5" series="1">
      <pivotArea type="data" outline="0" fieldPosition="0">
        <references count="2">
          <reference field="4294967294" count="1" selected="0">
            <x v="0"/>
          </reference>
          <reference field="1" count="1" selected="0">
            <x v="61"/>
          </reference>
        </references>
      </pivotArea>
    </chartFormat>
    <chartFormat chart="3" format="6" series="1">
      <pivotArea type="data" outline="0" fieldPosition="0">
        <references count="2">
          <reference field="4294967294" count="1" selected="0">
            <x v="0"/>
          </reference>
          <reference field="1" count="1" selected="0">
            <x v="60"/>
          </reference>
        </references>
      </pivotArea>
    </chartFormat>
    <chartFormat chart="3" format="7" series="1">
      <pivotArea type="data" outline="0" fieldPosition="0">
        <references count="2">
          <reference field="4294967294" count="1" selected="0">
            <x v="0"/>
          </reference>
          <reference field="1" count="1" selected="0">
            <x v="59"/>
          </reference>
        </references>
      </pivotArea>
    </chartFormat>
    <chartFormat chart="3" format="8" series="1">
      <pivotArea type="data" outline="0" fieldPosition="0">
        <references count="2">
          <reference field="4294967294" count="1" selected="0">
            <x v="0"/>
          </reference>
          <reference field="1" count="1" selected="0">
            <x v="58"/>
          </reference>
        </references>
      </pivotArea>
    </chartFormat>
    <chartFormat chart="3" format="9" series="1">
      <pivotArea type="data" outline="0" fieldPosition="0">
        <references count="2">
          <reference field="4294967294" count="1" selected="0">
            <x v="0"/>
          </reference>
          <reference field="1" count="1" selected="0">
            <x v="57"/>
          </reference>
        </references>
      </pivotArea>
    </chartFormat>
    <chartFormat chart="3" format="10" series="1">
      <pivotArea type="data" outline="0" fieldPosition="0">
        <references count="2">
          <reference field="4294967294" count="1" selected="0">
            <x v="0"/>
          </reference>
          <reference field="1" count="1" selected="0">
            <x v="56"/>
          </reference>
        </references>
      </pivotArea>
    </chartFormat>
    <chartFormat chart="3" format="11" series="1">
      <pivotArea type="data" outline="0" fieldPosition="0">
        <references count="2">
          <reference field="4294967294" count="1" selected="0">
            <x v="0"/>
          </reference>
          <reference field="1" count="1" selected="0">
            <x v="55"/>
          </reference>
        </references>
      </pivotArea>
    </chartFormat>
    <chartFormat chart="3" format="12" series="1">
      <pivotArea type="data" outline="0" fieldPosition="0">
        <references count="2">
          <reference field="4294967294" count="1" selected="0">
            <x v="0"/>
          </reference>
          <reference field="1" count="1" selected="0">
            <x v="54"/>
          </reference>
        </references>
      </pivotArea>
    </chartFormat>
    <chartFormat chart="3" format="13" series="1">
      <pivotArea type="data" outline="0" fieldPosition="0">
        <references count="2">
          <reference field="4294967294" count="1" selected="0">
            <x v="0"/>
          </reference>
          <reference field="1" count="1" selected="0">
            <x v="53"/>
          </reference>
        </references>
      </pivotArea>
    </chartFormat>
    <chartFormat chart="3" format="14" series="1">
      <pivotArea type="data" outline="0" fieldPosition="0">
        <references count="2">
          <reference field="4294967294" count="1" selected="0">
            <x v="0"/>
          </reference>
          <reference field="1" count="1" selected="0">
            <x v="52"/>
          </reference>
        </references>
      </pivotArea>
    </chartFormat>
    <chartFormat chart="3" format="15" series="1">
      <pivotArea type="data" outline="0" fieldPosition="0">
        <references count="2">
          <reference field="4294967294" count="1" selected="0">
            <x v="0"/>
          </reference>
          <reference field="1" count="1" selected="0">
            <x v="51"/>
          </reference>
        </references>
      </pivotArea>
    </chartFormat>
    <chartFormat chart="3" format="16" series="1">
      <pivotArea type="data" outline="0" fieldPosition="0">
        <references count="2">
          <reference field="4294967294" count="1" selected="0">
            <x v="0"/>
          </reference>
          <reference field="1" count="1" selected="0">
            <x v="50"/>
          </reference>
        </references>
      </pivotArea>
    </chartFormat>
    <chartFormat chart="3" format="17" series="1">
      <pivotArea type="data" outline="0" fieldPosition="0">
        <references count="2">
          <reference field="4294967294" count="1" selected="0">
            <x v="0"/>
          </reference>
          <reference field="1" count="1" selected="0">
            <x v="49"/>
          </reference>
        </references>
      </pivotArea>
    </chartFormat>
    <chartFormat chart="3" format="18" series="1">
      <pivotArea type="data" outline="0" fieldPosition="0">
        <references count="2">
          <reference field="4294967294" count="1" selected="0">
            <x v="0"/>
          </reference>
          <reference field="1" count="1" selected="0">
            <x v="48"/>
          </reference>
        </references>
      </pivotArea>
    </chartFormat>
    <chartFormat chart="3" format="19" series="1">
      <pivotArea type="data" outline="0" fieldPosition="0">
        <references count="2">
          <reference field="4294967294" count="1" selected="0">
            <x v="0"/>
          </reference>
          <reference field="1" count="1" selected="0">
            <x v="47"/>
          </reference>
        </references>
      </pivotArea>
    </chartFormat>
    <chartFormat chart="3" format="20" series="1">
      <pivotArea type="data" outline="0" fieldPosition="0">
        <references count="2">
          <reference field="4294967294" count="1" selected="0">
            <x v="0"/>
          </reference>
          <reference field="1" count="1" selected="0">
            <x v="45"/>
          </reference>
        </references>
      </pivotArea>
    </chartFormat>
    <chartFormat chart="3" format="21" series="1">
      <pivotArea type="data" outline="0" fieldPosition="0">
        <references count="2">
          <reference field="4294967294" count="1" selected="0">
            <x v="0"/>
          </reference>
          <reference field="1" count="1" selected="0">
            <x v="44"/>
          </reference>
        </references>
      </pivotArea>
    </chartFormat>
    <chartFormat chart="3" format="22" series="1">
      <pivotArea type="data" outline="0" fieldPosition="0">
        <references count="2">
          <reference field="4294967294" count="1" selected="0">
            <x v="0"/>
          </reference>
          <reference field="1" count="1" selected="0">
            <x v="43"/>
          </reference>
        </references>
      </pivotArea>
    </chartFormat>
    <chartFormat chart="3" format="23" series="1">
      <pivotArea type="data" outline="0" fieldPosition="0">
        <references count="2">
          <reference field="4294967294" count="1" selected="0">
            <x v="0"/>
          </reference>
          <reference field="1" count="1" selected="0">
            <x v="42"/>
          </reference>
        </references>
      </pivotArea>
    </chartFormat>
    <chartFormat chart="3" format="24" series="1">
      <pivotArea type="data" outline="0" fieldPosition="0">
        <references count="2">
          <reference field="4294967294" count="1" selected="0">
            <x v="0"/>
          </reference>
          <reference field="1" count="1" selected="0">
            <x v="21"/>
          </reference>
        </references>
      </pivotArea>
    </chartFormat>
    <chartFormat chart="3" format="25" series="1">
      <pivotArea type="data" outline="0" fieldPosition="0">
        <references count="2">
          <reference field="4294967294" count="1" selected="0">
            <x v="0"/>
          </reference>
          <reference field="1" count="1" selected="0">
            <x v="20"/>
          </reference>
        </references>
      </pivotArea>
    </chartFormat>
    <chartFormat chart="3" format="26" series="1">
      <pivotArea type="data" outline="0" fieldPosition="0">
        <references count="2">
          <reference field="4294967294" count="1" selected="0">
            <x v="0"/>
          </reference>
          <reference field="1" count="1" selected="0">
            <x v="19"/>
          </reference>
        </references>
      </pivotArea>
    </chartFormat>
    <chartFormat chart="3" format="27" series="1">
      <pivotArea type="data" outline="0" fieldPosition="0">
        <references count="2">
          <reference field="4294967294" count="1" selected="0">
            <x v="0"/>
          </reference>
          <reference field="1" count="1" selected="0">
            <x v="18"/>
          </reference>
        </references>
      </pivotArea>
    </chartFormat>
    <chartFormat chart="3" format="28" series="1">
      <pivotArea type="data" outline="0" fieldPosition="0">
        <references count="2">
          <reference field="4294967294" count="1" selected="0">
            <x v="0"/>
          </reference>
          <reference field="1" count="1" selected="0">
            <x v="17"/>
          </reference>
        </references>
      </pivotArea>
    </chartFormat>
    <chartFormat chart="3" format="29" series="1">
      <pivotArea type="data" outline="0" fieldPosition="0">
        <references count="2">
          <reference field="4294967294" count="1" selected="0">
            <x v="0"/>
          </reference>
          <reference field="1" count="1" selected="0">
            <x v="16"/>
          </reference>
        </references>
      </pivotArea>
    </chartFormat>
    <chartFormat chart="3" format="30" series="1">
      <pivotArea type="data" outline="0" fieldPosition="0">
        <references count="2">
          <reference field="4294967294" count="1" selected="0">
            <x v="0"/>
          </reference>
          <reference field="1" count="1" selected="0">
            <x v="15"/>
          </reference>
        </references>
      </pivotArea>
    </chartFormat>
    <chartFormat chart="3" format="31" series="1">
      <pivotArea type="data" outline="0" fieldPosition="0">
        <references count="2">
          <reference field="4294967294" count="1" selected="0">
            <x v="0"/>
          </reference>
          <reference field="1" count="1" selected="0">
            <x v="14"/>
          </reference>
        </references>
      </pivotArea>
    </chartFormat>
    <chartFormat chart="3" format="32" series="1">
      <pivotArea type="data" outline="0" fieldPosition="0">
        <references count="2">
          <reference field="4294967294" count="1" selected="0">
            <x v="0"/>
          </reference>
          <reference field="1" count="1" selected="0">
            <x v="13"/>
          </reference>
        </references>
      </pivotArea>
    </chartFormat>
    <chartFormat chart="3" format="33" series="1">
      <pivotArea type="data" outline="0" fieldPosition="0">
        <references count="2">
          <reference field="4294967294" count="1" selected="0">
            <x v="0"/>
          </reference>
          <reference field="1" count="1" selected="0">
            <x v="12"/>
          </reference>
        </references>
      </pivotArea>
    </chartFormat>
    <chartFormat chart="3" format="34" series="1">
      <pivotArea type="data" outline="0" fieldPosition="0">
        <references count="2">
          <reference field="4294967294" count="1" selected="0">
            <x v="0"/>
          </reference>
          <reference field="1" count="1" selected="0">
            <x v="11"/>
          </reference>
        </references>
      </pivotArea>
    </chartFormat>
    <chartFormat chart="3" format="35" series="1">
      <pivotArea type="data" outline="0" fieldPosition="0">
        <references count="2">
          <reference field="4294967294" count="1" selected="0">
            <x v="0"/>
          </reference>
          <reference field="1" count="1" selected="0">
            <x v="10"/>
          </reference>
        </references>
      </pivotArea>
    </chartFormat>
    <chartFormat chart="3" format="36" series="1">
      <pivotArea type="data" outline="0" fieldPosition="0">
        <references count="2">
          <reference field="4294967294" count="1" selected="0">
            <x v="0"/>
          </reference>
          <reference field="1" count="1" selected="0">
            <x v="9"/>
          </reference>
        </references>
      </pivotArea>
    </chartFormat>
    <chartFormat chart="3" format="37" series="1">
      <pivotArea type="data" outline="0" fieldPosition="0">
        <references count="2">
          <reference field="4294967294" count="1" selected="0">
            <x v="0"/>
          </reference>
          <reference field="1" count="1" selected="0">
            <x v="8"/>
          </reference>
        </references>
      </pivotArea>
    </chartFormat>
    <chartFormat chart="3" format="38" series="1">
      <pivotArea type="data" outline="0" fieldPosition="0">
        <references count="2">
          <reference field="4294967294" count="1" selected="0">
            <x v="0"/>
          </reference>
          <reference field="1" count="1" selected="0">
            <x v="7"/>
          </reference>
        </references>
      </pivotArea>
    </chartFormat>
    <chartFormat chart="3" format="39" series="1">
      <pivotArea type="data" outline="0" fieldPosition="0">
        <references count="2">
          <reference field="4294967294" count="1" selected="0">
            <x v="0"/>
          </reference>
          <reference field="1" count="1" selected="0">
            <x v="6"/>
          </reference>
        </references>
      </pivotArea>
    </chartFormat>
    <chartFormat chart="3" format="40" series="1">
      <pivotArea type="data" outline="0" fieldPosition="0">
        <references count="2">
          <reference field="4294967294" count="1" selected="0">
            <x v="0"/>
          </reference>
          <reference field="1" count="1" selected="0">
            <x v="5"/>
          </reference>
        </references>
      </pivotArea>
    </chartFormat>
    <chartFormat chart="3" format="41" series="1">
      <pivotArea type="data" outline="0" fieldPosition="0">
        <references count="2">
          <reference field="4294967294" count="1" selected="0">
            <x v="0"/>
          </reference>
          <reference field="1" count="1" selected="0">
            <x v="4"/>
          </reference>
        </references>
      </pivotArea>
    </chartFormat>
    <chartFormat chart="3" format="42" series="1">
      <pivotArea type="data" outline="0" fieldPosition="0">
        <references count="2">
          <reference field="4294967294" count="1" selected="0">
            <x v="0"/>
          </reference>
          <reference field="1" count="1" selected="0">
            <x v="3"/>
          </reference>
        </references>
      </pivotArea>
    </chartFormat>
    <chartFormat chart="3" format="43" series="1">
      <pivotArea type="data" outline="0" fieldPosition="0">
        <references count="2">
          <reference field="4294967294" count="1" selected="0">
            <x v="0"/>
          </reference>
          <reference field="1" count="1" selected="0">
            <x v="46"/>
          </reference>
        </references>
      </pivotArea>
    </chartFormat>
    <chartFormat chart="3" format="44" series="1">
      <pivotArea type="data" outline="0" fieldPosition="0">
        <references count="2">
          <reference field="4294967294" count="1" selected="0">
            <x v="0"/>
          </reference>
          <reference field="1" count="1" selected="0">
            <x v="41"/>
          </reference>
        </references>
      </pivotArea>
    </chartFormat>
    <chartFormat chart="3" format="45" series="1">
      <pivotArea type="data" outline="0" fieldPosition="0">
        <references count="2">
          <reference field="4294967294" count="1" selected="0">
            <x v="0"/>
          </reference>
          <reference field="1" count="1" selected="0">
            <x v="40"/>
          </reference>
        </references>
      </pivotArea>
    </chartFormat>
    <chartFormat chart="3" format="46" series="1">
      <pivotArea type="data" outline="0" fieldPosition="0">
        <references count="2">
          <reference field="4294967294" count="1" selected="0">
            <x v="0"/>
          </reference>
          <reference field="1" count="1" selected="0">
            <x v="39"/>
          </reference>
        </references>
      </pivotArea>
    </chartFormat>
    <chartFormat chart="3" format="47" series="1">
      <pivotArea type="data" outline="0" fieldPosition="0">
        <references count="2">
          <reference field="4294967294" count="1" selected="0">
            <x v="0"/>
          </reference>
          <reference field="1" count="1" selected="0">
            <x v="38"/>
          </reference>
        </references>
      </pivotArea>
    </chartFormat>
    <chartFormat chart="3" format="48" series="1">
      <pivotArea type="data" outline="0" fieldPosition="0">
        <references count="2">
          <reference field="4294967294" count="1" selected="0">
            <x v="0"/>
          </reference>
          <reference field="1" count="1" selected="0">
            <x v="37"/>
          </reference>
        </references>
      </pivotArea>
    </chartFormat>
    <chartFormat chart="3" format="49" series="1">
      <pivotArea type="data" outline="0" fieldPosition="0">
        <references count="2">
          <reference field="4294967294" count="1" selected="0">
            <x v="0"/>
          </reference>
          <reference field="1" count="1" selected="0">
            <x v="36"/>
          </reference>
        </references>
      </pivotArea>
    </chartFormat>
    <chartFormat chart="3" format="50" series="1">
      <pivotArea type="data" outline="0" fieldPosition="0">
        <references count="2">
          <reference field="4294967294" count="1" selected="0">
            <x v="0"/>
          </reference>
          <reference field="1" count="1" selected="0">
            <x v="35"/>
          </reference>
        </references>
      </pivotArea>
    </chartFormat>
    <chartFormat chart="3" format="51" series="1">
      <pivotArea type="data" outline="0" fieldPosition="0">
        <references count="2">
          <reference field="4294967294" count="1" selected="0">
            <x v="0"/>
          </reference>
          <reference field="1" count="1" selected="0">
            <x v="34"/>
          </reference>
        </references>
      </pivotArea>
    </chartFormat>
    <chartFormat chart="3" format="52" series="1">
      <pivotArea type="data" outline="0" fieldPosition="0">
        <references count="2">
          <reference field="4294967294" count="1" selected="0">
            <x v="0"/>
          </reference>
          <reference field="1" count="1" selected="0">
            <x v="33"/>
          </reference>
        </references>
      </pivotArea>
    </chartFormat>
    <chartFormat chart="3" format="53" series="1">
      <pivotArea type="data" outline="0" fieldPosition="0">
        <references count="2">
          <reference field="4294967294" count="1" selected="0">
            <x v="0"/>
          </reference>
          <reference field="1" count="1" selected="0">
            <x v="32"/>
          </reference>
        </references>
      </pivotArea>
    </chartFormat>
    <chartFormat chart="3" format="54" series="1">
      <pivotArea type="data" outline="0" fieldPosition="0">
        <references count="2">
          <reference field="4294967294" count="1" selected="0">
            <x v="0"/>
          </reference>
          <reference field="1" count="1" selected="0">
            <x v="31"/>
          </reference>
        </references>
      </pivotArea>
    </chartFormat>
    <chartFormat chart="3" format="55" series="1">
      <pivotArea type="data" outline="0" fieldPosition="0">
        <references count="2">
          <reference field="4294967294" count="1" selected="0">
            <x v="0"/>
          </reference>
          <reference field="1" count="1" selected="0">
            <x v="30"/>
          </reference>
        </references>
      </pivotArea>
    </chartFormat>
    <chartFormat chart="3" format="56" series="1">
      <pivotArea type="data" outline="0" fieldPosition="0">
        <references count="2">
          <reference field="4294967294" count="1" selected="0">
            <x v="0"/>
          </reference>
          <reference field="1" count="1" selected="0">
            <x v="29"/>
          </reference>
        </references>
      </pivotArea>
    </chartFormat>
    <chartFormat chart="3" format="57" series="1">
      <pivotArea type="data" outline="0" fieldPosition="0">
        <references count="2">
          <reference field="4294967294" count="1" selected="0">
            <x v="0"/>
          </reference>
          <reference field="1" count="1" selected="0">
            <x v="28"/>
          </reference>
        </references>
      </pivotArea>
    </chartFormat>
    <chartFormat chart="3" format="58" series="1">
      <pivotArea type="data" outline="0" fieldPosition="0">
        <references count="2">
          <reference field="4294967294" count="1" selected="0">
            <x v="0"/>
          </reference>
          <reference field="1" count="1" selected="0">
            <x v="27"/>
          </reference>
        </references>
      </pivotArea>
    </chartFormat>
    <chartFormat chart="3" format="59" series="1">
      <pivotArea type="data" outline="0" fieldPosition="0">
        <references count="2">
          <reference field="4294967294" count="1" selected="0">
            <x v="0"/>
          </reference>
          <reference field="1" count="1" selected="0">
            <x v="26"/>
          </reference>
        </references>
      </pivotArea>
    </chartFormat>
    <chartFormat chart="3" format="60" series="1">
      <pivotArea type="data" outline="0" fieldPosition="0">
        <references count="2">
          <reference field="4294967294" count="1" selected="0">
            <x v="0"/>
          </reference>
          <reference field="1" count="1" selected="0">
            <x v="25"/>
          </reference>
        </references>
      </pivotArea>
    </chartFormat>
    <chartFormat chart="3" format="61" series="1">
      <pivotArea type="data" outline="0" fieldPosition="0">
        <references count="2">
          <reference field="4294967294" count="1" selected="0">
            <x v="0"/>
          </reference>
          <reference field="1" count="1" selected="0">
            <x v="24"/>
          </reference>
        </references>
      </pivotArea>
    </chartFormat>
    <chartFormat chart="3" format="62" series="1">
      <pivotArea type="data" outline="0" fieldPosition="0">
        <references count="2">
          <reference field="4294967294" count="1" selected="0">
            <x v="0"/>
          </reference>
          <reference field="1" count="1" selected="0">
            <x v="23"/>
          </reference>
        </references>
      </pivotArea>
    </chartFormat>
    <chartFormat chart="3" format="63" series="1">
      <pivotArea type="data" outline="0" fieldPosition="0">
        <references count="2">
          <reference field="4294967294" count="1" selected="0">
            <x v="0"/>
          </reference>
          <reference field="1" count="1" selected="0">
            <x v="22"/>
          </reference>
        </references>
      </pivotArea>
    </chartFormat>
    <chartFormat chart="3" format="64" series="1">
      <pivotArea type="data" outline="0" fieldPosition="0">
        <references count="2">
          <reference field="4294967294" count="1" selected="0">
            <x v="0"/>
          </reference>
          <reference field="1" count="1" selected="0">
            <x v="2"/>
          </reference>
        </references>
      </pivotArea>
    </chartFormat>
    <chartFormat chart="3" format="65" series="1">
      <pivotArea type="data" outline="0" fieldPosition="0">
        <references count="2">
          <reference field="4294967294" count="1" selected="0">
            <x v="0"/>
          </reference>
          <reference field="1" count="1" selected="0">
            <x v="1"/>
          </reference>
        </references>
      </pivotArea>
    </chartFormat>
    <chartFormat chart="3" format="66" series="1">
      <pivotArea type="data" outline="0" fieldPosition="0">
        <references count="2">
          <reference field="4294967294" count="1" selected="0">
            <x v="0"/>
          </reference>
          <reference field="1" count="1" selected="0">
            <x v="0"/>
          </reference>
        </references>
      </pivotArea>
    </chartFormat>
    <chartFormat chart="7" format="110" series="1">
      <pivotArea type="data" outline="0" fieldPosition="0">
        <references count="2">
          <reference field="4294967294" count="1" selected="0">
            <x v="0"/>
          </reference>
          <reference field="1" count="1" selected="0">
            <x v="0"/>
          </reference>
        </references>
      </pivotArea>
    </chartFormat>
    <chartFormat chart="7" format="111" series="1">
      <pivotArea type="data" outline="0" fieldPosition="0">
        <references count="2">
          <reference field="4294967294" count="1" selected="0">
            <x v="0"/>
          </reference>
          <reference field="1" count="1" selected="0">
            <x v="1"/>
          </reference>
        </references>
      </pivotArea>
    </chartFormat>
    <chartFormat chart="7" format="112" series="1">
      <pivotArea type="data" outline="0" fieldPosition="0">
        <references count="2">
          <reference field="4294967294" count="1" selected="0">
            <x v="0"/>
          </reference>
          <reference field="1" count="1" selected="0">
            <x v="2"/>
          </reference>
        </references>
      </pivotArea>
    </chartFormat>
    <chartFormat chart="7" format="113" series="1">
      <pivotArea type="data" outline="0" fieldPosition="0">
        <references count="2">
          <reference field="4294967294" count="1" selected="0">
            <x v="0"/>
          </reference>
          <reference field="1" count="1" selected="0">
            <x v="3"/>
          </reference>
        </references>
      </pivotArea>
    </chartFormat>
    <chartFormat chart="7" format="114" series="1">
      <pivotArea type="data" outline="0" fieldPosition="0">
        <references count="2">
          <reference field="4294967294" count="1" selected="0">
            <x v="0"/>
          </reference>
          <reference field="1" count="1" selected="0">
            <x v="4"/>
          </reference>
        </references>
      </pivotArea>
    </chartFormat>
    <chartFormat chart="7" format="115" series="1">
      <pivotArea type="data" outline="0" fieldPosition="0">
        <references count="2">
          <reference field="4294967294" count="1" selected="0">
            <x v="0"/>
          </reference>
          <reference field="1" count="1" selected="0">
            <x v="5"/>
          </reference>
        </references>
      </pivotArea>
    </chartFormat>
    <chartFormat chart="7" format="116" series="1">
      <pivotArea type="data" outline="0" fieldPosition="0">
        <references count="2">
          <reference field="4294967294" count="1" selected="0">
            <x v="0"/>
          </reference>
          <reference field="1" count="1" selected="0">
            <x v="6"/>
          </reference>
        </references>
      </pivotArea>
    </chartFormat>
    <chartFormat chart="7" format="117" series="1">
      <pivotArea type="data" outline="0" fieldPosition="0">
        <references count="2">
          <reference field="4294967294" count="1" selected="0">
            <x v="0"/>
          </reference>
          <reference field="1" count="1" selected="0">
            <x v="7"/>
          </reference>
        </references>
      </pivotArea>
    </chartFormat>
    <chartFormat chart="7" format="118" series="1">
      <pivotArea type="data" outline="0" fieldPosition="0">
        <references count="2">
          <reference field="4294967294" count="1" selected="0">
            <x v="0"/>
          </reference>
          <reference field="1" count="1" selected="0">
            <x v="8"/>
          </reference>
        </references>
      </pivotArea>
    </chartFormat>
    <chartFormat chart="7" format="119" series="1">
      <pivotArea type="data" outline="0" fieldPosition="0">
        <references count="2">
          <reference field="4294967294" count="1" selected="0">
            <x v="0"/>
          </reference>
          <reference field="1" count="1" selected="0">
            <x v="9"/>
          </reference>
        </references>
      </pivotArea>
    </chartFormat>
    <chartFormat chart="7" format="120" series="1">
      <pivotArea type="data" outline="0" fieldPosition="0">
        <references count="2">
          <reference field="4294967294" count="1" selected="0">
            <x v="0"/>
          </reference>
          <reference field="1" count="1" selected="0">
            <x v="10"/>
          </reference>
        </references>
      </pivotArea>
    </chartFormat>
    <chartFormat chart="7" format="121" series="1">
      <pivotArea type="data" outline="0" fieldPosition="0">
        <references count="2">
          <reference field="4294967294" count="1" selected="0">
            <x v="0"/>
          </reference>
          <reference field="1" count="1" selected="0">
            <x v="11"/>
          </reference>
        </references>
      </pivotArea>
    </chartFormat>
    <chartFormat chart="7" format="122" series="1">
      <pivotArea type="data" outline="0" fieldPosition="0">
        <references count="2">
          <reference field="4294967294" count="1" selected="0">
            <x v="0"/>
          </reference>
          <reference field="1" count="1" selected="0">
            <x v="12"/>
          </reference>
        </references>
      </pivotArea>
    </chartFormat>
    <chartFormat chart="7" format="123" series="1">
      <pivotArea type="data" outline="0" fieldPosition="0">
        <references count="2">
          <reference field="4294967294" count="1" selected="0">
            <x v="0"/>
          </reference>
          <reference field="1" count="1" selected="0">
            <x v="13"/>
          </reference>
        </references>
      </pivotArea>
    </chartFormat>
    <chartFormat chart="7" format="124" series="1">
      <pivotArea type="data" outline="0" fieldPosition="0">
        <references count="2">
          <reference field="4294967294" count="1" selected="0">
            <x v="0"/>
          </reference>
          <reference field="1" count="1" selected="0">
            <x v="14"/>
          </reference>
        </references>
      </pivotArea>
    </chartFormat>
    <chartFormat chart="7" format="125" series="1">
      <pivotArea type="data" outline="0" fieldPosition="0">
        <references count="2">
          <reference field="4294967294" count="1" selected="0">
            <x v="0"/>
          </reference>
          <reference field="1" count="1" selected="0">
            <x v="15"/>
          </reference>
        </references>
      </pivotArea>
    </chartFormat>
    <chartFormat chart="7" format="126" series="1">
      <pivotArea type="data" outline="0" fieldPosition="0">
        <references count="2">
          <reference field="4294967294" count="1" selected="0">
            <x v="0"/>
          </reference>
          <reference field="1" count="1" selected="0">
            <x v="16"/>
          </reference>
        </references>
      </pivotArea>
    </chartFormat>
    <chartFormat chart="7" format="127" series="1">
      <pivotArea type="data" outline="0" fieldPosition="0">
        <references count="2">
          <reference field="4294967294" count="1" selected="0">
            <x v="0"/>
          </reference>
          <reference field="1" count="1" selected="0">
            <x v="17"/>
          </reference>
        </references>
      </pivotArea>
    </chartFormat>
    <chartFormat chart="7" format="128" series="1">
      <pivotArea type="data" outline="0" fieldPosition="0">
        <references count="2">
          <reference field="4294967294" count="1" selected="0">
            <x v="0"/>
          </reference>
          <reference field="1" count="1" selected="0">
            <x v="18"/>
          </reference>
        </references>
      </pivotArea>
    </chartFormat>
    <chartFormat chart="7" format="129" series="1">
      <pivotArea type="data" outline="0" fieldPosition="0">
        <references count="2">
          <reference field="4294967294" count="1" selected="0">
            <x v="0"/>
          </reference>
          <reference field="1" count="1" selected="0">
            <x v="19"/>
          </reference>
        </references>
      </pivotArea>
    </chartFormat>
    <chartFormat chart="7" format="130" series="1">
      <pivotArea type="data" outline="0" fieldPosition="0">
        <references count="2">
          <reference field="4294967294" count="1" selected="0">
            <x v="0"/>
          </reference>
          <reference field="1" count="1" selected="0">
            <x v="20"/>
          </reference>
        </references>
      </pivotArea>
    </chartFormat>
    <chartFormat chart="7" format="131" series="1">
      <pivotArea type="data" outline="0" fieldPosition="0">
        <references count="2">
          <reference field="4294967294" count="1" selected="0">
            <x v="0"/>
          </reference>
          <reference field="1" count="1" selected="0">
            <x v="21"/>
          </reference>
        </references>
      </pivotArea>
    </chartFormat>
    <chartFormat chart="7" format="132" series="1">
      <pivotArea type="data" outline="0" fieldPosition="0">
        <references count="2">
          <reference field="4294967294" count="1" selected="0">
            <x v="0"/>
          </reference>
          <reference field="1" count="1" selected="0">
            <x v="22"/>
          </reference>
        </references>
      </pivotArea>
    </chartFormat>
    <chartFormat chart="7" format="133" series="1">
      <pivotArea type="data" outline="0" fieldPosition="0">
        <references count="2">
          <reference field="4294967294" count="1" selected="0">
            <x v="0"/>
          </reference>
          <reference field="1" count="1" selected="0">
            <x v="23"/>
          </reference>
        </references>
      </pivotArea>
    </chartFormat>
    <chartFormat chart="7" format="134" series="1">
      <pivotArea type="data" outline="0" fieldPosition="0">
        <references count="2">
          <reference field="4294967294" count="1" selected="0">
            <x v="0"/>
          </reference>
          <reference field="1" count="1" selected="0">
            <x v="24"/>
          </reference>
        </references>
      </pivotArea>
    </chartFormat>
    <chartFormat chart="7" format="135" series="1">
      <pivotArea type="data" outline="0" fieldPosition="0">
        <references count="2">
          <reference field="4294967294" count="1" selected="0">
            <x v="0"/>
          </reference>
          <reference field="1" count="1" selected="0">
            <x v="25"/>
          </reference>
        </references>
      </pivotArea>
    </chartFormat>
    <chartFormat chart="7" format="136" series="1">
      <pivotArea type="data" outline="0" fieldPosition="0">
        <references count="2">
          <reference field="4294967294" count="1" selected="0">
            <x v="0"/>
          </reference>
          <reference field="1" count="1" selected="0">
            <x v="26"/>
          </reference>
        </references>
      </pivotArea>
    </chartFormat>
    <chartFormat chart="7" format="137" series="1">
      <pivotArea type="data" outline="0" fieldPosition="0">
        <references count="2">
          <reference field="4294967294" count="1" selected="0">
            <x v="0"/>
          </reference>
          <reference field="1" count="1" selected="0">
            <x v="27"/>
          </reference>
        </references>
      </pivotArea>
    </chartFormat>
    <chartFormat chart="7" format="138" series="1">
      <pivotArea type="data" outline="0" fieldPosition="0">
        <references count="2">
          <reference field="4294967294" count="1" selected="0">
            <x v="0"/>
          </reference>
          <reference field="1" count="1" selected="0">
            <x v="28"/>
          </reference>
        </references>
      </pivotArea>
    </chartFormat>
    <chartFormat chart="7" format="139" series="1">
      <pivotArea type="data" outline="0" fieldPosition="0">
        <references count="2">
          <reference field="4294967294" count="1" selected="0">
            <x v="0"/>
          </reference>
          <reference field="1" count="1" selected="0">
            <x v="29"/>
          </reference>
        </references>
      </pivotArea>
    </chartFormat>
    <chartFormat chart="7" format="140" series="1">
      <pivotArea type="data" outline="0" fieldPosition="0">
        <references count="2">
          <reference field="4294967294" count="1" selected="0">
            <x v="0"/>
          </reference>
          <reference field="1" count="1" selected="0">
            <x v="30"/>
          </reference>
        </references>
      </pivotArea>
    </chartFormat>
    <chartFormat chart="7" format="141" series="1">
      <pivotArea type="data" outline="0" fieldPosition="0">
        <references count="2">
          <reference field="4294967294" count="1" selected="0">
            <x v="0"/>
          </reference>
          <reference field="1" count="1" selected="0">
            <x v="31"/>
          </reference>
        </references>
      </pivotArea>
    </chartFormat>
    <chartFormat chart="7" format="142" series="1">
      <pivotArea type="data" outline="0" fieldPosition="0">
        <references count="2">
          <reference field="4294967294" count="1" selected="0">
            <x v="0"/>
          </reference>
          <reference field="1" count="1" selected="0">
            <x v="32"/>
          </reference>
        </references>
      </pivotArea>
    </chartFormat>
    <chartFormat chart="7" format="143" series="1">
      <pivotArea type="data" outline="0" fieldPosition="0">
        <references count="2">
          <reference field="4294967294" count="1" selected="0">
            <x v="0"/>
          </reference>
          <reference field="1" count="1" selected="0">
            <x v="33"/>
          </reference>
        </references>
      </pivotArea>
    </chartFormat>
    <chartFormat chart="7" format="144" series="1">
      <pivotArea type="data" outline="0" fieldPosition="0">
        <references count="2">
          <reference field="4294967294" count="1" selected="0">
            <x v="0"/>
          </reference>
          <reference field="1" count="1" selected="0">
            <x v="34"/>
          </reference>
        </references>
      </pivotArea>
    </chartFormat>
    <chartFormat chart="7" format="145" series="1">
      <pivotArea type="data" outline="0" fieldPosition="0">
        <references count="2">
          <reference field="4294967294" count="1" selected="0">
            <x v="0"/>
          </reference>
          <reference field="1" count="1" selected="0">
            <x v="35"/>
          </reference>
        </references>
      </pivotArea>
    </chartFormat>
    <chartFormat chart="7" format="146" series="1">
      <pivotArea type="data" outline="0" fieldPosition="0">
        <references count="2">
          <reference field="4294967294" count="1" selected="0">
            <x v="0"/>
          </reference>
          <reference field="1" count="1" selected="0">
            <x v="36"/>
          </reference>
        </references>
      </pivotArea>
    </chartFormat>
    <chartFormat chart="7" format="147" series="1">
      <pivotArea type="data" outline="0" fieldPosition="0">
        <references count="2">
          <reference field="4294967294" count="1" selected="0">
            <x v="0"/>
          </reference>
          <reference field="1" count="1" selected="0">
            <x v="37"/>
          </reference>
        </references>
      </pivotArea>
    </chartFormat>
    <chartFormat chart="7" format="148" series="1">
      <pivotArea type="data" outline="0" fieldPosition="0">
        <references count="2">
          <reference field="4294967294" count="1" selected="0">
            <x v="0"/>
          </reference>
          <reference field="1" count="1" selected="0">
            <x v="38"/>
          </reference>
        </references>
      </pivotArea>
    </chartFormat>
    <chartFormat chart="7" format="149" series="1">
      <pivotArea type="data" outline="0" fieldPosition="0">
        <references count="2">
          <reference field="4294967294" count="1" selected="0">
            <x v="0"/>
          </reference>
          <reference field="1" count="1" selected="0">
            <x v="39"/>
          </reference>
        </references>
      </pivotArea>
    </chartFormat>
    <chartFormat chart="7" format="150" series="1">
      <pivotArea type="data" outline="0" fieldPosition="0">
        <references count="2">
          <reference field="4294967294" count="1" selected="0">
            <x v="0"/>
          </reference>
          <reference field="1" count="1" selected="0">
            <x v="40"/>
          </reference>
        </references>
      </pivotArea>
    </chartFormat>
    <chartFormat chart="7" format="151" series="1">
      <pivotArea type="data" outline="0" fieldPosition="0">
        <references count="2">
          <reference field="4294967294" count="1" selected="0">
            <x v="0"/>
          </reference>
          <reference field="1" count="1" selected="0">
            <x v="4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2F30E-09E6-C145-95C7-209393D21EED}">
  <dimension ref="A1:AE353"/>
  <sheetViews>
    <sheetView tabSelected="1" zoomScale="85" zoomScaleNormal="85" workbookViewId="0">
      <pane ySplit="4" topLeftCell="A5" activePane="bottomLeft" state="frozen"/>
      <selection pane="bottomLeft" activeCell="A4" sqref="A4:Z347"/>
    </sheetView>
  </sheetViews>
  <sheetFormatPr baseColWidth="10" defaultRowHeight="15.6" x14ac:dyDescent="0.3"/>
  <cols>
    <col min="1" max="1" width="13" style="83" customWidth="1"/>
    <col min="2" max="2" width="11" style="96"/>
    <col min="6" max="6" width="21.8984375" customWidth="1"/>
    <col min="7" max="7" width="32.8984375" style="27" customWidth="1"/>
    <col min="8" max="8" width="19" customWidth="1"/>
    <col min="9" max="9" width="18.09765625" customWidth="1"/>
    <col min="10" max="10" width="24" style="27" customWidth="1"/>
    <col min="11" max="11" width="10.8984375" style="32"/>
    <col min="14" max="14" width="14.3984375" customWidth="1"/>
    <col min="16" max="16" width="12.8984375" customWidth="1"/>
    <col min="27" max="27" width="24.8984375" customWidth="1"/>
  </cols>
  <sheetData>
    <row r="1" spans="1:31" x14ac:dyDescent="0.3">
      <c r="A1" s="26" t="s">
        <v>0</v>
      </c>
      <c r="B1" s="91"/>
      <c r="C1" s="1" t="s">
        <v>1</v>
      </c>
      <c r="D1" s="1" t="s">
        <v>2</v>
      </c>
      <c r="E1" s="1" t="s">
        <v>3</v>
      </c>
      <c r="F1" s="1" t="s">
        <v>4</v>
      </c>
      <c r="G1" s="26" t="s">
        <v>5</v>
      </c>
      <c r="H1" s="1" t="s">
        <v>6</v>
      </c>
      <c r="I1" s="1" t="s">
        <v>7</v>
      </c>
      <c r="J1" s="26"/>
      <c r="K1" s="1" t="s">
        <v>8</v>
      </c>
      <c r="L1" s="1" t="s">
        <v>9</v>
      </c>
      <c r="M1" s="1" t="s">
        <v>10</v>
      </c>
      <c r="N1" s="1" t="s">
        <v>11</v>
      </c>
      <c r="O1" s="1" t="s">
        <v>12</v>
      </c>
      <c r="P1" s="1" t="s">
        <v>13</v>
      </c>
      <c r="Q1" s="1" t="s">
        <v>14</v>
      </c>
      <c r="R1" s="1" t="s">
        <v>15</v>
      </c>
      <c r="S1" s="1" t="s">
        <v>16</v>
      </c>
      <c r="T1" s="1" t="s">
        <v>17</v>
      </c>
      <c r="U1" s="1" t="s">
        <v>18</v>
      </c>
      <c r="V1" s="1" t="s">
        <v>19</v>
      </c>
      <c r="W1" s="1" t="s">
        <v>20</v>
      </c>
      <c r="X1" s="1" t="s">
        <v>21</v>
      </c>
      <c r="Y1" s="1" t="s">
        <v>22</v>
      </c>
      <c r="Z1" s="1" t="s">
        <v>23</v>
      </c>
      <c r="AA1" s="1" t="s">
        <v>24</v>
      </c>
      <c r="AB1" s="2"/>
      <c r="AC1" s="2"/>
      <c r="AD1" s="2"/>
      <c r="AE1" s="2"/>
    </row>
    <row r="2" spans="1:31" x14ac:dyDescent="0.3">
      <c r="A2" s="26"/>
      <c r="B2" s="91"/>
      <c r="C2" s="1"/>
      <c r="D2" s="1"/>
      <c r="E2" s="1"/>
      <c r="F2" s="1"/>
      <c r="G2" s="26"/>
      <c r="H2" s="1"/>
      <c r="I2" s="1"/>
      <c r="J2" s="26"/>
      <c r="K2" s="1"/>
      <c r="L2" s="1"/>
      <c r="M2" s="1"/>
      <c r="N2" s="1"/>
      <c r="O2" s="1"/>
      <c r="P2" s="1"/>
      <c r="Q2" s="1"/>
      <c r="R2" s="1"/>
      <c r="S2" s="1"/>
      <c r="T2" s="1"/>
      <c r="U2" s="1"/>
      <c r="V2" s="1"/>
      <c r="W2" s="1"/>
      <c r="X2" s="1"/>
      <c r="Y2" s="1"/>
      <c r="Z2" s="1"/>
      <c r="AA2" s="1"/>
      <c r="AB2" s="2"/>
      <c r="AC2" s="2"/>
      <c r="AD2" s="2"/>
      <c r="AE2" s="2"/>
    </row>
    <row r="3" spans="1:31" x14ac:dyDescent="0.3">
      <c r="A3" s="52" t="s">
        <v>25</v>
      </c>
      <c r="B3" s="92"/>
      <c r="C3" s="3"/>
      <c r="D3" s="3"/>
      <c r="E3" s="3"/>
      <c r="F3" s="3"/>
      <c r="G3" s="52"/>
      <c r="H3" s="3"/>
      <c r="I3" s="3"/>
      <c r="J3" s="52"/>
      <c r="K3" s="185" t="s">
        <v>26</v>
      </c>
      <c r="L3" s="185"/>
      <c r="M3" s="185"/>
      <c r="N3" s="185"/>
      <c r="O3" s="185"/>
      <c r="P3" s="185"/>
      <c r="Q3" s="185"/>
      <c r="R3" s="185"/>
      <c r="S3" s="185"/>
      <c r="T3" s="185"/>
      <c r="U3" s="185"/>
      <c r="V3" s="185"/>
      <c r="W3" s="185"/>
      <c r="X3" s="185"/>
      <c r="Y3" s="185"/>
      <c r="Z3" s="185"/>
      <c r="AA3" s="185"/>
      <c r="AB3" s="2"/>
      <c r="AC3" s="2"/>
      <c r="AD3" s="2"/>
      <c r="AE3" s="2"/>
    </row>
    <row r="4" spans="1:31" x14ac:dyDescent="0.3">
      <c r="A4" s="4" t="s">
        <v>27</v>
      </c>
      <c r="B4" s="93" t="s">
        <v>113</v>
      </c>
      <c r="C4" s="5" t="s">
        <v>1</v>
      </c>
      <c r="D4" s="5" t="s">
        <v>28</v>
      </c>
      <c r="E4" s="5" t="s">
        <v>3</v>
      </c>
      <c r="F4" s="5" t="s">
        <v>29</v>
      </c>
      <c r="G4" s="4" t="s">
        <v>5</v>
      </c>
      <c r="H4" s="5" t="s">
        <v>6</v>
      </c>
      <c r="I4" s="5" t="s">
        <v>7</v>
      </c>
      <c r="J4" s="72" t="s">
        <v>84</v>
      </c>
      <c r="K4" s="6" t="s">
        <v>8</v>
      </c>
      <c r="L4" s="6" t="s">
        <v>9</v>
      </c>
      <c r="M4" s="6" t="s">
        <v>10</v>
      </c>
      <c r="N4" s="6" t="s">
        <v>11</v>
      </c>
      <c r="O4" s="6" t="s">
        <v>12</v>
      </c>
      <c r="P4" s="6" t="s">
        <v>13</v>
      </c>
      <c r="Q4" s="6" t="s">
        <v>14</v>
      </c>
      <c r="R4" s="6" t="s">
        <v>15</v>
      </c>
      <c r="S4" s="6" t="s">
        <v>16</v>
      </c>
      <c r="T4" s="6" t="s">
        <v>17</v>
      </c>
      <c r="U4" s="6" t="s">
        <v>18</v>
      </c>
      <c r="V4" s="6" t="s">
        <v>19</v>
      </c>
      <c r="W4" s="6" t="s">
        <v>20</v>
      </c>
      <c r="X4" s="6" t="s">
        <v>21</v>
      </c>
      <c r="Y4" s="6" t="s">
        <v>22</v>
      </c>
      <c r="Z4" s="6" t="s">
        <v>23</v>
      </c>
      <c r="AA4" s="6" t="s">
        <v>24</v>
      </c>
      <c r="AB4" s="2"/>
      <c r="AC4" s="2"/>
      <c r="AD4" s="2"/>
      <c r="AE4" s="2"/>
    </row>
    <row r="5" spans="1:31" x14ac:dyDescent="0.3">
      <c r="A5" s="25">
        <v>1930</v>
      </c>
      <c r="B5" s="94" t="s">
        <v>122</v>
      </c>
      <c r="C5" s="25" t="s">
        <v>30</v>
      </c>
      <c r="D5" s="38" t="s">
        <v>31</v>
      </c>
      <c r="E5" s="39" t="s">
        <v>32</v>
      </c>
      <c r="F5" s="39" t="s">
        <v>33</v>
      </c>
      <c r="G5" s="25" t="s">
        <v>76</v>
      </c>
      <c r="H5" s="44"/>
      <c r="I5" s="44"/>
      <c r="J5" s="39" t="s">
        <v>85</v>
      </c>
      <c r="K5" s="105"/>
      <c r="L5" s="106"/>
      <c r="M5" s="107"/>
      <c r="N5" s="34"/>
      <c r="O5" s="107"/>
      <c r="P5" s="107"/>
      <c r="Q5" s="107"/>
      <c r="R5" s="107"/>
      <c r="S5" s="107"/>
      <c r="T5" s="107"/>
      <c r="U5" s="107"/>
      <c r="V5" s="107"/>
      <c r="W5" s="107"/>
      <c r="X5" s="107"/>
      <c r="Y5" s="107"/>
      <c r="Z5" s="107"/>
      <c r="AA5" s="37"/>
      <c r="AB5" s="2"/>
      <c r="AC5" s="2"/>
      <c r="AD5" s="2"/>
      <c r="AE5" s="2"/>
    </row>
    <row r="6" spans="1:31" x14ac:dyDescent="0.3">
      <c r="A6" s="25">
        <v>1930</v>
      </c>
      <c r="B6" s="94" t="s">
        <v>122</v>
      </c>
      <c r="C6" s="25" t="s">
        <v>30</v>
      </c>
      <c r="D6" s="38" t="s">
        <v>31</v>
      </c>
      <c r="E6" s="39" t="s">
        <v>32</v>
      </c>
      <c r="F6" s="39" t="s">
        <v>33</v>
      </c>
      <c r="G6" s="25" t="s">
        <v>40</v>
      </c>
      <c r="H6" s="44"/>
      <c r="I6" s="44"/>
      <c r="J6" s="39" t="s">
        <v>86</v>
      </c>
      <c r="K6" s="108"/>
      <c r="L6" s="106"/>
      <c r="M6" s="107"/>
      <c r="N6" s="34"/>
      <c r="O6" s="107"/>
      <c r="P6" s="107"/>
      <c r="Q6" s="107"/>
      <c r="R6" s="107"/>
      <c r="S6" s="107"/>
      <c r="T6" s="107"/>
      <c r="U6" s="107"/>
      <c r="V6" s="107"/>
      <c r="W6" s="107"/>
      <c r="X6" s="107"/>
      <c r="Y6" s="107"/>
      <c r="Z6" s="107"/>
      <c r="AA6" s="37"/>
      <c r="AB6" s="2"/>
      <c r="AC6" s="2"/>
      <c r="AD6" s="2"/>
      <c r="AE6" s="2"/>
    </row>
    <row r="7" spans="1:31" x14ac:dyDescent="0.3">
      <c r="A7" s="25">
        <v>1943</v>
      </c>
      <c r="B7" s="94" t="s">
        <v>123</v>
      </c>
      <c r="C7" s="25" t="s">
        <v>30</v>
      </c>
      <c r="D7" s="38" t="s">
        <v>31</v>
      </c>
      <c r="E7" s="39" t="s">
        <v>32</v>
      </c>
      <c r="F7" s="39" t="s">
        <v>33</v>
      </c>
      <c r="G7" s="25" t="s">
        <v>76</v>
      </c>
      <c r="H7" s="44"/>
      <c r="I7" s="44"/>
      <c r="J7" s="39" t="s">
        <v>85</v>
      </c>
      <c r="K7" s="108"/>
      <c r="L7" s="106"/>
      <c r="M7" s="107"/>
      <c r="N7" s="34"/>
      <c r="O7" s="107"/>
      <c r="P7" s="107"/>
      <c r="Q7" s="107"/>
      <c r="R7" s="107"/>
      <c r="S7" s="107"/>
      <c r="T7" s="107"/>
      <c r="U7" s="107"/>
      <c r="V7" s="107"/>
      <c r="W7" s="107"/>
      <c r="X7" s="107"/>
      <c r="Y7" s="107"/>
      <c r="Z7" s="107"/>
      <c r="AA7" s="37"/>
      <c r="AB7" s="2"/>
      <c r="AC7" s="2"/>
      <c r="AD7" s="2"/>
      <c r="AE7" s="2"/>
    </row>
    <row r="8" spans="1:31" x14ac:dyDescent="0.3">
      <c r="A8" s="25">
        <v>1962</v>
      </c>
      <c r="B8" s="94" t="s">
        <v>124</v>
      </c>
      <c r="C8" s="25" t="s">
        <v>30</v>
      </c>
      <c r="D8" s="38" t="s">
        <v>31</v>
      </c>
      <c r="E8" s="39" t="s">
        <v>32</v>
      </c>
      <c r="F8" s="39" t="s">
        <v>33</v>
      </c>
      <c r="G8" s="25" t="s">
        <v>40</v>
      </c>
      <c r="H8" s="44"/>
      <c r="I8" s="44"/>
      <c r="J8" s="39" t="s">
        <v>86</v>
      </c>
      <c r="K8" s="108"/>
      <c r="L8" s="106"/>
      <c r="M8" s="107"/>
      <c r="N8" s="34"/>
      <c r="O8" s="107"/>
      <c r="P8" s="107"/>
      <c r="Q8" s="107"/>
      <c r="R8" s="107"/>
      <c r="S8" s="107"/>
      <c r="T8" s="107"/>
      <c r="U8" s="107"/>
      <c r="V8" s="107"/>
      <c r="W8" s="107"/>
      <c r="X8" s="107"/>
      <c r="Y8" s="107"/>
      <c r="Z8" s="107"/>
      <c r="AA8" s="37"/>
      <c r="AB8" s="2"/>
      <c r="AC8" s="2"/>
      <c r="AD8" s="2"/>
      <c r="AE8" s="2"/>
    </row>
    <row r="9" spans="1:31" x14ac:dyDescent="0.3">
      <c r="A9" s="25">
        <v>1965</v>
      </c>
      <c r="B9" s="94" t="s">
        <v>125</v>
      </c>
      <c r="C9" s="25" t="s">
        <v>30</v>
      </c>
      <c r="D9" s="38" t="s">
        <v>31</v>
      </c>
      <c r="E9" s="39" t="s">
        <v>32</v>
      </c>
      <c r="F9" s="39" t="s">
        <v>33</v>
      </c>
      <c r="G9" s="25" t="s">
        <v>40</v>
      </c>
      <c r="H9" s="44"/>
      <c r="I9" s="44"/>
      <c r="J9" s="39" t="s">
        <v>86</v>
      </c>
      <c r="K9" s="108">
        <v>52</v>
      </c>
      <c r="L9" s="106"/>
      <c r="M9" s="107"/>
      <c r="N9" s="34">
        <v>205</v>
      </c>
      <c r="O9" s="107"/>
      <c r="P9" s="107"/>
      <c r="Q9" s="107"/>
      <c r="R9" s="107"/>
      <c r="S9" s="107"/>
      <c r="T9" s="107"/>
      <c r="U9" s="107"/>
      <c r="V9" s="107"/>
      <c r="W9" s="107"/>
      <c r="X9" s="107"/>
      <c r="Y9" s="107"/>
      <c r="Z9" s="107"/>
      <c r="AA9" s="37"/>
      <c r="AB9" s="2"/>
      <c r="AC9" s="2"/>
      <c r="AD9" s="2"/>
      <c r="AE9" s="2"/>
    </row>
    <row r="10" spans="1:31" x14ac:dyDescent="0.3">
      <c r="A10" s="89">
        <v>24108</v>
      </c>
      <c r="B10" s="94" t="s">
        <v>126</v>
      </c>
      <c r="C10" s="25" t="s">
        <v>30</v>
      </c>
      <c r="D10" s="38" t="s">
        <v>31</v>
      </c>
      <c r="E10" s="39" t="s">
        <v>32</v>
      </c>
      <c r="F10" s="39" t="s">
        <v>33</v>
      </c>
      <c r="G10" s="25" t="s">
        <v>76</v>
      </c>
      <c r="H10" s="44"/>
      <c r="I10" s="44"/>
      <c r="J10" s="39" t="s">
        <v>85</v>
      </c>
      <c r="K10" s="108"/>
      <c r="L10" s="106"/>
      <c r="M10" s="107"/>
      <c r="N10" s="34"/>
      <c r="O10" s="107"/>
      <c r="P10" s="107"/>
      <c r="Q10" s="107"/>
      <c r="R10" s="107"/>
      <c r="S10" s="107"/>
      <c r="T10" s="107"/>
      <c r="U10" s="107"/>
      <c r="V10" s="107"/>
      <c r="W10" s="107"/>
      <c r="X10" s="107"/>
      <c r="Y10" s="107"/>
      <c r="Z10" s="107"/>
      <c r="AA10" s="37"/>
      <c r="AB10" s="2"/>
      <c r="AC10" s="2"/>
      <c r="AD10" s="2"/>
      <c r="AE10" s="2"/>
    </row>
    <row r="11" spans="1:31" x14ac:dyDescent="0.3">
      <c r="A11" s="25">
        <v>1975</v>
      </c>
      <c r="B11" s="94" t="s">
        <v>127</v>
      </c>
      <c r="C11" s="25" t="s">
        <v>30</v>
      </c>
      <c r="D11" s="38" t="s">
        <v>31</v>
      </c>
      <c r="E11" s="39" t="s">
        <v>32</v>
      </c>
      <c r="F11" s="39" t="s">
        <v>33</v>
      </c>
      <c r="G11" s="25" t="s">
        <v>77</v>
      </c>
      <c r="H11" s="44"/>
      <c r="I11" s="44"/>
      <c r="J11" s="39" t="s">
        <v>86</v>
      </c>
      <c r="K11" s="108"/>
      <c r="L11" s="106"/>
      <c r="M11" s="107"/>
      <c r="N11" s="34"/>
      <c r="O11" s="107"/>
      <c r="P11" s="107"/>
      <c r="Q11" s="107"/>
      <c r="R11" s="107"/>
      <c r="S11" s="107"/>
      <c r="T11" s="107"/>
      <c r="U11" s="107"/>
      <c r="V11" s="107"/>
      <c r="W11" s="107"/>
      <c r="X11" s="107"/>
      <c r="Y11" s="107"/>
      <c r="Z11" s="107"/>
      <c r="AA11" s="37"/>
      <c r="AB11" s="2"/>
      <c r="AC11" s="2"/>
      <c r="AD11" s="2"/>
      <c r="AE11" s="2"/>
    </row>
    <row r="12" spans="1:31" x14ac:dyDescent="0.3">
      <c r="A12" s="25">
        <v>1975</v>
      </c>
      <c r="B12" s="94" t="s">
        <v>127</v>
      </c>
      <c r="C12" s="25" t="s">
        <v>30</v>
      </c>
      <c r="D12" s="38" t="s">
        <v>31</v>
      </c>
      <c r="E12" s="39" t="s">
        <v>32</v>
      </c>
      <c r="F12" s="39" t="s">
        <v>33</v>
      </c>
      <c r="G12" s="25" t="s">
        <v>78</v>
      </c>
      <c r="H12" s="44"/>
      <c r="I12" s="44"/>
      <c r="J12" s="39" t="s">
        <v>87</v>
      </c>
      <c r="K12" s="108"/>
      <c r="L12" s="106"/>
      <c r="M12" s="107"/>
      <c r="N12" s="34">
        <v>3</v>
      </c>
      <c r="O12" s="107"/>
      <c r="P12" s="107"/>
      <c r="Q12" s="107"/>
      <c r="R12" s="107"/>
      <c r="S12" s="107"/>
      <c r="T12" s="107"/>
      <c r="U12" s="107"/>
      <c r="V12" s="107"/>
      <c r="W12" s="107"/>
      <c r="X12" s="107"/>
      <c r="Y12" s="107"/>
      <c r="Z12" s="107"/>
      <c r="AA12" s="37"/>
      <c r="AB12" s="2"/>
      <c r="AC12" s="2"/>
      <c r="AD12" s="2"/>
      <c r="AE12" s="2"/>
    </row>
    <row r="13" spans="1:31" x14ac:dyDescent="0.3">
      <c r="A13" s="89">
        <v>28460</v>
      </c>
      <c r="B13" s="94" t="s">
        <v>128</v>
      </c>
      <c r="C13" s="25" t="s">
        <v>30</v>
      </c>
      <c r="D13" s="38" t="s">
        <v>31</v>
      </c>
      <c r="E13" s="39" t="s">
        <v>32</v>
      </c>
      <c r="F13" s="39" t="s">
        <v>33</v>
      </c>
      <c r="G13" s="25" t="s">
        <v>59</v>
      </c>
      <c r="H13" s="44"/>
      <c r="I13" s="44"/>
      <c r="J13" s="39" t="s">
        <v>86</v>
      </c>
      <c r="K13" s="108">
        <v>22</v>
      </c>
      <c r="L13" s="106"/>
      <c r="M13" s="107"/>
      <c r="N13" s="34">
        <v>169</v>
      </c>
      <c r="O13" s="107"/>
      <c r="P13" s="107"/>
      <c r="Q13" s="107"/>
      <c r="R13" s="107"/>
      <c r="S13" s="107"/>
      <c r="T13" s="107"/>
      <c r="U13" s="107"/>
      <c r="V13" s="107"/>
      <c r="W13" s="107"/>
      <c r="X13" s="107"/>
      <c r="Y13" s="107"/>
      <c r="Z13" s="107"/>
      <c r="AA13" s="37"/>
      <c r="AB13" s="2"/>
      <c r="AC13" s="2"/>
      <c r="AD13" s="2"/>
      <c r="AE13" s="2"/>
    </row>
    <row r="14" spans="1:31" x14ac:dyDescent="0.3">
      <c r="A14" s="25">
        <v>1983</v>
      </c>
      <c r="B14" s="94" t="s">
        <v>129</v>
      </c>
      <c r="C14" s="25" t="s">
        <v>30</v>
      </c>
      <c r="D14" s="38" t="s">
        <v>31</v>
      </c>
      <c r="E14" s="39" t="s">
        <v>32</v>
      </c>
      <c r="F14" s="39" t="s">
        <v>33</v>
      </c>
      <c r="G14" s="25" t="s">
        <v>36</v>
      </c>
      <c r="H14" s="44"/>
      <c r="I14" s="44"/>
      <c r="J14" s="39" t="s">
        <v>89</v>
      </c>
      <c r="K14" s="108"/>
      <c r="L14" s="106"/>
      <c r="M14" s="107"/>
      <c r="N14" s="34"/>
      <c r="O14" s="107"/>
      <c r="P14" s="107"/>
      <c r="Q14" s="107"/>
      <c r="R14" s="107"/>
      <c r="S14" s="107"/>
      <c r="T14" s="107"/>
      <c r="U14" s="107"/>
      <c r="V14" s="107"/>
      <c r="W14" s="107"/>
      <c r="X14" s="107"/>
      <c r="Y14" s="107"/>
      <c r="Z14" s="107"/>
      <c r="AA14" s="37"/>
      <c r="AB14" s="2"/>
      <c r="AC14" s="2"/>
      <c r="AD14" s="2"/>
      <c r="AE14" s="2"/>
    </row>
    <row r="15" spans="1:31" x14ac:dyDescent="0.3">
      <c r="A15" s="25">
        <v>1983</v>
      </c>
      <c r="B15" s="94" t="s">
        <v>129</v>
      </c>
      <c r="C15" s="25" t="s">
        <v>30</v>
      </c>
      <c r="D15" s="38" t="s">
        <v>31</v>
      </c>
      <c r="E15" s="39" t="s">
        <v>32</v>
      </c>
      <c r="F15" s="39" t="s">
        <v>33</v>
      </c>
      <c r="G15" s="25" t="s">
        <v>40</v>
      </c>
      <c r="H15" s="44"/>
      <c r="I15" s="44"/>
      <c r="J15" s="39" t="s">
        <v>86</v>
      </c>
      <c r="K15" s="108"/>
      <c r="L15" s="106"/>
      <c r="M15" s="107"/>
      <c r="N15" s="34"/>
      <c r="O15" s="107"/>
      <c r="P15" s="107"/>
      <c r="Q15" s="107"/>
      <c r="R15" s="107"/>
      <c r="S15" s="107"/>
      <c r="T15" s="107"/>
      <c r="U15" s="107"/>
      <c r="V15" s="107"/>
      <c r="W15" s="107"/>
      <c r="X15" s="107"/>
      <c r="Y15" s="107"/>
      <c r="Z15" s="107"/>
      <c r="AA15" s="37"/>
      <c r="AB15" s="2"/>
      <c r="AC15" s="2"/>
      <c r="AD15" s="2"/>
      <c r="AE15" s="2"/>
    </row>
    <row r="16" spans="1:31" x14ac:dyDescent="0.3">
      <c r="A16" s="25">
        <v>1987</v>
      </c>
      <c r="B16" s="94" t="s">
        <v>130</v>
      </c>
      <c r="C16" s="25" t="s">
        <v>30</v>
      </c>
      <c r="D16" s="38" t="s">
        <v>31</v>
      </c>
      <c r="E16" s="39" t="s">
        <v>32</v>
      </c>
      <c r="F16" s="39" t="s">
        <v>33</v>
      </c>
      <c r="G16" s="25" t="s">
        <v>79</v>
      </c>
      <c r="H16" s="44"/>
      <c r="I16" s="44"/>
      <c r="J16" s="39" t="s">
        <v>86</v>
      </c>
      <c r="K16" s="108"/>
      <c r="L16" s="106"/>
      <c r="M16" s="107"/>
      <c r="N16" s="34"/>
      <c r="O16" s="107"/>
      <c r="P16" s="107"/>
      <c r="Q16" s="107"/>
      <c r="R16" s="107"/>
      <c r="S16" s="107"/>
      <c r="T16" s="107"/>
      <c r="U16" s="107"/>
      <c r="V16" s="107"/>
      <c r="W16" s="107"/>
      <c r="X16" s="107"/>
      <c r="Y16" s="107"/>
      <c r="Z16" s="107"/>
      <c r="AA16" s="37"/>
      <c r="AB16" s="2"/>
      <c r="AC16" s="2"/>
      <c r="AD16" s="2"/>
      <c r="AE16" s="2"/>
    </row>
    <row r="17" spans="1:31" x14ac:dyDescent="0.3">
      <c r="A17" s="25">
        <v>1987</v>
      </c>
      <c r="B17" s="94" t="s">
        <v>130</v>
      </c>
      <c r="C17" s="25" t="s">
        <v>30</v>
      </c>
      <c r="D17" s="38" t="s">
        <v>31</v>
      </c>
      <c r="E17" s="39" t="s">
        <v>32</v>
      </c>
      <c r="F17" s="39" t="s">
        <v>33</v>
      </c>
      <c r="G17" s="25" t="s">
        <v>76</v>
      </c>
      <c r="H17" s="44"/>
      <c r="I17" s="44"/>
      <c r="J17" s="39" t="s">
        <v>85</v>
      </c>
      <c r="K17" s="108"/>
      <c r="L17" s="106"/>
      <c r="M17" s="107"/>
      <c r="N17" s="34"/>
      <c r="O17" s="107"/>
      <c r="P17" s="107"/>
      <c r="Q17" s="107"/>
      <c r="R17" s="107"/>
      <c r="S17" s="107"/>
      <c r="T17" s="107"/>
      <c r="U17" s="107"/>
      <c r="V17" s="107"/>
      <c r="W17" s="107"/>
      <c r="X17" s="107"/>
      <c r="Y17" s="107"/>
      <c r="Z17" s="107"/>
      <c r="AA17" s="37"/>
      <c r="AB17" s="2"/>
      <c r="AC17" s="2"/>
      <c r="AD17" s="2"/>
      <c r="AE17" s="2"/>
    </row>
    <row r="18" spans="1:31" x14ac:dyDescent="0.3">
      <c r="A18" s="25">
        <v>1987</v>
      </c>
      <c r="B18" s="94" t="s">
        <v>130</v>
      </c>
      <c r="C18" s="25" t="s">
        <v>30</v>
      </c>
      <c r="D18" s="38" t="s">
        <v>31</v>
      </c>
      <c r="E18" s="39" t="s">
        <v>32</v>
      </c>
      <c r="F18" s="39" t="s">
        <v>33</v>
      </c>
      <c r="G18" s="25" t="s">
        <v>36</v>
      </c>
      <c r="H18" s="44"/>
      <c r="I18" s="44"/>
      <c r="J18" s="39" t="s">
        <v>89</v>
      </c>
      <c r="K18" s="108"/>
      <c r="L18" s="106"/>
      <c r="M18" s="107"/>
      <c r="N18" s="34">
        <v>2500</v>
      </c>
      <c r="O18" s="107"/>
      <c r="P18" s="107"/>
      <c r="Q18" s="107"/>
      <c r="R18" s="107"/>
      <c r="S18" s="107"/>
      <c r="T18" s="107"/>
      <c r="U18" s="107"/>
      <c r="V18" s="107"/>
      <c r="W18" s="107"/>
      <c r="X18" s="107"/>
      <c r="Y18" s="107"/>
      <c r="Z18" s="107"/>
      <c r="AA18" s="37"/>
      <c r="AB18" s="2"/>
      <c r="AC18" s="2"/>
      <c r="AD18" s="2"/>
      <c r="AE18" s="2"/>
    </row>
    <row r="19" spans="1:31" x14ac:dyDescent="0.3">
      <c r="A19" s="25">
        <v>1988</v>
      </c>
      <c r="B19" s="94" t="s">
        <v>131</v>
      </c>
      <c r="C19" s="25" t="s">
        <v>30</v>
      </c>
      <c r="D19" s="38" t="s">
        <v>31</v>
      </c>
      <c r="E19" s="39" t="s">
        <v>32</v>
      </c>
      <c r="F19" s="39" t="s">
        <v>33</v>
      </c>
      <c r="G19" s="25" t="s">
        <v>56</v>
      </c>
      <c r="H19" s="44"/>
      <c r="I19" s="44"/>
      <c r="J19" s="39" t="s">
        <v>85</v>
      </c>
      <c r="K19" s="108">
        <v>5</v>
      </c>
      <c r="L19" s="106"/>
      <c r="M19" s="107"/>
      <c r="N19" s="34">
        <v>3600</v>
      </c>
      <c r="O19" s="107"/>
      <c r="P19" s="107"/>
      <c r="Q19" s="107"/>
      <c r="R19" s="107"/>
      <c r="S19" s="107"/>
      <c r="T19" s="107"/>
      <c r="U19" s="107"/>
      <c r="V19" s="107"/>
      <c r="W19" s="107"/>
      <c r="X19" s="107"/>
      <c r="Y19" s="107"/>
      <c r="Z19" s="107"/>
      <c r="AA19" s="37"/>
      <c r="AB19" s="2"/>
      <c r="AC19" s="2"/>
      <c r="AD19" s="2"/>
      <c r="AE19" s="2"/>
    </row>
    <row r="20" spans="1:31" x14ac:dyDescent="0.3">
      <c r="A20" s="25">
        <v>1992</v>
      </c>
      <c r="B20" s="94" t="s">
        <v>132</v>
      </c>
      <c r="C20" s="25" t="s">
        <v>30</v>
      </c>
      <c r="D20" s="38" t="s">
        <v>31</v>
      </c>
      <c r="E20" s="39" t="s">
        <v>32</v>
      </c>
      <c r="F20" s="39" t="s">
        <v>33</v>
      </c>
      <c r="G20" s="25" t="s">
        <v>76</v>
      </c>
      <c r="H20" s="44"/>
      <c r="I20" s="44"/>
      <c r="J20" s="39" t="s">
        <v>85</v>
      </c>
      <c r="K20" s="108"/>
      <c r="L20" s="106"/>
      <c r="M20" s="107"/>
      <c r="N20" s="34"/>
      <c r="O20" s="107"/>
      <c r="P20" s="107"/>
      <c r="Q20" s="107"/>
      <c r="R20" s="107"/>
      <c r="S20" s="107"/>
      <c r="T20" s="107"/>
      <c r="U20" s="107"/>
      <c r="V20" s="107"/>
      <c r="W20" s="107"/>
      <c r="X20" s="107"/>
      <c r="Y20" s="107"/>
      <c r="Z20" s="107"/>
      <c r="AA20" s="37"/>
      <c r="AB20" s="2"/>
      <c r="AC20" s="2"/>
      <c r="AD20" s="2"/>
      <c r="AE20" s="2"/>
    </row>
    <row r="21" spans="1:31" x14ac:dyDescent="0.3">
      <c r="A21" s="25">
        <v>1993</v>
      </c>
      <c r="B21" s="94" t="s">
        <v>133</v>
      </c>
      <c r="C21" s="25" t="s">
        <v>30</v>
      </c>
      <c r="D21" s="38" t="s">
        <v>31</v>
      </c>
      <c r="E21" s="39" t="s">
        <v>32</v>
      </c>
      <c r="F21" s="39" t="s">
        <v>33</v>
      </c>
      <c r="G21" s="25" t="s">
        <v>36</v>
      </c>
      <c r="H21" s="44"/>
      <c r="I21" s="44"/>
      <c r="J21" s="39" t="s">
        <v>89</v>
      </c>
      <c r="K21" s="108"/>
      <c r="L21" s="106"/>
      <c r="M21" s="107"/>
      <c r="N21" s="34"/>
      <c r="O21" s="107"/>
      <c r="P21" s="107"/>
      <c r="Q21" s="107"/>
      <c r="R21" s="107"/>
      <c r="S21" s="107"/>
      <c r="T21" s="107"/>
      <c r="U21" s="107"/>
      <c r="V21" s="107"/>
      <c r="W21" s="107"/>
      <c r="X21" s="107"/>
      <c r="Y21" s="107"/>
      <c r="Z21" s="107"/>
      <c r="AA21" s="37"/>
      <c r="AB21" s="2"/>
      <c r="AC21" s="2"/>
      <c r="AD21" s="2"/>
      <c r="AE21" s="2"/>
    </row>
    <row r="22" spans="1:31" x14ac:dyDescent="0.3">
      <c r="A22" s="25">
        <v>1993</v>
      </c>
      <c r="B22" s="94" t="s">
        <v>133</v>
      </c>
      <c r="C22" s="25" t="s">
        <v>30</v>
      </c>
      <c r="D22" s="38" t="s">
        <v>31</v>
      </c>
      <c r="E22" s="39" t="s">
        <v>32</v>
      </c>
      <c r="F22" s="39" t="s">
        <v>33</v>
      </c>
      <c r="G22" s="25" t="s">
        <v>69</v>
      </c>
      <c r="H22" s="44"/>
      <c r="I22" s="44"/>
      <c r="J22" s="39" t="s">
        <v>87</v>
      </c>
      <c r="K22" s="108"/>
      <c r="L22" s="106"/>
      <c r="M22" s="107"/>
      <c r="N22" s="34">
        <v>164</v>
      </c>
      <c r="O22" s="107"/>
      <c r="P22" s="107"/>
      <c r="Q22" s="107"/>
      <c r="R22" s="107"/>
      <c r="S22" s="107"/>
      <c r="T22" s="107"/>
      <c r="U22" s="107"/>
      <c r="V22" s="107"/>
      <c r="W22" s="107"/>
      <c r="X22" s="107"/>
      <c r="Y22" s="107"/>
      <c r="Z22" s="107"/>
      <c r="AA22" s="37"/>
      <c r="AB22" s="2"/>
      <c r="AC22" s="2"/>
      <c r="AD22" s="2"/>
      <c r="AE22" s="2"/>
    </row>
    <row r="23" spans="1:31" x14ac:dyDescent="0.3">
      <c r="A23" s="89">
        <v>34304</v>
      </c>
      <c r="B23" s="94" t="s">
        <v>133</v>
      </c>
      <c r="C23" s="25" t="s">
        <v>30</v>
      </c>
      <c r="D23" s="38" t="s">
        <v>31</v>
      </c>
      <c r="E23" s="39" t="s">
        <v>32</v>
      </c>
      <c r="F23" s="39" t="s">
        <v>33</v>
      </c>
      <c r="G23" s="25" t="s">
        <v>69</v>
      </c>
      <c r="H23" s="44"/>
      <c r="I23" s="44"/>
      <c r="J23" s="39" t="s">
        <v>87</v>
      </c>
      <c r="K23" s="108"/>
      <c r="L23" s="106"/>
      <c r="M23" s="107"/>
      <c r="N23" s="35"/>
      <c r="O23" s="107"/>
      <c r="P23" s="107"/>
      <c r="Q23" s="107"/>
      <c r="R23" s="107"/>
      <c r="S23" s="107"/>
      <c r="T23" s="107"/>
      <c r="U23" s="107"/>
      <c r="V23" s="107"/>
      <c r="W23" s="107"/>
      <c r="X23" s="107"/>
      <c r="Y23" s="107"/>
      <c r="Z23" s="107"/>
      <c r="AA23" s="37"/>
      <c r="AB23" s="2"/>
      <c r="AC23" s="2"/>
      <c r="AD23" s="2"/>
      <c r="AE23" s="2"/>
    </row>
    <row r="24" spans="1:31" x14ac:dyDescent="0.3">
      <c r="A24" s="89">
        <v>34639</v>
      </c>
      <c r="B24" s="94" t="s">
        <v>134</v>
      </c>
      <c r="C24" s="25" t="s">
        <v>30</v>
      </c>
      <c r="D24" s="38" t="s">
        <v>31</v>
      </c>
      <c r="E24" s="39" t="s">
        <v>32</v>
      </c>
      <c r="F24" s="39" t="s">
        <v>33</v>
      </c>
      <c r="G24" s="25" t="s">
        <v>77</v>
      </c>
      <c r="H24" s="44"/>
      <c r="I24" s="44"/>
      <c r="J24" s="39" t="s">
        <v>86</v>
      </c>
      <c r="K24" s="108"/>
      <c r="L24" s="106"/>
      <c r="M24" s="107"/>
      <c r="N24" s="34"/>
      <c r="O24" s="107"/>
      <c r="P24" s="107"/>
      <c r="Q24" s="107"/>
      <c r="R24" s="107"/>
      <c r="S24" s="107"/>
      <c r="T24" s="107"/>
      <c r="U24" s="107"/>
      <c r="V24" s="107"/>
      <c r="W24" s="107"/>
      <c r="X24" s="107"/>
      <c r="Y24" s="107"/>
      <c r="Z24" s="107"/>
      <c r="AA24" s="37"/>
      <c r="AB24" s="2"/>
      <c r="AC24" s="2"/>
      <c r="AD24" s="2"/>
      <c r="AE24" s="2"/>
    </row>
    <row r="25" spans="1:31" x14ac:dyDescent="0.3">
      <c r="A25" s="89">
        <v>34669</v>
      </c>
      <c r="B25" s="94" t="s">
        <v>134</v>
      </c>
      <c r="C25" s="25" t="s">
        <v>30</v>
      </c>
      <c r="D25" s="38" t="s">
        <v>31</v>
      </c>
      <c r="E25" s="39" t="s">
        <v>32</v>
      </c>
      <c r="F25" s="39" t="s">
        <v>33</v>
      </c>
      <c r="G25" s="25" t="s">
        <v>79</v>
      </c>
      <c r="H25" s="44"/>
      <c r="I25" s="44"/>
      <c r="J25" s="39" t="s">
        <v>86</v>
      </c>
      <c r="K25" s="108"/>
      <c r="L25" s="106"/>
      <c r="M25" s="107"/>
      <c r="N25" s="34"/>
      <c r="O25" s="107"/>
      <c r="P25" s="107"/>
      <c r="Q25" s="107"/>
      <c r="R25" s="107"/>
      <c r="S25" s="107"/>
      <c r="T25" s="107"/>
      <c r="U25" s="107"/>
      <c r="V25" s="107"/>
      <c r="W25" s="107"/>
      <c r="X25" s="107"/>
      <c r="Y25" s="107"/>
      <c r="Z25" s="107"/>
      <c r="AA25" s="37"/>
      <c r="AB25" s="2"/>
      <c r="AC25" s="2"/>
      <c r="AD25" s="2"/>
      <c r="AE25" s="2"/>
    </row>
    <row r="26" spans="1:31" x14ac:dyDescent="0.3">
      <c r="A26" s="89">
        <v>34851</v>
      </c>
      <c r="B26" s="94" t="s">
        <v>135</v>
      </c>
      <c r="C26" s="25" t="s">
        <v>30</v>
      </c>
      <c r="D26" s="38" t="s">
        <v>31</v>
      </c>
      <c r="E26" s="39" t="s">
        <v>32</v>
      </c>
      <c r="F26" s="39" t="s">
        <v>33</v>
      </c>
      <c r="G26" s="25" t="s">
        <v>47</v>
      </c>
      <c r="H26" s="44"/>
      <c r="I26" s="44"/>
      <c r="J26" s="39" t="s">
        <v>204</v>
      </c>
      <c r="K26" s="108"/>
      <c r="L26" s="106"/>
      <c r="M26" s="107"/>
      <c r="N26" s="34">
        <v>2</v>
      </c>
      <c r="O26" s="107"/>
      <c r="P26" s="107"/>
      <c r="Q26" s="107"/>
      <c r="R26" s="107"/>
      <c r="S26" s="107"/>
      <c r="T26" s="107"/>
      <c r="U26" s="107"/>
      <c r="V26" s="107"/>
      <c r="W26" s="107"/>
      <c r="X26" s="107"/>
      <c r="Y26" s="107"/>
      <c r="Z26" s="107"/>
      <c r="AA26" s="37"/>
      <c r="AB26" s="2"/>
      <c r="AC26" s="2"/>
      <c r="AD26" s="2"/>
      <c r="AE26" s="2"/>
    </row>
    <row r="27" spans="1:31" x14ac:dyDescent="0.3">
      <c r="A27" s="25">
        <v>1995</v>
      </c>
      <c r="B27" s="94" t="s">
        <v>135</v>
      </c>
      <c r="C27" s="25" t="s">
        <v>30</v>
      </c>
      <c r="D27" s="38" t="s">
        <v>31</v>
      </c>
      <c r="E27" s="39" t="s">
        <v>32</v>
      </c>
      <c r="F27" s="39" t="s">
        <v>33</v>
      </c>
      <c r="G27" s="25" t="s">
        <v>77</v>
      </c>
      <c r="H27" s="44"/>
      <c r="I27" s="44"/>
      <c r="J27" s="39" t="s">
        <v>86</v>
      </c>
      <c r="K27" s="108"/>
      <c r="L27" s="106"/>
      <c r="M27" s="107"/>
      <c r="N27" s="34"/>
      <c r="O27" s="107"/>
      <c r="P27" s="107"/>
      <c r="Q27" s="107"/>
      <c r="R27" s="107"/>
      <c r="S27" s="107"/>
      <c r="T27" s="107"/>
      <c r="U27" s="107"/>
      <c r="V27" s="107"/>
      <c r="W27" s="107"/>
      <c r="X27" s="107"/>
      <c r="Y27" s="107"/>
      <c r="Z27" s="107"/>
      <c r="AA27" s="37"/>
      <c r="AB27" s="2"/>
      <c r="AC27" s="2"/>
      <c r="AD27" s="2"/>
      <c r="AE27" s="2"/>
    </row>
    <row r="28" spans="1:31" x14ac:dyDescent="0.3">
      <c r="A28" s="25">
        <v>1995</v>
      </c>
      <c r="B28" s="94" t="s">
        <v>135</v>
      </c>
      <c r="C28" s="25" t="s">
        <v>30</v>
      </c>
      <c r="D28" s="38" t="s">
        <v>31</v>
      </c>
      <c r="E28" s="39" t="s">
        <v>32</v>
      </c>
      <c r="F28" s="39" t="s">
        <v>33</v>
      </c>
      <c r="G28" s="25" t="s">
        <v>36</v>
      </c>
      <c r="H28" s="44"/>
      <c r="I28" s="44"/>
      <c r="J28" s="39" t="s">
        <v>89</v>
      </c>
      <c r="K28" s="108"/>
      <c r="L28" s="106"/>
      <c r="M28" s="107"/>
      <c r="N28" s="34"/>
      <c r="O28" s="107"/>
      <c r="P28" s="107"/>
      <c r="Q28" s="107"/>
      <c r="R28" s="107"/>
      <c r="S28" s="107"/>
      <c r="T28" s="107"/>
      <c r="U28" s="107"/>
      <c r="V28" s="107"/>
      <c r="W28" s="107"/>
      <c r="X28" s="107"/>
      <c r="Y28" s="107"/>
      <c r="Z28" s="107"/>
      <c r="AA28" s="37"/>
      <c r="AB28" s="2"/>
      <c r="AC28" s="2"/>
      <c r="AD28" s="2"/>
      <c r="AE28" s="2"/>
    </row>
    <row r="29" spans="1:31" x14ac:dyDescent="0.3">
      <c r="A29" s="25">
        <v>1996</v>
      </c>
      <c r="B29" s="94" t="s">
        <v>136</v>
      </c>
      <c r="C29" s="25" t="s">
        <v>30</v>
      </c>
      <c r="D29" s="38" t="s">
        <v>31</v>
      </c>
      <c r="E29" s="39" t="s">
        <v>32</v>
      </c>
      <c r="F29" s="39" t="s">
        <v>33</v>
      </c>
      <c r="G29" s="25" t="s">
        <v>40</v>
      </c>
      <c r="H29" s="44"/>
      <c r="I29" s="44"/>
      <c r="J29" s="39" t="s">
        <v>86</v>
      </c>
      <c r="K29" s="108"/>
      <c r="L29" s="106"/>
      <c r="M29" s="107"/>
      <c r="N29" s="34"/>
      <c r="O29" s="107"/>
      <c r="P29" s="107"/>
      <c r="Q29" s="107"/>
      <c r="R29" s="107"/>
      <c r="S29" s="107"/>
      <c r="T29" s="107"/>
      <c r="U29" s="107"/>
      <c r="V29" s="107"/>
      <c r="W29" s="107"/>
      <c r="X29" s="107"/>
      <c r="Y29" s="107"/>
      <c r="Z29" s="107"/>
      <c r="AA29" s="37"/>
      <c r="AB29" s="2"/>
      <c r="AC29" s="2"/>
      <c r="AD29" s="2"/>
      <c r="AE29" s="2"/>
    </row>
    <row r="30" spans="1:31" x14ac:dyDescent="0.3">
      <c r="A30" s="23">
        <v>1998</v>
      </c>
      <c r="B30" s="94" t="s">
        <v>137</v>
      </c>
      <c r="C30" s="25" t="s">
        <v>30</v>
      </c>
      <c r="D30" s="38" t="s">
        <v>31</v>
      </c>
      <c r="E30" s="39" t="s">
        <v>32</v>
      </c>
      <c r="F30" s="39" t="s">
        <v>33</v>
      </c>
      <c r="G30" s="40" t="s">
        <v>78</v>
      </c>
      <c r="H30" s="41"/>
      <c r="I30" s="41"/>
      <c r="J30" s="39" t="s">
        <v>87</v>
      </c>
      <c r="K30" s="42"/>
      <c r="L30" s="106"/>
      <c r="M30" s="43"/>
      <c r="N30" s="43"/>
      <c r="O30" s="43"/>
      <c r="P30" s="43"/>
      <c r="Q30" s="43"/>
      <c r="R30" s="43"/>
      <c r="S30" s="43"/>
      <c r="T30" s="43"/>
      <c r="U30" s="43"/>
      <c r="V30" s="43"/>
      <c r="W30" s="43"/>
      <c r="X30" s="43"/>
      <c r="Y30" s="43"/>
      <c r="Z30" s="43"/>
      <c r="AA30" s="43"/>
      <c r="AB30" s="2"/>
      <c r="AC30" s="2"/>
      <c r="AD30" s="2"/>
      <c r="AE30" s="2"/>
    </row>
    <row r="31" spans="1:31" x14ac:dyDescent="0.3">
      <c r="A31" s="66">
        <v>36104</v>
      </c>
      <c r="B31" s="94" t="s">
        <v>137</v>
      </c>
      <c r="C31" s="84" t="s">
        <v>30</v>
      </c>
      <c r="D31" s="66" t="s">
        <v>31</v>
      </c>
      <c r="E31" s="53" t="s">
        <v>32</v>
      </c>
      <c r="F31" s="53" t="s">
        <v>33</v>
      </c>
      <c r="G31" s="53" t="s">
        <v>69</v>
      </c>
      <c r="H31" s="53" t="s">
        <v>34</v>
      </c>
      <c r="I31" s="53" t="s">
        <v>35</v>
      </c>
      <c r="J31" s="53" t="s">
        <v>87</v>
      </c>
      <c r="K31" s="53">
        <v>0</v>
      </c>
      <c r="L31" s="53">
        <v>0</v>
      </c>
      <c r="M31" s="53">
        <v>0</v>
      </c>
      <c r="N31" s="53">
        <v>600</v>
      </c>
      <c r="O31" s="53">
        <v>79</v>
      </c>
      <c r="P31" s="53">
        <v>0</v>
      </c>
      <c r="Q31" s="53">
        <v>79</v>
      </c>
      <c r="R31" s="53">
        <v>0</v>
      </c>
      <c r="S31" s="53">
        <v>0</v>
      </c>
      <c r="T31" s="53">
        <v>0</v>
      </c>
      <c r="U31" s="53">
        <v>0</v>
      </c>
      <c r="V31" s="53">
        <v>0</v>
      </c>
      <c r="W31" s="53">
        <v>0</v>
      </c>
      <c r="X31" s="53">
        <v>0</v>
      </c>
      <c r="Y31" s="53">
        <v>0</v>
      </c>
      <c r="Z31" s="53">
        <v>0</v>
      </c>
      <c r="AA31" s="46"/>
      <c r="AB31" s="2"/>
      <c r="AC31" s="2"/>
      <c r="AD31" s="2"/>
      <c r="AE31" s="2"/>
    </row>
    <row r="32" spans="1:31" x14ac:dyDescent="0.3">
      <c r="A32" s="66">
        <v>36339</v>
      </c>
      <c r="B32" s="94" t="s">
        <v>138</v>
      </c>
      <c r="C32" s="84" t="s">
        <v>30</v>
      </c>
      <c r="D32" s="66" t="s">
        <v>31</v>
      </c>
      <c r="E32" s="53" t="s">
        <v>32</v>
      </c>
      <c r="F32" s="53" t="s">
        <v>33</v>
      </c>
      <c r="G32" s="53" t="s">
        <v>69</v>
      </c>
      <c r="H32" s="53" t="s">
        <v>34</v>
      </c>
      <c r="I32" s="53" t="s">
        <v>35</v>
      </c>
      <c r="J32" s="53" t="s">
        <v>87</v>
      </c>
      <c r="K32" s="53">
        <v>0</v>
      </c>
      <c r="L32" s="53">
        <v>0</v>
      </c>
      <c r="M32" s="53">
        <v>0</v>
      </c>
      <c r="N32" s="53">
        <v>30</v>
      </c>
      <c r="O32" s="53">
        <v>6</v>
      </c>
      <c r="P32" s="53">
        <v>6</v>
      </c>
      <c r="Q32" s="53">
        <v>0</v>
      </c>
      <c r="R32" s="53">
        <v>0</v>
      </c>
      <c r="S32" s="53">
        <v>0</v>
      </c>
      <c r="T32" s="53">
        <v>0</v>
      </c>
      <c r="U32" s="53">
        <v>0</v>
      </c>
      <c r="V32" s="53">
        <v>0</v>
      </c>
      <c r="W32" s="53">
        <v>0</v>
      </c>
      <c r="X32" s="53">
        <v>0</v>
      </c>
      <c r="Y32" s="53">
        <v>0</v>
      </c>
      <c r="Z32" s="53">
        <v>0</v>
      </c>
      <c r="AA32" s="46"/>
      <c r="AB32" s="2"/>
      <c r="AC32" s="2"/>
      <c r="AD32" s="2"/>
      <c r="AE32" s="2"/>
    </row>
    <row r="33" spans="1:31" x14ac:dyDescent="0.3">
      <c r="A33" s="66">
        <v>36482</v>
      </c>
      <c r="B33" s="94" t="s">
        <v>138</v>
      </c>
      <c r="C33" s="84" t="s">
        <v>30</v>
      </c>
      <c r="D33" s="66" t="s">
        <v>31</v>
      </c>
      <c r="E33" s="53" t="s">
        <v>32</v>
      </c>
      <c r="F33" s="53" t="s">
        <v>33</v>
      </c>
      <c r="G33" s="53" t="s">
        <v>36</v>
      </c>
      <c r="H33" s="53" t="s">
        <v>37</v>
      </c>
      <c r="I33" s="53" t="s">
        <v>37</v>
      </c>
      <c r="J33" s="73" t="s">
        <v>89</v>
      </c>
      <c r="K33" s="53">
        <v>0</v>
      </c>
      <c r="L33" s="53">
        <v>0</v>
      </c>
      <c r="M33" s="53">
        <v>0</v>
      </c>
      <c r="N33" s="53">
        <v>3236</v>
      </c>
      <c r="O33" s="53">
        <v>875</v>
      </c>
      <c r="P33" s="53">
        <v>0</v>
      </c>
      <c r="Q33" s="53">
        <v>0</v>
      </c>
      <c r="R33" s="53">
        <v>0</v>
      </c>
      <c r="S33" s="53">
        <v>0</v>
      </c>
      <c r="T33" s="53">
        <v>0</v>
      </c>
      <c r="U33" s="53">
        <v>0</v>
      </c>
      <c r="V33" s="53">
        <v>0</v>
      </c>
      <c r="W33" s="53">
        <v>0</v>
      </c>
      <c r="X33" s="53">
        <v>0</v>
      </c>
      <c r="Y33" s="53">
        <v>0</v>
      </c>
      <c r="Z33" s="53">
        <v>0</v>
      </c>
      <c r="AA33" s="46"/>
      <c r="AB33" s="2"/>
      <c r="AC33" s="2"/>
      <c r="AD33" s="2"/>
      <c r="AE33" s="2"/>
    </row>
    <row r="34" spans="1:31" x14ac:dyDescent="0.3">
      <c r="A34" s="66">
        <v>36497</v>
      </c>
      <c r="B34" s="94" t="s">
        <v>138</v>
      </c>
      <c r="C34" s="84" t="s">
        <v>30</v>
      </c>
      <c r="D34" s="66" t="s">
        <v>31</v>
      </c>
      <c r="E34" s="53" t="s">
        <v>32</v>
      </c>
      <c r="F34" s="53" t="s">
        <v>33</v>
      </c>
      <c r="G34" s="53" t="s">
        <v>36</v>
      </c>
      <c r="H34" s="53" t="s">
        <v>37</v>
      </c>
      <c r="I34" s="53" t="s">
        <v>37</v>
      </c>
      <c r="J34" s="73" t="s">
        <v>89</v>
      </c>
      <c r="K34" s="53">
        <v>0</v>
      </c>
      <c r="L34" s="53">
        <v>0</v>
      </c>
      <c r="M34" s="53">
        <v>0</v>
      </c>
      <c r="N34" s="53">
        <v>6249</v>
      </c>
      <c r="O34" s="53">
        <v>1181</v>
      </c>
      <c r="P34" s="53">
        <v>30</v>
      </c>
      <c r="Q34" s="53">
        <v>0</v>
      </c>
      <c r="R34" s="53">
        <v>0</v>
      </c>
      <c r="S34" s="53">
        <v>0</v>
      </c>
      <c r="T34" s="53">
        <v>0</v>
      </c>
      <c r="U34" s="53">
        <v>0</v>
      </c>
      <c r="V34" s="53">
        <v>0</v>
      </c>
      <c r="W34" s="53">
        <v>0</v>
      </c>
      <c r="X34" s="53">
        <v>0</v>
      </c>
      <c r="Y34" s="53">
        <v>0</v>
      </c>
      <c r="Z34" s="53">
        <v>0</v>
      </c>
      <c r="AA34" s="46"/>
      <c r="AB34" s="2"/>
      <c r="AC34" s="2"/>
      <c r="AD34" s="2"/>
      <c r="AE34" s="2"/>
    </row>
    <row r="35" spans="1:31" x14ac:dyDescent="0.3">
      <c r="A35" s="23">
        <v>1999</v>
      </c>
      <c r="B35" s="94" t="s">
        <v>138</v>
      </c>
      <c r="C35" s="25" t="s">
        <v>30</v>
      </c>
      <c r="D35" s="38" t="s">
        <v>31</v>
      </c>
      <c r="E35" s="39" t="s">
        <v>32</v>
      </c>
      <c r="F35" s="39" t="s">
        <v>33</v>
      </c>
      <c r="G35" s="39" t="s">
        <v>56</v>
      </c>
      <c r="H35" s="53"/>
      <c r="I35" s="53"/>
      <c r="J35" s="39" t="s">
        <v>85</v>
      </c>
      <c r="K35" s="53"/>
      <c r="L35" s="53"/>
      <c r="M35" s="53"/>
      <c r="N35" s="109">
        <v>4500</v>
      </c>
      <c r="O35" s="53"/>
      <c r="P35" s="53"/>
      <c r="Q35" s="53"/>
      <c r="R35" s="53"/>
      <c r="S35" s="53"/>
      <c r="T35" s="53"/>
      <c r="U35" s="53"/>
      <c r="V35" s="53"/>
      <c r="W35" s="53"/>
      <c r="X35" s="53"/>
      <c r="Y35" s="53"/>
      <c r="Z35" s="53"/>
      <c r="AA35" s="46"/>
      <c r="AB35" s="2"/>
      <c r="AC35" s="2"/>
      <c r="AD35" s="2"/>
      <c r="AE35" s="2"/>
    </row>
    <row r="36" spans="1:31" x14ac:dyDescent="0.3">
      <c r="A36" s="66">
        <v>36556</v>
      </c>
      <c r="B36" s="94" t="s">
        <v>139</v>
      </c>
      <c r="C36" s="84" t="s">
        <v>30</v>
      </c>
      <c r="D36" s="66" t="s">
        <v>31</v>
      </c>
      <c r="E36" s="53" t="s">
        <v>32</v>
      </c>
      <c r="F36" s="53" t="s">
        <v>33</v>
      </c>
      <c r="G36" s="53" t="s">
        <v>69</v>
      </c>
      <c r="H36" s="53" t="s">
        <v>34</v>
      </c>
      <c r="I36" s="53" t="s">
        <v>35</v>
      </c>
      <c r="J36" s="53" t="s">
        <v>87</v>
      </c>
      <c r="K36" s="53">
        <v>0</v>
      </c>
      <c r="L36" s="53">
        <v>0</v>
      </c>
      <c r="M36" s="53">
        <v>0</v>
      </c>
      <c r="N36" s="53">
        <v>20</v>
      </c>
      <c r="O36" s="53">
        <v>4</v>
      </c>
      <c r="P36" s="53">
        <v>4</v>
      </c>
      <c r="Q36" s="53">
        <v>0</v>
      </c>
      <c r="R36" s="53">
        <v>0</v>
      </c>
      <c r="S36" s="53">
        <v>0</v>
      </c>
      <c r="T36" s="53">
        <v>0</v>
      </c>
      <c r="U36" s="53">
        <v>0</v>
      </c>
      <c r="V36" s="53">
        <v>0</v>
      </c>
      <c r="W36" s="53">
        <v>0</v>
      </c>
      <c r="X36" s="53">
        <v>0</v>
      </c>
      <c r="Y36" s="53">
        <v>0</v>
      </c>
      <c r="Z36" s="53">
        <v>0</v>
      </c>
      <c r="AA36" s="46"/>
      <c r="AB36" s="2"/>
      <c r="AC36" s="2"/>
      <c r="AD36" s="2"/>
      <c r="AE36" s="2"/>
    </row>
    <row r="37" spans="1:31" x14ac:dyDescent="0.3">
      <c r="A37" s="66">
        <v>36690</v>
      </c>
      <c r="B37" s="94" t="s">
        <v>139</v>
      </c>
      <c r="C37" s="84" t="s">
        <v>30</v>
      </c>
      <c r="D37" s="66" t="s">
        <v>31</v>
      </c>
      <c r="E37" s="53" t="s">
        <v>32</v>
      </c>
      <c r="F37" s="53" t="s">
        <v>33</v>
      </c>
      <c r="G37" s="53" t="s">
        <v>38</v>
      </c>
      <c r="H37" s="53" t="s">
        <v>39</v>
      </c>
      <c r="I37" s="53" t="s">
        <v>39</v>
      </c>
      <c r="J37" s="53" t="s">
        <v>89</v>
      </c>
      <c r="K37" s="53">
        <v>0</v>
      </c>
      <c r="L37" s="53">
        <v>0</v>
      </c>
      <c r="M37" s="53">
        <v>0</v>
      </c>
      <c r="N37" s="53">
        <v>250</v>
      </c>
      <c r="O37" s="53">
        <v>50</v>
      </c>
      <c r="P37" s="53">
        <v>0</v>
      </c>
      <c r="Q37" s="53">
        <v>50</v>
      </c>
      <c r="R37" s="53">
        <v>0</v>
      </c>
      <c r="S37" s="53">
        <v>0</v>
      </c>
      <c r="T37" s="53">
        <v>0</v>
      </c>
      <c r="U37" s="53">
        <v>0</v>
      </c>
      <c r="V37" s="53">
        <v>0</v>
      </c>
      <c r="W37" s="53">
        <v>1</v>
      </c>
      <c r="X37" s="53">
        <v>2</v>
      </c>
      <c r="Y37" s="53">
        <v>1</v>
      </c>
      <c r="Z37" s="53">
        <v>0</v>
      </c>
      <c r="AA37" s="46"/>
      <c r="AB37" s="2"/>
      <c r="AC37" s="2"/>
      <c r="AD37" s="2"/>
      <c r="AE37" s="2"/>
    </row>
    <row r="38" spans="1:31" x14ac:dyDescent="0.3">
      <c r="A38" s="66">
        <v>37079</v>
      </c>
      <c r="B38" s="94" t="s">
        <v>140</v>
      </c>
      <c r="C38" s="84" t="s">
        <v>30</v>
      </c>
      <c r="D38" s="66" t="s">
        <v>31</v>
      </c>
      <c r="E38" s="53" t="s">
        <v>32</v>
      </c>
      <c r="F38" s="53" t="s">
        <v>33</v>
      </c>
      <c r="G38" s="53" t="s">
        <v>38</v>
      </c>
      <c r="H38" s="53" t="s">
        <v>39</v>
      </c>
      <c r="I38" s="53" t="s">
        <v>39</v>
      </c>
      <c r="J38" s="53" t="s">
        <v>89</v>
      </c>
      <c r="K38" s="53">
        <v>0</v>
      </c>
      <c r="L38" s="53">
        <v>3</v>
      </c>
      <c r="M38" s="53">
        <v>0</v>
      </c>
      <c r="N38" s="53">
        <v>170</v>
      </c>
      <c r="O38" s="53">
        <v>35</v>
      </c>
      <c r="P38" s="53">
        <v>0</v>
      </c>
      <c r="Q38" s="53">
        <v>44</v>
      </c>
      <c r="R38" s="53">
        <v>0</v>
      </c>
      <c r="S38" s="53">
        <v>0</v>
      </c>
      <c r="T38" s="53">
        <v>0</v>
      </c>
      <c r="U38" s="53">
        <v>0</v>
      </c>
      <c r="V38" s="53">
        <v>0</v>
      </c>
      <c r="W38" s="53">
        <v>0</v>
      </c>
      <c r="X38" s="53">
        <v>0</v>
      </c>
      <c r="Y38" s="53">
        <v>0</v>
      </c>
      <c r="Z38" s="53">
        <v>0</v>
      </c>
      <c r="AA38" s="46"/>
      <c r="AB38" s="2"/>
      <c r="AC38" s="2"/>
      <c r="AD38" s="2"/>
      <c r="AE38" s="2"/>
    </row>
    <row r="39" spans="1:31" x14ac:dyDescent="0.3">
      <c r="A39" s="66">
        <v>37125</v>
      </c>
      <c r="B39" s="94" t="s">
        <v>140</v>
      </c>
      <c r="C39" s="84" t="s">
        <v>30</v>
      </c>
      <c r="D39" s="66" t="s">
        <v>31</v>
      </c>
      <c r="E39" s="53" t="s">
        <v>32</v>
      </c>
      <c r="F39" s="53" t="s">
        <v>33</v>
      </c>
      <c r="G39" s="53" t="s">
        <v>38</v>
      </c>
      <c r="H39" s="53" t="s">
        <v>39</v>
      </c>
      <c r="I39" s="53" t="s">
        <v>39</v>
      </c>
      <c r="J39" s="53" t="s">
        <v>89</v>
      </c>
      <c r="K39" s="53">
        <v>0</v>
      </c>
      <c r="L39" s="53">
        <v>0</v>
      </c>
      <c r="M39" s="53">
        <v>0</v>
      </c>
      <c r="N39" s="53">
        <v>255</v>
      </c>
      <c r="O39" s="53">
        <v>51</v>
      </c>
      <c r="P39" s="53">
        <v>1</v>
      </c>
      <c r="Q39" s="53">
        <v>50</v>
      </c>
      <c r="R39" s="53">
        <v>0</v>
      </c>
      <c r="S39" s="53">
        <v>0</v>
      </c>
      <c r="T39" s="53">
        <v>0</v>
      </c>
      <c r="U39" s="53">
        <v>0</v>
      </c>
      <c r="V39" s="53">
        <v>0</v>
      </c>
      <c r="W39" s="53">
        <v>0</v>
      </c>
      <c r="X39" s="53">
        <v>0</v>
      </c>
      <c r="Y39" s="53">
        <v>0</v>
      </c>
      <c r="Z39" s="53">
        <v>0</v>
      </c>
      <c r="AA39" s="46"/>
      <c r="AB39" s="2"/>
      <c r="AC39" s="2"/>
      <c r="AD39" s="2"/>
      <c r="AE39" s="2"/>
    </row>
    <row r="40" spans="1:31" x14ac:dyDescent="0.3">
      <c r="A40" s="66">
        <v>37423</v>
      </c>
      <c r="B40" s="94" t="s">
        <v>141</v>
      </c>
      <c r="C40" s="84" t="s">
        <v>30</v>
      </c>
      <c r="D40" s="66" t="s">
        <v>31</v>
      </c>
      <c r="E40" s="53" t="s">
        <v>32</v>
      </c>
      <c r="F40" s="53" t="s">
        <v>33</v>
      </c>
      <c r="G40" s="53" t="s">
        <v>36</v>
      </c>
      <c r="H40" s="53" t="s">
        <v>37</v>
      </c>
      <c r="I40" s="53" t="s">
        <v>37</v>
      </c>
      <c r="J40" s="73" t="s">
        <v>89</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46"/>
      <c r="AB40" s="2"/>
      <c r="AC40" s="2"/>
      <c r="AD40" s="2"/>
      <c r="AE40" s="2"/>
    </row>
    <row r="41" spans="1:31" x14ac:dyDescent="0.3">
      <c r="A41" s="66">
        <v>37452</v>
      </c>
      <c r="B41" s="94" t="s">
        <v>141</v>
      </c>
      <c r="C41" s="84" t="s">
        <v>30</v>
      </c>
      <c r="D41" s="66" t="s">
        <v>31</v>
      </c>
      <c r="E41" s="53" t="s">
        <v>32</v>
      </c>
      <c r="F41" s="53" t="s">
        <v>33</v>
      </c>
      <c r="G41" s="53" t="s">
        <v>38</v>
      </c>
      <c r="H41" s="53" t="s">
        <v>39</v>
      </c>
      <c r="I41" s="53" t="s">
        <v>39</v>
      </c>
      <c r="J41" s="53" t="s">
        <v>89</v>
      </c>
      <c r="K41" s="53">
        <v>0</v>
      </c>
      <c r="L41" s="53">
        <v>0</v>
      </c>
      <c r="M41" s="53">
        <v>0</v>
      </c>
      <c r="N41" s="53">
        <v>500</v>
      </c>
      <c r="O41" s="53">
        <v>100</v>
      </c>
      <c r="P41" s="53">
        <v>0</v>
      </c>
      <c r="Q41" s="53">
        <v>0</v>
      </c>
      <c r="R41" s="53">
        <v>0</v>
      </c>
      <c r="S41" s="53">
        <v>0</v>
      </c>
      <c r="T41" s="53">
        <v>0</v>
      </c>
      <c r="U41" s="53">
        <v>0</v>
      </c>
      <c r="V41" s="53">
        <v>0</v>
      </c>
      <c r="W41" s="53">
        <v>0</v>
      </c>
      <c r="X41" s="53">
        <v>0</v>
      </c>
      <c r="Y41" s="53">
        <v>0</v>
      </c>
      <c r="Z41" s="53">
        <v>0</v>
      </c>
      <c r="AA41" s="46"/>
      <c r="AB41" s="2"/>
      <c r="AC41" s="2"/>
      <c r="AD41" s="2"/>
      <c r="AE41" s="2"/>
    </row>
    <row r="42" spans="1:31" x14ac:dyDescent="0.3">
      <c r="A42" s="66">
        <v>37479</v>
      </c>
      <c r="B42" s="94" t="s">
        <v>141</v>
      </c>
      <c r="C42" s="84" t="s">
        <v>30</v>
      </c>
      <c r="D42" s="66" t="s">
        <v>31</v>
      </c>
      <c r="E42" s="53" t="s">
        <v>32</v>
      </c>
      <c r="F42" s="53" t="s">
        <v>33</v>
      </c>
      <c r="G42" s="53" t="s">
        <v>38</v>
      </c>
      <c r="H42" s="53" t="s">
        <v>39</v>
      </c>
      <c r="I42" s="53" t="s">
        <v>39</v>
      </c>
      <c r="J42" s="53" t="s">
        <v>89</v>
      </c>
      <c r="K42" s="53">
        <v>0</v>
      </c>
      <c r="L42" s="53">
        <v>0</v>
      </c>
      <c r="M42" s="53">
        <v>0</v>
      </c>
      <c r="N42" s="53">
        <v>534</v>
      </c>
      <c r="O42" s="53">
        <v>98</v>
      </c>
      <c r="P42" s="53">
        <v>0</v>
      </c>
      <c r="Q42" s="53">
        <v>98</v>
      </c>
      <c r="R42" s="53">
        <v>0</v>
      </c>
      <c r="S42" s="53">
        <v>0</v>
      </c>
      <c r="T42" s="53">
        <v>0</v>
      </c>
      <c r="U42" s="53">
        <v>0</v>
      </c>
      <c r="V42" s="53">
        <v>0</v>
      </c>
      <c r="W42" s="53">
        <v>0</v>
      </c>
      <c r="X42" s="53">
        <v>0</v>
      </c>
      <c r="Y42" s="53">
        <v>0</v>
      </c>
      <c r="Z42" s="53">
        <v>0</v>
      </c>
      <c r="AA42" s="46"/>
      <c r="AB42" s="2"/>
      <c r="AC42" s="2"/>
      <c r="AD42" s="2"/>
      <c r="AE42" s="2"/>
    </row>
    <row r="43" spans="1:31" x14ac:dyDescent="0.3">
      <c r="A43" s="66">
        <v>37776</v>
      </c>
      <c r="B43" s="94" t="s">
        <v>112</v>
      </c>
      <c r="C43" s="84" t="s">
        <v>30</v>
      </c>
      <c r="D43" s="66" t="s">
        <v>31</v>
      </c>
      <c r="E43" s="53" t="s">
        <v>32</v>
      </c>
      <c r="F43" s="53" t="s">
        <v>33</v>
      </c>
      <c r="G43" s="53" t="s">
        <v>38</v>
      </c>
      <c r="H43" s="53" t="s">
        <v>39</v>
      </c>
      <c r="I43" s="53" t="s">
        <v>39</v>
      </c>
      <c r="J43" s="53" t="s">
        <v>89</v>
      </c>
      <c r="K43" s="53">
        <v>0</v>
      </c>
      <c r="L43" s="53">
        <v>0</v>
      </c>
      <c r="M43" s="53">
        <v>0</v>
      </c>
      <c r="N43" s="53">
        <v>534</v>
      </c>
      <c r="O43" s="53">
        <v>98</v>
      </c>
      <c r="P43" s="53">
        <v>0</v>
      </c>
      <c r="Q43" s="53">
        <v>98</v>
      </c>
      <c r="R43" s="53">
        <v>0</v>
      </c>
      <c r="S43" s="53">
        <v>0</v>
      </c>
      <c r="T43" s="53">
        <v>0</v>
      </c>
      <c r="U43" s="53">
        <v>0</v>
      </c>
      <c r="V43" s="53">
        <v>0</v>
      </c>
      <c r="W43" s="53">
        <v>0</v>
      </c>
      <c r="X43" s="53">
        <v>0</v>
      </c>
      <c r="Y43" s="53">
        <v>0</v>
      </c>
      <c r="Z43" s="53">
        <v>0</v>
      </c>
      <c r="AA43" s="46"/>
      <c r="AB43" s="2"/>
      <c r="AC43" s="2"/>
      <c r="AD43" s="2"/>
      <c r="AE43" s="2"/>
    </row>
    <row r="44" spans="1:31" x14ac:dyDescent="0.3">
      <c r="A44" s="66">
        <v>37808</v>
      </c>
      <c r="B44" s="94" t="s">
        <v>112</v>
      </c>
      <c r="C44" s="84" t="s">
        <v>30</v>
      </c>
      <c r="D44" s="66" t="s">
        <v>31</v>
      </c>
      <c r="E44" s="53" t="s">
        <v>32</v>
      </c>
      <c r="F44" s="53" t="s">
        <v>33</v>
      </c>
      <c r="G44" s="53" t="s">
        <v>69</v>
      </c>
      <c r="H44" s="53" t="s">
        <v>34</v>
      </c>
      <c r="I44" s="53" t="s">
        <v>35</v>
      </c>
      <c r="J44" s="53" t="s">
        <v>87</v>
      </c>
      <c r="K44" s="53">
        <v>0</v>
      </c>
      <c r="L44" s="53">
        <v>0</v>
      </c>
      <c r="M44" s="53">
        <v>0</v>
      </c>
      <c r="N44" s="53">
        <v>131</v>
      </c>
      <c r="O44" s="53">
        <v>23</v>
      </c>
      <c r="P44" s="53">
        <v>0</v>
      </c>
      <c r="Q44" s="53">
        <v>23</v>
      </c>
      <c r="R44" s="53">
        <v>0</v>
      </c>
      <c r="S44" s="53">
        <v>0</v>
      </c>
      <c r="T44" s="53">
        <v>0</v>
      </c>
      <c r="U44" s="53">
        <v>0</v>
      </c>
      <c r="V44" s="53">
        <v>0</v>
      </c>
      <c r="W44" s="53">
        <v>0</v>
      </c>
      <c r="X44" s="53">
        <v>0</v>
      </c>
      <c r="Y44" s="53">
        <v>0</v>
      </c>
      <c r="Z44" s="53">
        <v>0</v>
      </c>
      <c r="AA44" s="46"/>
      <c r="AB44" s="2"/>
      <c r="AC44" s="2"/>
      <c r="AD44" s="2"/>
      <c r="AE44" s="2"/>
    </row>
    <row r="45" spans="1:31" x14ac:dyDescent="0.3">
      <c r="A45" s="66">
        <v>37955</v>
      </c>
      <c r="B45" s="94" t="s">
        <v>112</v>
      </c>
      <c r="C45" s="84" t="s">
        <v>30</v>
      </c>
      <c r="D45" s="66" t="s">
        <v>31</v>
      </c>
      <c r="E45" s="53" t="s">
        <v>32</v>
      </c>
      <c r="F45" s="53" t="s">
        <v>33</v>
      </c>
      <c r="G45" s="53" t="s">
        <v>36</v>
      </c>
      <c r="H45" s="53" t="s">
        <v>37</v>
      </c>
      <c r="I45" s="53" t="s">
        <v>37</v>
      </c>
      <c r="J45" s="73" t="s">
        <v>89</v>
      </c>
      <c r="K45" s="53">
        <v>1</v>
      </c>
      <c r="L45" s="53">
        <v>0</v>
      </c>
      <c r="M45" s="53">
        <v>2</v>
      </c>
      <c r="N45" s="53">
        <v>5000</v>
      </c>
      <c r="O45" s="53">
        <v>1000</v>
      </c>
      <c r="P45" s="53">
        <v>0</v>
      </c>
      <c r="Q45" s="53">
        <v>0</v>
      </c>
      <c r="R45" s="53">
        <v>0</v>
      </c>
      <c r="S45" s="53">
        <v>0</v>
      </c>
      <c r="T45" s="53">
        <v>0</v>
      </c>
      <c r="U45" s="53">
        <v>0</v>
      </c>
      <c r="V45" s="53">
        <v>0</v>
      </c>
      <c r="W45" s="53">
        <v>0</v>
      </c>
      <c r="X45" s="53">
        <v>0</v>
      </c>
      <c r="Y45" s="53">
        <v>0</v>
      </c>
      <c r="Z45" s="53">
        <v>0</v>
      </c>
      <c r="AA45" s="46"/>
      <c r="AB45" s="2"/>
      <c r="AC45" s="2"/>
      <c r="AD45" s="2"/>
      <c r="AE45" s="2"/>
    </row>
    <row r="46" spans="1:31" x14ac:dyDescent="0.3">
      <c r="A46" s="66">
        <v>38134</v>
      </c>
      <c r="B46" s="94" t="s">
        <v>111</v>
      </c>
      <c r="C46" s="84" t="s">
        <v>30</v>
      </c>
      <c r="D46" s="66" t="s">
        <v>31</v>
      </c>
      <c r="E46" s="53" t="s">
        <v>32</v>
      </c>
      <c r="F46" s="53" t="s">
        <v>33</v>
      </c>
      <c r="G46" s="53" t="s">
        <v>36</v>
      </c>
      <c r="H46" s="53" t="s">
        <v>37</v>
      </c>
      <c r="I46" s="53" t="s">
        <v>37</v>
      </c>
      <c r="J46" s="73" t="s">
        <v>89</v>
      </c>
      <c r="K46" s="53">
        <v>0</v>
      </c>
      <c r="L46" s="53">
        <v>0</v>
      </c>
      <c r="M46" s="53">
        <v>0</v>
      </c>
      <c r="N46" s="53">
        <v>1360</v>
      </c>
      <c r="O46" s="53">
        <v>272</v>
      </c>
      <c r="P46" s="53">
        <v>0</v>
      </c>
      <c r="Q46" s="53">
        <v>272</v>
      </c>
      <c r="R46" s="53">
        <v>0</v>
      </c>
      <c r="S46" s="53">
        <v>0</v>
      </c>
      <c r="T46" s="53">
        <v>0</v>
      </c>
      <c r="U46" s="53">
        <v>0</v>
      </c>
      <c r="V46" s="53">
        <v>0</v>
      </c>
      <c r="W46" s="53">
        <v>0</v>
      </c>
      <c r="X46" s="53">
        <v>0</v>
      </c>
      <c r="Y46" s="53">
        <v>0</v>
      </c>
      <c r="Z46" s="53">
        <v>0</v>
      </c>
      <c r="AA46" s="46"/>
      <c r="AB46" s="2"/>
      <c r="AC46" s="2"/>
      <c r="AD46" s="2"/>
      <c r="AE46" s="2"/>
    </row>
    <row r="47" spans="1:31" x14ac:dyDescent="0.3">
      <c r="A47" s="66">
        <v>38186</v>
      </c>
      <c r="B47" s="94" t="s">
        <v>111</v>
      </c>
      <c r="C47" s="84" t="s">
        <v>30</v>
      </c>
      <c r="D47" s="66" t="s">
        <v>31</v>
      </c>
      <c r="E47" s="53" t="s">
        <v>32</v>
      </c>
      <c r="F47" s="53" t="s">
        <v>33</v>
      </c>
      <c r="G47" s="53" t="s">
        <v>38</v>
      </c>
      <c r="H47" s="53" t="s">
        <v>39</v>
      </c>
      <c r="I47" s="53" t="s">
        <v>39</v>
      </c>
      <c r="J47" s="53" t="s">
        <v>89</v>
      </c>
      <c r="K47" s="53">
        <v>0</v>
      </c>
      <c r="L47" s="53">
        <v>0</v>
      </c>
      <c r="M47" s="53">
        <v>0</v>
      </c>
      <c r="N47" s="53">
        <v>784</v>
      </c>
      <c r="O47" s="53">
        <v>112</v>
      </c>
      <c r="P47" s="53">
        <v>2</v>
      </c>
      <c r="Q47" s="53">
        <v>112</v>
      </c>
      <c r="R47" s="53">
        <v>0</v>
      </c>
      <c r="S47" s="53">
        <v>0</v>
      </c>
      <c r="T47" s="53">
        <v>0</v>
      </c>
      <c r="U47" s="53">
        <v>0</v>
      </c>
      <c r="V47" s="53">
        <v>0</v>
      </c>
      <c r="W47" s="53">
        <v>0</v>
      </c>
      <c r="X47" s="53">
        <v>1</v>
      </c>
      <c r="Y47" s="53">
        <v>0</v>
      </c>
      <c r="Z47" s="53">
        <v>0</v>
      </c>
      <c r="AA47" s="46"/>
      <c r="AB47" s="2"/>
      <c r="AC47" s="2"/>
      <c r="AD47" s="2"/>
      <c r="AE47" s="2"/>
    </row>
    <row r="48" spans="1:31" x14ac:dyDescent="0.3">
      <c r="A48" s="66">
        <v>38235</v>
      </c>
      <c r="B48" s="94" t="s">
        <v>111</v>
      </c>
      <c r="C48" s="84" t="s">
        <v>30</v>
      </c>
      <c r="D48" s="66" t="s">
        <v>31</v>
      </c>
      <c r="E48" s="53" t="s">
        <v>32</v>
      </c>
      <c r="F48" s="53" t="s">
        <v>33</v>
      </c>
      <c r="G48" s="53" t="s">
        <v>36</v>
      </c>
      <c r="H48" s="53" t="s">
        <v>37</v>
      </c>
      <c r="I48" s="53" t="s">
        <v>37</v>
      </c>
      <c r="J48" s="73" t="s">
        <v>89</v>
      </c>
      <c r="K48" s="53">
        <v>0</v>
      </c>
      <c r="L48" s="53">
        <v>0</v>
      </c>
      <c r="M48" s="53">
        <v>0</v>
      </c>
      <c r="N48" s="53">
        <v>505</v>
      </c>
      <c r="O48" s="53">
        <v>101</v>
      </c>
      <c r="P48" s="53">
        <v>0</v>
      </c>
      <c r="Q48" s="53">
        <v>101</v>
      </c>
      <c r="R48" s="53">
        <v>0</v>
      </c>
      <c r="S48" s="53">
        <v>0</v>
      </c>
      <c r="T48" s="53">
        <v>0</v>
      </c>
      <c r="U48" s="53">
        <v>0</v>
      </c>
      <c r="V48" s="53">
        <v>0</v>
      </c>
      <c r="W48" s="53">
        <v>0</v>
      </c>
      <c r="X48" s="53">
        <v>0</v>
      </c>
      <c r="Y48" s="53">
        <v>0</v>
      </c>
      <c r="Z48" s="53">
        <v>0</v>
      </c>
      <c r="AA48" s="46"/>
      <c r="AB48" s="2"/>
      <c r="AC48" s="2"/>
      <c r="AD48" s="2"/>
      <c r="AE48" s="2"/>
    </row>
    <row r="49" spans="1:31" x14ac:dyDescent="0.3">
      <c r="A49" s="66">
        <v>38271</v>
      </c>
      <c r="B49" s="94" t="s">
        <v>111</v>
      </c>
      <c r="C49" s="84" t="s">
        <v>30</v>
      </c>
      <c r="D49" s="66" t="s">
        <v>31</v>
      </c>
      <c r="E49" s="53" t="s">
        <v>32</v>
      </c>
      <c r="F49" s="53" t="s">
        <v>33</v>
      </c>
      <c r="G49" s="53" t="s">
        <v>36</v>
      </c>
      <c r="H49" s="53" t="s">
        <v>37</v>
      </c>
      <c r="I49" s="53" t="s">
        <v>37</v>
      </c>
      <c r="J49" s="73" t="s">
        <v>89</v>
      </c>
      <c r="K49" s="53">
        <v>0</v>
      </c>
      <c r="L49" s="53">
        <v>0</v>
      </c>
      <c r="M49" s="53">
        <v>0</v>
      </c>
      <c r="N49" s="53">
        <v>7073</v>
      </c>
      <c r="O49" s="53">
        <v>2079</v>
      </c>
      <c r="P49" s="53">
        <v>0</v>
      </c>
      <c r="Q49" s="53">
        <v>2079</v>
      </c>
      <c r="R49" s="53">
        <v>0</v>
      </c>
      <c r="S49" s="53">
        <v>0</v>
      </c>
      <c r="T49" s="53">
        <v>0</v>
      </c>
      <c r="U49" s="53">
        <v>0</v>
      </c>
      <c r="V49" s="53">
        <v>0</v>
      </c>
      <c r="W49" s="53">
        <v>0</v>
      </c>
      <c r="X49" s="53">
        <v>0</v>
      </c>
      <c r="Y49" s="53">
        <v>0</v>
      </c>
      <c r="Z49" s="53">
        <v>0</v>
      </c>
      <c r="AA49" s="46"/>
      <c r="AB49" s="2"/>
      <c r="AC49" s="2"/>
      <c r="AD49" s="2"/>
      <c r="AE49" s="2"/>
    </row>
    <row r="50" spans="1:31" x14ac:dyDescent="0.3">
      <c r="A50" s="66">
        <v>38278</v>
      </c>
      <c r="B50" s="94" t="s">
        <v>111</v>
      </c>
      <c r="C50" s="84" t="s">
        <v>30</v>
      </c>
      <c r="D50" s="66" t="s">
        <v>31</v>
      </c>
      <c r="E50" s="53" t="s">
        <v>32</v>
      </c>
      <c r="F50" s="53" t="s">
        <v>33</v>
      </c>
      <c r="G50" s="53" t="s">
        <v>36</v>
      </c>
      <c r="H50" s="53" t="s">
        <v>37</v>
      </c>
      <c r="I50" s="53" t="s">
        <v>37</v>
      </c>
      <c r="J50" s="73" t="s">
        <v>89</v>
      </c>
      <c r="K50" s="53">
        <v>0</v>
      </c>
      <c r="L50" s="53">
        <v>0</v>
      </c>
      <c r="M50" s="53">
        <v>0</v>
      </c>
      <c r="N50" s="53">
        <v>0</v>
      </c>
      <c r="O50" s="53">
        <v>0</v>
      </c>
      <c r="P50" s="53">
        <v>0</v>
      </c>
      <c r="Q50" s="53">
        <v>0</v>
      </c>
      <c r="R50" s="53">
        <v>0</v>
      </c>
      <c r="S50" s="53">
        <v>0</v>
      </c>
      <c r="T50" s="53">
        <v>0</v>
      </c>
      <c r="U50" s="53">
        <v>0</v>
      </c>
      <c r="V50" s="53">
        <v>0</v>
      </c>
      <c r="W50" s="53">
        <v>0</v>
      </c>
      <c r="X50" s="53">
        <v>0</v>
      </c>
      <c r="Y50" s="53">
        <v>0</v>
      </c>
      <c r="Z50" s="53">
        <v>0</v>
      </c>
      <c r="AA50" s="46"/>
      <c r="AB50" s="2"/>
      <c r="AC50" s="2"/>
      <c r="AD50" s="2"/>
      <c r="AE50" s="2"/>
    </row>
    <row r="51" spans="1:31" x14ac:dyDescent="0.3">
      <c r="A51" s="66">
        <v>38300</v>
      </c>
      <c r="B51" s="94" t="s">
        <v>111</v>
      </c>
      <c r="C51" s="84" t="s">
        <v>30</v>
      </c>
      <c r="D51" s="66" t="s">
        <v>31</v>
      </c>
      <c r="E51" s="53" t="s">
        <v>32</v>
      </c>
      <c r="F51" s="53" t="s">
        <v>33</v>
      </c>
      <c r="G51" s="53" t="s">
        <v>36</v>
      </c>
      <c r="H51" s="53" t="s">
        <v>37</v>
      </c>
      <c r="I51" s="53" t="s">
        <v>37</v>
      </c>
      <c r="J51" s="73" t="s">
        <v>89</v>
      </c>
      <c r="K51" s="53">
        <v>1</v>
      </c>
      <c r="L51" s="53">
        <v>3</v>
      </c>
      <c r="M51" s="53">
        <v>0</v>
      </c>
      <c r="N51" s="53">
        <v>6815</v>
      </c>
      <c r="O51" s="53">
        <v>1363</v>
      </c>
      <c r="P51" s="53">
        <v>300</v>
      </c>
      <c r="Q51" s="53">
        <v>110</v>
      </c>
      <c r="R51" s="53">
        <v>0</v>
      </c>
      <c r="S51" s="53">
        <v>0</v>
      </c>
      <c r="T51" s="53">
        <v>0</v>
      </c>
      <c r="U51" s="53">
        <v>0</v>
      </c>
      <c r="V51" s="53">
        <v>0</v>
      </c>
      <c r="W51" s="53">
        <v>0</v>
      </c>
      <c r="X51" s="53">
        <v>0</v>
      </c>
      <c r="Y51" s="53">
        <v>0</v>
      </c>
      <c r="Z51" s="53">
        <v>0</v>
      </c>
      <c r="AA51" s="46"/>
      <c r="AB51" s="2"/>
      <c r="AC51" s="2"/>
      <c r="AD51" s="2"/>
      <c r="AE51" s="2"/>
    </row>
    <row r="52" spans="1:31" x14ac:dyDescent="0.3">
      <c r="A52" s="66">
        <v>38380</v>
      </c>
      <c r="B52" s="94" t="s">
        <v>110</v>
      </c>
      <c r="C52" s="84" t="s">
        <v>30</v>
      </c>
      <c r="D52" s="66" t="s">
        <v>31</v>
      </c>
      <c r="E52" s="53" t="s">
        <v>32</v>
      </c>
      <c r="F52" s="53" t="s">
        <v>33</v>
      </c>
      <c r="G52" s="53" t="s">
        <v>69</v>
      </c>
      <c r="H52" s="53" t="s">
        <v>34</v>
      </c>
      <c r="I52" s="53" t="s">
        <v>35</v>
      </c>
      <c r="J52" s="53" t="s">
        <v>87</v>
      </c>
      <c r="K52" s="53">
        <v>1</v>
      </c>
      <c r="L52" s="53">
        <v>0</v>
      </c>
      <c r="M52" s="53">
        <v>0</v>
      </c>
      <c r="N52" s="53">
        <v>0</v>
      </c>
      <c r="O52" s="53">
        <v>0</v>
      </c>
      <c r="P52" s="53">
        <v>0</v>
      </c>
      <c r="Q52" s="53">
        <v>0</v>
      </c>
      <c r="R52" s="53">
        <v>0</v>
      </c>
      <c r="S52" s="53">
        <v>0</v>
      </c>
      <c r="T52" s="53">
        <v>0</v>
      </c>
      <c r="U52" s="53">
        <v>0</v>
      </c>
      <c r="V52" s="53">
        <v>0</v>
      </c>
      <c r="W52" s="53">
        <v>0</v>
      </c>
      <c r="X52" s="53">
        <v>0</v>
      </c>
      <c r="Y52" s="53">
        <v>0</v>
      </c>
      <c r="Z52" s="53">
        <v>0</v>
      </c>
      <c r="AA52" s="46"/>
      <c r="AB52" s="2"/>
      <c r="AC52" s="2"/>
      <c r="AD52" s="2"/>
      <c r="AE52" s="2"/>
    </row>
    <row r="53" spans="1:31" x14ac:dyDescent="0.3">
      <c r="A53" s="66">
        <v>38588</v>
      </c>
      <c r="B53" s="94" t="s">
        <v>110</v>
      </c>
      <c r="C53" s="84" t="s">
        <v>30</v>
      </c>
      <c r="D53" s="66" t="s">
        <v>31</v>
      </c>
      <c r="E53" s="53" t="s">
        <v>32</v>
      </c>
      <c r="F53" s="53" t="s">
        <v>33</v>
      </c>
      <c r="G53" s="53" t="s">
        <v>38</v>
      </c>
      <c r="H53" s="53" t="s">
        <v>39</v>
      </c>
      <c r="I53" s="53" t="s">
        <v>39</v>
      </c>
      <c r="J53" s="53" t="s">
        <v>89</v>
      </c>
      <c r="K53" s="53">
        <v>0</v>
      </c>
      <c r="L53" s="53">
        <v>0</v>
      </c>
      <c r="M53" s="53">
        <v>0</v>
      </c>
      <c r="N53" s="53">
        <v>169</v>
      </c>
      <c r="O53" s="53">
        <v>33</v>
      </c>
      <c r="P53" s="53">
        <v>0</v>
      </c>
      <c r="Q53" s="53">
        <v>33</v>
      </c>
      <c r="R53" s="53">
        <v>0</v>
      </c>
      <c r="S53" s="53">
        <v>0</v>
      </c>
      <c r="T53" s="53">
        <v>0</v>
      </c>
      <c r="U53" s="53">
        <v>0</v>
      </c>
      <c r="V53" s="53">
        <v>0</v>
      </c>
      <c r="W53" s="53">
        <v>0</v>
      </c>
      <c r="X53" s="53">
        <v>0</v>
      </c>
      <c r="Y53" s="53">
        <v>0</v>
      </c>
      <c r="Z53" s="53">
        <v>0</v>
      </c>
      <c r="AA53" s="46"/>
      <c r="AB53" s="2"/>
      <c r="AC53" s="2"/>
      <c r="AD53" s="2"/>
      <c r="AE53" s="2"/>
    </row>
    <row r="54" spans="1:31" x14ac:dyDescent="0.3">
      <c r="A54" s="66">
        <v>38640</v>
      </c>
      <c r="B54" s="94" t="s">
        <v>110</v>
      </c>
      <c r="C54" s="84" t="s">
        <v>30</v>
      </c>
      <c r="D54" s="66" t="s">
        <v>31</v>
      </c>
      <c r="E54" s="53" t="s">
        <v>32</v>
      </c>
      <c r="F54" s="53" t="s">
        <v>33</v>
      </c>
      <c r="G54" s="53" t="s">
        <v>36</v>
      </c>
      <c r="H54" s="53" t="s">
        <v>37</v>
      </c>
      <c r="I54" s="53" t="s">
        <v>37</v>
      </c>
      <c r="J54" s="53" t="s">
        <v>89</v>
      </c>
      <c r="K54" s="53">
        <v>0</v>
      </c>
      <c r="L54" s="53">
        <v>0</v>
      </c>
      <c r="M54" s="53">
        <v>0</v>
      </c>
      <c r="N54" s="53">
        <v>7300</v>
      </c>
      <c r="O54" s="53">
        <v>1850</v>
      </c>
      <c r="P54" s="53">
        <v>0</v>
      </c>
      <c r="Q54" s="53">
        <v>1850</v>
      </c>
      <c r="R54" s="53">
        <v>0</v>
      </c>
      <c r="S54" s="53">
        <v>0</v>
      </c>
      <c r="T54" s="53">
        <v>0</v>
      </c>
      <c r="U54" s="53">
        <v>0</v>
      </c>
      <c r="V54" s="53">
        <v>0</v>
      </c>
      <c r="W54" s="53">
        <v>0</v>
      </c>
      <c r="X54" s="53">
        <v>0</v>
      </c>
      <c r="Y54" s="53">
        <v>0</v>
      </c>
      <c r="Z54" s="53">
        <v>0</v>
      </c>
      <c r="AA54" s="46"/>
      <c r="AB54" s="2"/>
      <c r="AC54" s="2"/>
      <c r="AD54" s="2"/>
      <c r="AE54" s="2"/>
    </row>
    <row r="55" spans="1:31" x14ac:dyDescent="0.3">
      <c r="A55" s="66">
        <v>38761</v>
      </c>
      <c r="B55" s="94" t="s">
        <v>109</v>
      </c>
      <c r="C55" s="84" t="s">
        <v>30</v>
      </c>
      <c r="D55" s="66" t="s">
        <v>31</v>
      </c>
      <c r="E55" s="53" t="s">
        <v>32</v>
      </c>
      <c r="F55" s="53" t="s">
        <v>33</v>
      </c>
      <c r="G55" s="53" t="s">
        <v>36</v>
      </c>
      <c r="H55" s="53" t="s">
        <v>37</v>
      </c>
      <c r="I55" s="53" t="s">
        <v>37</v>
      </c>
      <c r="J55" s="53" t="s">
        <v>89</v>
      </c>
      <c r="K55" s="53">
        <v>0</v>
      </c>
      <c r="L55" s="53">
        <v>0</v>
      </c>
      <c r="M55" s="53">
        <v>0</v>
      </c>
      <c r="N55" s="53">
        <v>0</v>
      </c>
      <c r="O55" s="53">
        <v>0</v>
      </c>
      <c r="P55" s="53">
        <v>0</v>
      </c>
      <c r="Q55" s="53">
        <v>0</v>
      </c>
      <c r="R55" s="53">
        <v>0</v>
      </c>
      <c r="S55" s="53">
        <v>0</v>
      </c>
      <c r="T55" s="53">
        <v>0</v>
      </c>
      <c r="U55" s="53">
        <v>0</v>
      </c>
      <c r="V55" s="53">
        <v>0</v>
      </c>
      <c r="W55" s="53">
        <v>0</v>
      </c>
      <c r="X55" s="53">
        <v>0</v>
      </c>
      <c r="Y55" s="53">
        <v>0</v>
      </c>
      <c r="Z55" s="53">
        <v>0</v>
      </c>
      <c r="AA55" s="46"/>
      <c r="AB55" s="2"/>
      <c r="AC55" s="2"/>
      <c r="AD55" s="2"/>
      <c r="AE55" s="2"/>
    </row>
    <row r="56" spans="1:31" x14ac:dyDescent="0.3">
      <c r="A56" s="66">
        <v>38830</v>
      </c>
      <c r="B56" s="94" t="s">
        <v>109</v>
      </c>
      <c r="C56" s="84" t="s">
        <v>30</v>
      </c>
      <c r="D56" s="66" t="s">
        <v>31</v>
      </c>
      <c r="E56" s="53" t="s">
        <v>32</v>
      </c>
      <c r="F56" s="53" t="s">
        <v>33</v>
      </c>
      <c r="G56" s="53" t="s">
        <v>38</v>
      </c>
      <c r="H56" s="53" t="s">
        <v>39</v>
      </c>
      <c r="I56" s="53" t="s">
        <v>39</v>
      </c>
      <c r="J56" s="53" t="s">
        <v>89</v>
      </c>
      <c r="K56" s="53">
        <v>0</v>
      </c>
      <c r="L56" s="53">
        <v>1</v>
      </c>
      <c r="M56" s="53">
        <v>0</v>
      </c>
      <c r="N56" s="53">
        <v>90</v>
      </c>
      <c r="O56" s="53">
        <v>18</v>
      </c>
      <c r="P56" s="53">
        <v>0</v>
      </c>
      <c r="Q56" s="53">
        <v>18</v>
      </c>
      <c r="R56" s="53">
        <v>0</v>
      </c>
      <c r="S56" s="53">
        <v>0</v>
      </c>
      <c r="T56" s="53">
        <v>0</v>
      </c>
      <c r="U56" s="53">
        <v>0</v>
      </c>
      <c r="V56" s="53">
        <v>0</v>
      </c>
      <c r="W56" s="53">
        <v>0</v>
      </c>
      <c r="X56" s="53">
        <v>0</v>
      </c>
      <c r="Y56" s="53">
        <v>0</v>
      </c>
      <c r="Z56" s="53">
        <v>0</v>
      </c>
      <c r="AA56" s="46"/>
      <c r="AB56" s="2"/>
      <c r="AC56" s="2"/>
      <c r="AD56" s="2"/>
      <c r="AE56" s="2"/>
    </row>
    <row r="57" spans="1:31" x14ac:dyDescent="0.3">
      <c r="A57" s="66">
        <v>38846</v>
      </c>
      <c r="B57" s="94" t="s">
        <v>109</v>
      </c>
      <c r="C57" s="84" t="s">
        <v>30</v>
      </c>
      <c r="D57" s="66" t="s">
        <v>31</v>
      </c>
      <c r="E57" s="53" t="s">
        <v>32</v>
      </c>
      <c r="F57" s="53" t="s">
        <v>33</v>
      </c>
      <c r="G57" s="53" t="s">
        <v>36</v>
      </c>
      <c r="H57" s="53" t="s">
        <v>37</v>
      </c>
      <c r="I57" s="53" t="s">
        <v>37</v>
      </c>
      <c r="J57" s="53" t="s">
        <v>89</v>
      </c>
      <c r="K57" s="53">
        <v>1</v>
      </c>
      <c r="L57" s="53">
        <v>0</v>
      </c>
      <c r="M57" s="53">
        <v>0</v>
      </c>
      <c r="N57" s="53">
        <v>0</v>
      </c>
      <c r="O57" s="53">
        <v>0</v>
      </c>
      <c r="P57" s="53">
        <v>0</v>
      </c>
      <c r="Q57" s="53">
        <v>0</v>
      </c>
      <c r="R57" s="53">
        <v>0</v>
      </c>
      <c r="S57" s="53">
        <v>0</v>
      </c>
      <c r="T57" s="53">
        <v>0</v>
      </c>
      <c r="U57" s="53">
        <v>0</v>
      </c>
      <c r="V57" s="53">
        <v>0</v>
      </c>
      <c r="W57" s="53">
        <v>0</v>
      </c>
      <c r="X57" s="53">
        <v>0</v>
      </c>
      <c r="Y57" s="53">
        <v>0</v>
      </c>
      <c r="Z57" s="53">
        <v>0</v>
      </c>
      <c r="AA57" s="46"/>
      <c r="AB57" s="2"/>
      <c r="AC57" s="2"/>
      <c r="AD57" s="2"/>
      <c r="AE57" s="2"/>
    </row>
    <row r="58" spans="1:31" x14ac:dyDescent="0.3">
      <c r="A58" s="66">
        <v>39005</v>
      </c>
      <c r="B58" s="94" t="s">
        <v>109</v>
      </c>
      <c r="C58" s="84" t="s">
        <v>30</v>
      </c>
      <c r="D58" s="66" t="s">
        <v>31</v>
      </c>
      <c r="E58" s="53" t="s">
        <v>32</v>
      </c>
      <c r="F58" s="53" t="s">
        <v>33</v>
      </c>
      <c r="G58" s="53" t="s">
        <v>69</v>
      </c>
      <c r="H58" s="53" t="s">
        <v>34</v>
      </c>
      <c r="I58" s="53" t="s">
        <v>35</v>
      </c>
      <c r="J58" s="53" t="s">
        <v>87</v>
      </c>
      <c r="K58" s="53">
        <v>0</v>
      </c>
      <c r="L58" s="53">
        <v>0</v>
      </c>
      <c r="M58" s="53">
        <v>0</v>
      </c>
      <c r="N58" s="53">
        <v>15</v>
      </c>
      <c r="O58" s="53">
        <v>11</v>
      </c>
      <c r="P58" s="53">
        <v>9</v>
      </c>
      <c r="Q58" s="53">
        <v>2</v>
      </c>
      <c r="R58" s="53">
        <v>0</v>
      </c>
      <c r="S58" s="53">
        <v>0</v>
      </c>
      <c r="T58" s="53">
        <v>0</v>
      </c>
      <c r="U58" s="53">
        <v>0</v>
      </c>
      <c r="V58" s="53">
        <v>0</v>
      </c>
      <c r="W58" s="53">
        <v>0</v>
      </c>
      <c r="X58" s="53">
        <v>0</v>
      </c>
      <c r="Y58" s="53">
        <v>0</v>
      </c>
      <c r="Z58" s="53">
        <v>0</v>
      </c>
      <c r="AA58" s="46"/>
      <c r="AB58" s="2"/>
      <c r="AC58" s="2"/>
      <c r="AD58" s="2"/>
      <c r="AE58" s="2"/>
    </row>
    <row r="59" spans="1:31" x14ac:dyDescent="0.3">
      <c r="A59" s="66">
        <v>39011</v>
      </c>
      <c r="B59" s="94" t="s">
        <v>109</v>
      </c>
      <c r="C59" s="84" t="s">
        <v>30</v>
      </c>
      <c r="D59" s="66" t="s">
        <v>31</v>
      </c>
      <c r="E59" s="53" t="s">
        <v>32</v>
      </c>
      <c r="F59" s="53" t="s">
        <v>33</v>
      </c>
      <c r="G59" s="53" t="s">
        <v>69</v>
      </c>
      <c r="H59" s="53" t="s">
        <v>34</v>
      </c>
      <c r="I59" s="53" t="s">
        <v>35</v>
      </c>
      <c r="J59" s="53" t="s">
        <v>87</v>
      </c>
      <c r="K59" s="53">
        <v>0</v>
      </c>
      <c r="L59" s="53">
        <v>2</v>
      </c>
      <c r="M59" s="53">
        <v>0</v>
      </c>
      <c r="N59" s="53">
        <v>5</v>
      </c>
      <c r="O59" s="53">
        <v>1</v>
      </c>
      <c r="P59" s="53">
        <v>1</v>
      </c>
      <c r="Q59" s="53">
        <v>0</v>
      </c>
      <c r="R59" s="53">
        <v>0</v>
      </c>
      <c r="S59" s="53">
        <v>0</v>
      </c>
      <c r="T59" s="53">
        <v>0</v>
      </c>
      <c r="U59" s="53">
        <v>0</v>
      </c>
      <c r="V59" s="53">
        <v>0</v>
      </c>
      <c r="W59" s="53">
        <v>0</v>
      </c>
      <c r="X59" s="53">
        <v>0</v>
      </c>
      <c r="Y59" s="53">
        <v>0</v>
      </c>
      <c r="Z59" s="53">
        <v>0</v>
      </c>
      <c r="AA59" s="46"/>
      <c r="AB59" s="2"/>
      <c r="AC59" s="2"/>
      <c r="AD59" s="2"/>
      <c r="AE59" s="2"/>
    </row>
    <row r="60" spans="1:31" x14ac:dyDescent="0.3">
      <c r="A60" s="66">
        <v>39013</v>
      </c>
      <c r="B60" s="94" t="s">
        <v>109</v>
      </c>
      <c r="C60" s="84" t="s">
        <v>30</v>
      </c>
      <c r="D60" s="66" t="s">
        <v>31</v>
      </c>
      <c r="E60" s="53" t="s">
        <v>32</v>
      </c>
      <c r="F60" s="53" t="s">
        <v>33</v>
      </c>
      <c r="G60" s="53" t="s">
        <v>69</v>
      </c>
      <c r="H60" s="53" t="s">
        <v>34</v>
      </c>
      <c r="I60" s="53" t="s">
        <v>35</v>
      </c>
      <c r="J60" s="53" t="s">
        <v>87</v>
      </c>
      <c r="K60" s="53">
        <v>0</v>
      </c>
      <c r="L60" s="53">
        <v>0</v>
      </c>
      <c r="M60" s="53">
        <v>0</v>
      </c>
      <c r="N60" s="53">
        <v>75</v>
      </c>
      <c r="O60" s="53">
        <v>15</v>
      </c>
      <c r="P60" s="53">
        <v>1</v>
      </c>
      <c r="Q60" s="53">
        <v>10</v>
      </c>
      <c r="R60" s="53">
        <v>0</v>
      </c>
      <c r="S60" s="53">
        <v>0</v>
      </c>
      <c r="T60" s="53">
        <v>0</v>
      </c>
      <c r="U60" s="53">
        <v>0</v>
      </c>
      <c r="V60" s="53">
        <v>0</v>
      </c>
      <c r="W60" s="53">
        <v>0</v>
      </c>
      <c r="X60" s="53">
        <v>0</v>
      </c>
      <c r="Y60" s="53">
        <v>0</v>
      </c>
      <c r="Z60" s="53">
        <v>0</v>
      </c>
      <c r="AA60" s="46"/>
      <c r="AB60" s="2"/>
      <c r="AC60" s="2"/>
      <c r="AD60" s="2"/>
      <c r="AE60" s="2"/>
    </row>
    <row r="61" spans="1:31" x14ac:dyDescent="0.3">
      <c r="A61" s="66">
        <v>39032</v>
      </c>
      <c r="B61" s="94" t="s">
        <v>109</v>
      </c>
      <c r="C61" s="84" t="s">
        <v>30</v>
      </c>
      <c r="D61" s="66" t="s">
        <v>31</v>
      </c>
      <c r="E61" s="53" t="s">
        <v>32</v>
      </c>
      <c r="F61" s="53" t="s">
        <v>33</v>
      </c>
      <c r="G61" s="53" t="s">
        <v>40</v>
      </c>
      <c r="H61" s="53" t="s">
        <v>41</v>
      </c>
      <c r="I61" s="53" t="s">
        <v>42</v>
      </c>
      <c r="J61" s="53" t="s">
        <v>86</v>
      </c>
      <c r="K61" s="53">
        <v>0</v>
      </c>
      <c r="L61" s="53">
        <v>0</v>
      </c>
      <c r="M61" s="53">
        <v>0</v>
      </c>
      <c r="N61" s="53">
        <v>0</v>
      </c>
      <c r="O61" s="53">
        <v>0</v>
      </c>
      <c r="P61" s="53">
        <v>0</v>
      </c>
      <c r="Q61" s="53">
        <v>0</v>
      </c>
      <c r="R61" s="53">
        <v>0</v>
      </c>
      <c r="S61" s="53">
        <v>0</v>
      </c>
      <c r="T61" s="53">
        <v>0</v>
      </c>
      <c r="U61" s="53">
        <v>0</v>
      </c>
      <c r="V61" s="53">
        <v>0</v>
      </c>
      <c r="W61" s="53">
        <v>0</v>
      </c>
      <c r="X61" s="53">
        <v>0</v>
      </c>
      <c r="Y61" s="53">
        <v>0</v>
      </c>
      <c r="Z61" s="53">
        <v>0</v>
      </c>
      <c r="AA61" s="46" t="s">
        <v>43</v>
      </c>
      <c r="AB61" s="2"/>
      <c r="AC61" s="2"/>
      <c r="AD61" s="2"/>
      <c r="AE61" s="2"/>
    </row>
    <row r="62" spans="1:31" x14ac:dyDescent="0.3">
      <c r="A62" s="66">
        <v>39036</v>
      </c>
      <c r="B62" s="94" t="s">
        <v>109</v>
      </c>
      <c r="C62" s="84" t="s">
        <v>30</v>
      </c>
      <c r="D62" s="66" t="s">
        <v>31</v>
      </c>
      <c r="E62" s="53" t="s">
        <v>32</v>
      </c>
      <c r="F62" s="53" t="s">
        <v>33</v>
      </c>
      <c r="G62" s="53" t="s">
        <v>36</v>
      </c>
      <c r="H62" s="53" t="s">
        <v>37</v>
      </c>
      <c r="I62" s="53" t="s">
        <v>37</v>
      </c>
      <c r="J62" s="53" t="s">
        <v>89</v>
      </c>
      <c r="K62" s="53">
        <v>0</v>
      </c>
      <c r="L62" s="53">
        <v>0</v>
      </c>
      <c r="M62" s="53">
        <v>0</v>
      </c>
      <c r="N62" s="53">
        <v>4000</v>
      </c>
      <c r="O62" s="53">
        <v>800</v>
      </c>
      <c r="P62" s="53">
        <v>0</v>
      </c>
      <c r="Q62" s="53">
        <v>0</v>
      </c>
      <c r="R62" s="53">
        <v>0</v>
      </c>
      <c r="S62" s="53">
        <v>0</v>
      </c>
      <c r="T62" s="53">
        <v>0</v>
      </c>
      <c r="U62" s="53">
        <v>0</v>
      </c>
      <c r="V62" s="53">
        <v>0</v>
      </c>
      <c r="W62" s="53">
        <v>0</v>
      </c>
      <c r="X62" s="53">
        <v>0</v>
      </c>
      <c r="Y62" s="53">
        <v>0</v>
      </c>
      <c r="Z62" s="53">
        <v>0</v>
      </c>
      <c r="AA62" s="46" t="s">
        <v>44</v>
      </c>
      <c r="AB62" s="2"/>
      <c r="AC62" s="2"/>
      <c r="AD62" s="2"/>
      <c r="AE62" s="2"/>
    </row>
    <row r="63" spans="1:31" x14ac:dyDescent="0.3">
      <c r="A63" s="66">
        <v>39043</v>
      </c>
      <c r="B63" s="94" t="s">
        <v>109</v>
      </c>
      <c r="C63" s="84" t="s">
        <v>30</v>
      </c>
      <c r="D63" s="66" t="s">
        <v>31</v>
      </c>
      <c r="E63" s="53" t="s">
        <v>32</v>
      </c>
      <c r="F63" s="53" t="s">
        <v>33</v>
      </c>
      <c r="G63" s="53" t="s">
        <v>76</v>
      </c>
      <c r="H63" s="53" t="s">
        <v>45</v>
      </c>
      <c r="I63" s="53" t="s">
        <v>45</v>
      </c>
      <c r="J63" s="53" t="s">
        <v>85</v>
      </c>
      <c r="K63" s="53">
        <v>0</v>
      </c>
      <c r="L63" s="53">
        <v>3</v>
      </c>
      <c r="M63" s="53">
        <v>0</v>
      </c>
      <c r="N63" s="53">
        <v>0</v>
      </c>
      <c r="O63" s="53">
        <v>0</v>
      </c>
      <c r="P63" s="53">
        <v>0</v>
      </c>
      <c r="Q63" s="53">
        <v>0</v>
      </c>
      <c r="R63" s="53">
        <v>0</v>
      </c>
      <c r="S63" s="53">
        <v>0</v>
      </c>
      <c r="T63" s="53">
        <v>0</v>
      </c>
      <c r="U63" s="53">
        <v>0</v>
      </c>
      <c r="V63" s="53">
        <v>0</v>
      </c>
      <c r="W63" s="53">
        <v>0</v>
      </c>
      <c r="X63" s="53">
        <v>0</v>
      </c>
      <c r="Y63" s="53">
        <v>0</v>
      </c>
      <c r="Z63" s="53">
        <v>0</v>
      </c>
      <c r="AA63" s="46"/>
      <c r="AB63" s="2"/>
      <c r="AC63" s="2"/>
      <c r="AD63" s="2"/>
      <c r="AE63" s="2"/>
    </row>
    <row r="64" spans="1:31" x14ac:dyDescent="0.3">
      <c r="A64" s="66">
        <v>39060</v>
      </c>
      <c r="B64" s="94" t="s">
        <v>109</v>
      </c>
      <c r="C64" s="84" t="s">
        <v>30</v>
      </c>
      <c r="D64" s="66" t="s">
        <v>31</v>
      </c>
      <c r="E64" s="53" t="s">
        <v>32</v>
      </c>
      <c r="F64" s="53" t="s">
        <v>33</v>
      </c>
      <c r="G64" s="53" t="s">
        <v>36</v>
      </c>
      <c r="H64" s="53" t="s">
        <v>37</v>
      </c>
      <c r="I64" s="53" t="s">
        <v>37</v>
      </c>
      <c r="J64" s="53" t="s">
        <v>89</v>
      </c>
      <c r="K64" s="53">
        <v>0</v>
      </c>
      <c r="L64" s="53">
        <v>0</v>
      </c>
      <c r="M64" s="53">
        <v>0</v>
      </c>
      <c r="N64" s="53">
        <v>5</v>
      </c>
      <c r="O64" s="53">
        <v>1</v>
      </c>
      <c r="P64" s="53">
        <v>0</v>
      </c>
      <c r="Q64" s="53">
        <v>1</v>
      </c>
      <c r="R64" s="53">
        <v>0</v>
      </c>
      <c r="S64" s="53">
        <v>0</v>
      </c>
      <c r="T64" s="53">
        <v>0</v>
      </c>
      <c r="U64" s="53">
        <v>0</v>
      </c>
      <c r="V64" s="53">
        <v>0</v>
      </c>
      <c r="W64" s="53">
        <v>0</v>
      </c>
      <c r="X64" s="53">
        <v>0</v>
      </c>
      <c r="Y64" s="53">
        <v>0</v>
      </c>
      <c r="Z64" s="53">
        <v>0</v>
      </c>
      <c r="AA64" s="46"/>
      <c r="AB64" s="2"/>
      <c r="AC64" s="2"/>
      <c r="AD64" s="2"/>
      <c r="AE64" s="2"/>
    </row>
    <row r="65" spans="1:31" x14ac:dyDescent="0.3">
      <c r="A65" s="66">
        <v>39215</v>
      </c>
      <c r="B65" s="94" t="s">
        <v>108</v>
      </c>
      <c r="C65" s="84" t="s">
        <v>30</v>
      </c>
      <c r="D65" s="66" t="s">
        <v>31</v>
      </c>
      <c r="E65" s="53" t="s">
        <v>32</v>
      </c>
      <c r="F65" s="53" t="s">
        <v>33</v>
      </c>
      <c r="G65" s="53" t="s">
        <v>38</v>
      </c>
      <c r="H65" s="53" t="s">
        <v>39</v>
      </c>
      <c r="I65" s="53" t="s">
        <v>39</v>
      </c>
      <c r="J65" s="53" t="s">
        <v>89</v>
      </c>
      <c r="K65" s="53">
        <v>1</v>
      </c>
      <c r="L65" s="53">
        <v>0</v>
      </c>
      <c r="M65" s="53">
        <v>0</v>
      </c>
      <c r="N65" s="53">
        <v>260</v>
      </c>
      <c r="O65" s="53">
        <v>52</v>
      </c>
      <c r="P65" s="53">
        <v>0</v>
      </c>
      <c r="Q65" s="53">
        <v>52</v>
      </c>
      <c r="R65" s="53">
        <v>0</v>
      </c>
      <c r="S65" s="53">
        <v>0</v>
      </c>
      <c r="T65" s="53">
        <v>0</v>
      </c>
      <c r="U65" s="53">
        <v>0</v>
      </c>
      <c r="V65" s="53">
        <v>0</v>
      </c>
      <c r="W65" s="53">
        <v>0</v>
      </c>
      <c r="X65" s="53">
        <v>0</v>
      </c>
      <c r="Y65" s="53">
        <v>0</v>
      </c>
      <c r="Z65" s="53">
        <v>0</v>
      </c>
      <c r="AA65" s="46"/>
      <c r="AB65" s="2"/>
      <c r="AC65" s="2"/>
      <c r="AD65" s="2"/>
      <c r="AE65" s="2"/>
    </row>
    <row r="66" spans="1:31" x14ac:dyDescent="0.3">
      <c r="A66" s="66">
        <v>39232</v>
      </c>
      <c r="B66" s="94" t="s">
        <v>108</v>
      </c>
      <c r="C66" s="84" t="s">
        <v>30</v>
      </c>
      <c r="D66" s="66" t="s">
        <v>31</v>
      </c>
      <c r="E66" s="53" t="s">
        <v>32</v>
      </c>
      <c r="F66" s="53" t="s">
        <v>33</v>
      </c>
      <c r="G66" s="53" t="s">
        <v>36</v>
      </c>
      <c r="H66" s="53" t="s">
        <v>37</v>
      </c>
      <c r="I66" s="53" t="s">
        <v>37</v>
      </c>
      <c r="J66" s="53" t="s">
        <v>89</v>
      </c>
      <c r="K66" s="53">
        <v>0</v>
      </c>
      <c r="L66" s="53">
        <v>0</v>
      </c>
      <c r="M66" s="53">
        <v>0</v>
      </c>
      <c r="N66" s="53">
        <v>470</v>
      </c>
      <c r="O66" s="53">
        <v>97</v>
      </c>
      <c r="P66" s="53">
        <v>0</v>
      </c>
      <c r="Q66" s="53">
        <v>0</v>
      </c>
      <c r="R66" s="53">
        <v>0</v>
      </c>
      <c r="S66" s="53">
        <v>0</v>
      </c>
      <c r="T66" s="53">
        <v>0</v>
      </c>
      <c r="U66" s="53">
        <v>0</v>
      </c>
      <c r="V66" s="53">
        <v>0</v>
      </c>
      <c r="W66" s="53">
        <v>0</v>
      </c>
      <c r="X66" s="53">
        <v>0</v>
      </c>
      <c r="Y66" s="53">
        <v>0</v>
      </c>
      <c r="Z66" s="53">
        <v>0</v>
      </c>
      <c r="AA66" s="46"/>
      <c r="AB66" s="2"/>
      <c r="AC66" s="2"/>
      <c r="AD66" s="2"/>
      <c r="AE66" s="2"/>
    </row>
    <row r="67" spans="1:31" x14ac:dyDescent="0.3">
      <c r="A67" s="66">
        <v>39311</v>
      </c>
      <c r="B67" s="94" t="s">
        <v>108</v>
      </c>
      <c r="C67" s="84" t="s">
        <v>30</v>
      </c>
      <c r="D67" s="66" t="s">
        <v>31</v>
      </c>
      <c r="E67" s="53" t="s">
        <v>32</v>
      </c>
      <c r="F67" s="53" t="s">
        <v>33</v>
      </c>
      <c r="G67" s="53" t="s">
        <v>38</v>
      </c>
      <c r="H67" s="53" t="s">
        <v>39</v>
      </c>
      <c r="I67" s="53" t="s">
        <v>39</v>
      </c>
      <c r="J67" s="53" t="s">
        <v>89</v>
      </c>
      <c r="K67" s="53">
        <v>0</v>
      </c>
      <c r="L67" s="53">
        <v>0</v>
      </c>
      <c r="M67" s="53">
        <v>0</v>
      </c>
      <c r="N67" s="53">
        <v>1010</v>
      </c>
      <c r="O67" s="53">
        <v>202</v>
      </c>
      <c r="P67" s="53">
        <v>2</v>
      </c>
      <c r="Q67" s="53">
        <v>200</v>
      </c>
      <c r="R67" s="53">
        <v>0</v>
      </c>
      <c r="S67" s="53">
        <v>0</v>
      </c>
      <c r="T67" s="53">
        <v>0</v>
      </c>
      <c r="U67" s="53">
        <v>0</v>
      </c>
      <c r="V67" s="53">
        <v>0</v>
      </c>
      <c r="W67" s="53">
        <v>0</v>
      </c>
      <c r="X67" s="53">
        <v>1</v>
      </c>
      <c r="Y67" s="53">
        <v>0</v>
      </c>
      <c r="Z67" s="53">
        <v>0</v>
      </c>
      <c r="AA67" s="46"/>
      <c r="AB67" s="2"/>
      <c r="AC67" s="2"/>
      <c r="AD67" s="2"/>
      <c r="AE67" s="2"/>
    </row>
    <row r="68" spans="1:31" x14ac:dyDescent="0.3">
      <c r="A68" s="66">
        <v>39319</v>
      </c>
      <c r="B68" s="94" t="s">
        <v>108</v>
      </c>
      <c r="C68" s="84" t="s">
        <v>30</v>
      </c>
      <c r="D68" s="66" t="s">
        <v>31</v>
      </c>
      <c r="E68" s="53" t="s">
        <v>32</v>
      </c>
      <c r="F68" s="53" t="s">
        <v>33</v>
      </c>
      <c r="G68" s="53" t="s">
        <v>36</v>
      </c>
      <c r="H68" s="53" t="s">
        <v>37</v>
      </c>
      <c r="I68" s="53" t="s">
        <v>37</v>
      </c>
      <c r="J68" s="53" t="s">
        <v>89</v>
      </c>
      <c r="K68" s="53">
        <v>0</v>
      </c>
      <c r="L68" s="53">
        <v>0</v>
      </c>
      <c r="M68" s="53">
        <v>0</v>
      </c>
      <c r="N68" s="53">
        <v>760</v>
      </c>
      <c r="O68" s="53">
        <v>152</v>
      </c>
      <c r="P68" s="53">
        <v>0</v>
      </c>
      <c r="Q68" s="53">
        <v>0</v>
      </c>
      <c r="R68" s="53">
        <v>0</v>
      </c>
      <c r="S68" s="53">
        <v>0</v>
      </c>
      <c r="T68" s="53">
        <v>0</v>
      </c>
      <c r="U68" s="53">
        <v>0</v>
      </c>
      <c r="V68" s="53">
        <v>0</v>
      </c>
      <c r="W68" s="53">
        <v>0</v>
      </c>
      <c r="X68" s="53">
        <v>0</v>
      </c>
      <c r="Y68" s="53">
        <v>0</v>
      </c>
      <c r="Z68" s="53">
        <v>0</v>
      </c>
      <c r="AA68" s="46"/>
      <c r="AB68" s="2"/>
      <c r="AC68" s="2"/>
      <c r="AD68" s="2"/>
      <c r="AE68" s="2"/>
    </row>
    <row r="69" spans="1:31" x14ac:dyDescent="0.3">
      <c r="A69" s="66">
        <v>39319</v>
      </c>
      <c r="B69" s="94" t="s">
        <v>108</v>
      </c>
      <c r="C69" s="84" t="s">
        <v>30</v>
      </c>
      <c r="D69" s="66" t="s">
        <v>31</v>
      </c>
      <c r="E69" s="53" t="s">
        <v>32</v>
      </c>
      <c r="F69" s="53" t="s">
        <v>33</v>
      </c>
      <c r="G69" s="53" t="s">
        <v>69</v>
      </c>
      <c r="H69" s="53" t="s">
        <v>34</v>
      </c>
      <c r="I69" s="53" t="s">
        <v>35</v>
      </c>
      <c r="J69" s="53" t="s">
        <v>87</v>
      </c>
      <c r="K69" s="53">
        <v>1</v>
      </c>
      <c r="L69" s="53">
        <v>0</v>
      </c>
      <c r="M69" s="53">
        <v>0</v>
      </c>
      <c r="N69" s="53">
        <v>5</v>
      </c>
      <c r="O69" s="53">
        <v>1</v>
      </c>
      <c r="P69" s="53">
        <v>1</v>
      </c>
      <c r="Q69" s="53">
        <v>0</v>
      </c>
      <c r="R69" s="53">
        <v>2</v>
      </c>
      <c r="S69" s="53">
        <v>0</v>
      </c>
      <c r="T69" s="53">
        <v>0</v>
      </c>
      <c r="U69" s="53">
        <v>0</v>
      </c>
      <c r="V69" s="53">
        <v>0</v>
      </c>
      <c r="W69" s="53">
        <v>0</v>
      </c>
      <c r="X69" s="53">
        <v>0</v>
      </c>
      <c r="Y69" s="53">
        <v>0</v>
      </c>
      <c r="Z69" s="53">
        <v>0</v>
      </c>
      <c r="AA69" s="46"/>
      <c r="AB69" s="2"/>
      <c r="AC69" s="2"/>
      <c r="AD69" s="2"/>
      <c r="AE69" s="2"/>
    </row>
    <row r="70" spans="1:31" x14ac:dyDescent="0.3">
      <c r="A70" s="66">
        <v>39341</v>
      </c>
      <c r="B70" s="94" t="s">
        <v>108</v>
      </c>
      <c r="C70" s="84" t="s">
        <v>30</v>
      </c>
      <c r="D70" s="66" t="s">
        <v>31</v>
      </c>
      <c r="E70" s="53" t="s">
        <v>32</v>
      </c>
      <c r="F70" s="53" t="s">
        <v>33</v>
      </c>
      <c r="G70" s="53" t="s">
        <v>36</v>
      </c>
      <c r="H70" s="53" t="s">
        <v>37</v>
      </c>
      <c r="I70" s="53" t="s">
        <v>37</v>
      </c>
      <c r="J70" s="53" t="s">
        <v>89</v>
      </c>
      <c r="K70" s="53">
        <v>0</v>
      </c>
      <c r="L70" s="53">
        <v>0</v>
      </c>
      <c r="M70" s="53">
        <v>0</v>
      </c>
      <c r="N70" s="53">
        <v>1250</v>
      </c>
      <c r="O70" s="53">
        <v>250</v>
      </c>
      <c r="P70" s="53">
        <v>114</v>
      </c>
      <c r="Q70" s="53">
        <v>6</v>
      </c>
      <c r="R70" s="53">
        <v>0</v>
      </c>
      <c r="S70" s="53">
        <v>0</v>
      </c>
      <c r="T70" s="53">
        <v>0</v>
      </c>
      <c r="U70" s="53">
        <v>0</v>
      </c>
      <c r="V70" s="53">
        <v>0</v>
      </c>
      <c r="W70" s="53">
        <v>0</v>
      </c>
      <c r="X70" s="53">
        <v>0</v>
      </c>
      <c r="Y70" s="53">
        <v>0</v>
      </c>
      <c r="Z70" s="53">
        <v>0</v>
      </c>
      <c r="AA70" s="46"/>
      <c r="AB70" s="2"/>
      <c r="AC70" s="2"/>
      <c r="AD70" s="2"/>
      <c r="AE70" s="2"/>
    </row>
    <row r="71" spans="1:31" x14ac:dyDescent="0.3">
      <c r="A71" s="66">
        <v>39358</v>
      </c>
      <c r="B71" s="94" t="s">
        <v>108</v>
      </c>
      <c r="C71" s="84" t="s">
        <v>30</v>
      </c>
      <c r="D71" s="66" t="s">
        <v>31</v>
      </c>
      <c r="E71" s="53" t="s">
        <v>32</v>
      </c>
      <c r="F71" s="53" t="s">
        <v>33</v>
      </c>
      <c r="G71" s="53" t="s">
        <v>38</v>
      </c>
      <c r="H71" s="53" t="s">
        <v>39</v>
      </c>
      <c r="I71" s="53" t="s">
        <v>39</v>
      </c>
      <c r="J71" s="53" t="s">
        <v>89</v>
      </c>
      <c r="K71" s="53">
        <v>0</v>
      </c>
      <c r="L71" s="53">
        <v>0</v>
      </c>
      <c r="M71" s="53">
        <v>0</v>
      </c>
      <c r="N71" s="53">
        <v>40</v>
      </c>
      <c r="O71" s="53">
        <v>9</v>
      </c>
      <c r="P71" s="53">
        <v>0</v>
      </c>
      <c r="Q71" s="53">
        <v>9</v>
      </c>
      <c r="R71" s="53">
        <v>0</v>
      </c>
      <c r="S71" s="53">
        <v>0</v>
      </c>
      <c r="T71" s="53">
        <v>0</v>
      </c>
      <c r="U71" s="53">
        <v>0</v>
      </c>
      <c r="V71" s="53">
        <v>0</v>
      </c>
      <c r="W71" s="53">
        <v>0</v>
      </c>
      <c r="X71" s="53">
        <v>0</v>
      </c>
      <c r="Y71" s="53">
        <v>0</v>
      </c>
      <c r="Z71" s="53">
        <v>0</v>
      </c>
      <c r="AA71" s="46"/>
      <c r="AB71" s="2"/>
      <c r="AC71" s="2"/>
      <c r="AD71" s="2"/>
      <c r="AE71" s="2"/>
    </row>
    <row r="72" spans="1:31" x14ac:dyDescent="0.3">
      <c r="A72" s="66">
        <v>39380</v>
      </c>
      <c r="B72" s="94" t="s">
        <v>108</v>
      </c>
      <c r="C72" s="84" t="s">
        <v>30</v>
      </c>
      <c r="D72" s="66" t="s">
        <v>31</v>
      </c>
      <c r="E72" s="53" t="s">
        <v>32</v>
      </c>
      <c r="F72" s="53" t="s">
        <v>33</v>
      </c>
      <c r="G72" s="53" t="s">
        <v>36</v>
      </c>
      <c r="H72" s="53" t="s">
        <v>37</v>
      </c>
      <c r="I72" s="53" t="s">
        <v>37</v>
      </c>
      <c r="J72" s="53" t="s">
        <v>89</v>
      </c>
      <c r="K72" s="53">
        <v>0</v>
      </c>
      <c r="L72" s="53">
        <v>0</v>
      </c>
      <c r="M72" s="53">
        <v>0</v>
      </c>
      <c r="N72" s="53">
        <v>20590</v>
      </c>
      <c r="O72" s="53">
        <v>4660</v>
      </c>
      <c r="P72" s="53">
        <v>25</v>
      </c>
      <c r="Q72" s="53">
        <v>0</v>
      </c>
      <c r="R72" s="53">
        <v>0</v>
      </c>
      <c r="S72" s="53">
        <v>0</v>
      </c>
      <c r="T72" s="53">
        <v>0</v>
      </c>
      <c r="U72" s="53">
        <v>0</v>
      </c>
      <c r="V72" s="53">
        <v>0</v>
      </c>
      <c r="W72" s="53">
        <v>0</v>
      </c>
      <c r="X72" s="53">
        <v>0</v>
      </c>
      <c r="Y72" s="53">
        <v>0</v>
      </c>
      <c r="Z72" s="53">
        <v>0</v>
      </c>
      <c r="AA72" s="46"/>
      <c r="AB72" s="2"/>
      <c r="AC72" s="2"/>
      <c r="AD72" s="2"/>
      <c r="AE72" s="2"/>
    </row>
    <row r="73" spans="1:31" x14ac:dyDescent="0.3">
      <c r="A73" s="66">
        <v>39385</v>
      </c>
      <c r="B73" s="94" t="s">
        <v>108</v>
      </c>
      <c r="C73" s="84" t="s">
        <v>30</v>
      </c>
      <c r="D73" s="66" t="s">
        <v>31</v>
      </c>
      <c r="E73" s="53" t="s">
        <v>32</v>
      </c>
      <c r="F73" s="53" t="s">
        <v>33</v>
      </c>
      <c r="G73" s="53" t="s">
        <v>69</v>
      </c>
      <c r="H73" s="53" t="s">
        <v>34</v>
      </c>
      <c r="I73" s="53" t="s">
        <v>35</v>
      </c>
      <c r="J73" s="53" t="s">
        <v>87</v>
      </c>
      <c r="K73" s="53">
        <v>0</v>
      </c>
      <c r="L73" s="53">
        <v>1</v>
      </c>
      <c r="M73" s="53">
        <v>0</v>
      </c>
      <c r="N73" s="53">
        <v>5</v>
      </c>
      <c r="O73" s="53">
        <v>1</v>
      </c>
      <c r="P73" s="53">
        <v>1</v>
      </c>
      <c r="Q73" s="53">
        <v>0</v>
      </c>
      <c r="R73" s="53">
        <v>0</v>
      </c>
      <c r="S73" s="53">
        <v>0</v>
      </c>
      <c r="T73" s="53">
        <v>0</v>
      </c>
      <c r="U73" s="53">
        <v>0</v>
      </c>
      <c r="V73" s="53">
        <v>0</v>
      </c>
      <c r="W73" s="53">
        <v>0</v>
      </c>
      <c r="X73" s="53">
        <v>0</v>
      </c>
      <c r="Y73" s="53">
        <v>0</v>
      </c>
      <c r="Z73" s="53">
        <v>0</v>
      </c>
      <c r="AA73" s="46"/>
      <c r="AB73" s="2"/>
      <c r="AC73" s="2"/>
      <c r="AD73" s="2"/>
      <c r="AE73" s="2"/>
    </row>
    <row r="74" spans="1:31" x14ac:dyDescent="0.3">
      <c r="A74" s="66">
        <v>39447</v>
      </c>
      <c r="B74" s="94" t="s">
        <v>108</v>
      </c>
      <c r="C74" s="84" t="s">
        <v>30</v>
      </c>
      <c r="D74" s="66" t="s">
        <v>31</v>
      </c>
      <c r="E74" s="53" t="s">
        <v>32</v>
      </c>
      <c r="F74" s="53" t="s">
        <v>33</v>
      </c>
      <c r="G74" s="53" t="s">
        <v>69</v>
      </c>
      <c r="H74" s="53" t="s">
        <v>34</v>
      </c>
      <c r="I74" s="53" t="s">
        <v>35</v>
      </c>
      <c r="J74" s="53" t="s">
        <v>87</v>
      </c>
      <c r="K74" s="53">
        <v>0</v>
      </c>
      <c r="L74" s="53">
        <v>0</v>
      </c>
      <c r="M74" s="53">
        <v>0</v>
      </c>
      <c r="N74" s="53">
        <v>0</v>
      </c>
      <c r="O74" s="53">
        <v>0</v>
      </c>
      <c r="P74" s="53">
        <v>0</v>
      </c>
      <c r="Q74" s="53">
        <v>0</v>
      </c>
      <c r="R74" s="53">
        <v>0</v>
      </c>
      <c r="S74" s="53">
        <v>0</v>
      </c>
      <c r="T74" s="53">
        <v>0</v>
      </c>
      <c r="U74" s="53">
        <v>0</v>
      </c>
      <c r="V74" s="53">
        <v>0</v>
      </c>
      <c r="W74" s="53">
        <v>0</v>
      </c>
      <c r="X74" s="53">
        <v>0</v>
      </c>
      <c r="Y74" s="53">
        <v>0</v>
      </c>
      <c r="Z74" s="53">
        <v>0</v>
      </c>
      <c r="AA74" s="46"/>
      <c r="AB74" s="2"/>
      <c r="AC74" s="2"/>
      <c r="AD74" s="2"/>
      <c r="AE74" s="2"/>
    </row>
    <row r="75" spans="1:31" x14ac:dyDescent="0.3">
      <c r="A75" s="66">
        <v>39671</v>
      </c>
      <c r="B75" s="94" t="s">
        <v>107</v>
      </c>
      <c r="C75" s="84" t="s">
        <v>30</v>
      </c>
      <c r="D75" s="66" t="s">
        <v>31</v>
      </c>
      <c r="E75" s="53" t="s">
        <v>32</v>
      </c>
      <c r="F75" s="53" t="s">
        <v>33</v>
      </c>
      <c r="G75" s="66" t="s">
        <v>36</v>
      </c>
      <c r="H75" s="53" t="s">
        <v>37</v>
      </c>
      <c r="I75" s="53" t="s">
        <v>37</v>
      </c>
      <c r="J75" s="73" t="s">
        <v>89</v>
      </c>
      <c r="K75" s="53">
        <v>0</v>
      </c>
      <c r="L75" s="53">
        <v>0</v>
      </c>
      <c r="M75" s="53">
        <v>0</v>
      </c>
      <c r="N75" s="53">
        <v>0</v>
      </c>
      <c r="O75" s="53">
        <v>0</v>
      </c>
      <c r="P75" s="53">
        <v>0</v>
      </c>
      <c r="Q75" s="53">
        <v>0</v>
      </c>
      <c r="R75" s="53">
        <v>0</v>
      </c>
      <c r="S75" s="53">
        <v>0</v>
      </c>
      <c r="T75" s="53">
        <v>0</v>
      </c>
      <c r="U75" s="53">
        <v>0</v>
      </c>
      <c r="V75" s="53">
        <v>0</v>
      </c>
      <c r="W75" s="53">
        <v>0</v>
      </c>
      <c r="X75" s="53">
        <v>0</v>
      </c>
      <c r="Y75" s="53">
        <v>0</v>
      </c>
      <c r="Z75" s="53">
        <v>0</v>
      </c>
      <c r="AA75" s="47"/>
      <c r="AB75" s="2"/>
      <c r="AC75" s="2"/>
      <c r="AD75" s="2"/>
      <c r="AE75" s="2"/>
    </row>
    <row r="76" spans="1:31" x14ac:dyDescent="0.3">
      <c r="A76" s="66">
        <v>39679</v>
      </c>
      <c r="B76" s="94" t="s">
        <v>107</v>
      </c>
      <c r="C76" s="84" t="s">
        <v>30</v>
      </c>
      <c r="D76" s="66" t="s">
        <v>31</v>
      </c>
      <c r="E76" s="53" t="s">
        <v>32</v>
      </c>
      <c r="F76" s="53" t="s">
        <v>33</v>
      </c>
      <c r="G76" s="66" t="s">
        <v>38</v>
      </c>
      <c r="H76" s="53" t="s">
        <v>39</v>
      </c>
      <c r="I76" s="53" t="s">
        <v>39</v>
      </c>
      <c r="J76" s="53" t="s">
        <v>89</v>
      </c>
      <c r="K76" s="53">
        <v>0</v>
      </c>
      <c r="L76" s="53">
        <v>0</v>
      </c>
      <c r="M76" s="53">
        <v>0</v>
      </c>
      <c r="N76" s="53">
        <v>38</v>
      </c>
      <c r="O76" s="53">
        <v>7</v>
      </c>
      <c r="P76" s="53">
        <v>0</v>
      </c>
      <c r="Q76" s="53">
        <v>7</v>
      </c>
      <c r="R76" s="53">
        <v>0</v>
      </c>
      <c r="S76" s="53">
        <v>0</v>
      </c>
      <c r="T76" s="53">
        <v>0</v>
      </c>
      <c r="U76" s="53">
        <v>0</v>
      </c>
      <c r="V76" s="53">
        <v>0</v>
      </c>
      <c r="W76" s="53">
        <v>0</v>
      </c>
      <c r="X76" s="53">
        <v>0</v>
      </c>
      <c r="Y76" s="53">
        <v>0</v>
      </c>
      <c r="Z76" s="53">
        <v>0</v>
      </c>
      <c r="AA76" s="47"/>
      <c r="AB76" s="2"/>
      <c r="AC76" s="2"/>
      <c r="AD76" s="2"/>
      <c r="AE76" s="2"/>
    </row>
    <row r="77" spans="1:31" x14ac:dyDescent="0.3">
      <c r="A77" s="66">
        <v>39708</v>
      </c>
      <c r="B77" s="94" t="s">
        <v>107</v>
      </c>
      <c r="C77" s="84" t="s">
        <v>30</v>
      </c>
      <c r="D77" s="66" t="s">
        <v>31</v>
      </c>
      <c r="E77" s="53" t="s">
        <v>32</v>
      </c>
      <c r="F77" s="53" t="s">
        <v>33</v>
      </c>
      <c r="G77" s="66" t="s">
        <v>38</v>
      </c>
      <c r="H77" s="53" t="s">
        <v>39</v>
      </c>
      <c r="I77" s="53" t="s">
        <v>39</v>
      </c>
      <c r="J77" s="53" t="s">
        <v>89</v>
      </c>
      <c r="K77" s="53">
        <v>0</v>
      </c>
      <c r="L77" s="53">
        <v>0</v>
      </c>
      <c r="M77" s="53">
        <v>0</v>
      </c>
      <c r="N77" s="53">
        <v>0</v>
      </c>
      <c r="O77" s="53">
        <v>0</v>
      </c>
      <c r="P77" s="53">
        <v>0</v>
      </c>
      <c r="Q77" s="53">
        <v>0</v>
      </c>
      <c r="R77" s="53">
        <v>0</v>
      </c>
      <c r="S77" s="53">
        <v>0</v>
      </c>
      <c r="T77" s="53">
        <v>0</v>
      </c>
      <c r="U77" s="53">
        <v>1</v>
      </c>
      <c r="V77" s="53">
        <v>0</v>
      </c>
      <c r="W77" s="53">
        <v>0</v>
      </c>
      <c r="X77" s="53">
        <v>0</v>
      </c>
      <c r="Y77" s="53">
        <v>0</v>
      </c>
      <c r="Z77" s="53">
        <v>0</v>
      </c>
      <c r="AA77" s="47"/>
      <c r="AB77" s="2"/>
      <c r="AC77" s="2"/>
      <c r="AD77" s="2"/>
      <c r="AE77" s="2"/>
    </row>
    <row r="78" spans="1:31" x14ac:dyDescent="0.3">
      <c r="A78" s="66">
        <v>39727</v>
      </c>
      <c r="B78" s="94" t="s">
        <v>107</v>
      </c>
      <c r="C78" s="84" t="s">
        <v>30</v>
      </c>
      <c r="D78" s="66" t="s">
        <v>31</v>
      </c>
      <c r="E78" s="53" t="s">
        <v>32</v>
      </c>
      <c r="F78" s="53" t="s">
        <v>33</v>
      </c>
      <c r="G78" s="53" t="s">
        <v>69</v>
      </c>
      <c r="H78" s="53" t="s">
        <v>34</v>
      </c>
      <c r="I78" s="53" t="s">
        <v>35</v>
      </c>
      <c r="J78" s="53" t="s">
        <v>87</v>
      </c>
      <c r="K78" s="53">
        <v>0</v>
      </c>
      <c r="L78" s="53">
        <v>0</v>
      </c>
      <c r="M78" s="53">
        <v>0</v>
      </c>
      <c r="N78" s="53">
        <v>130</v>
      </c>
      <c r="O78" s="53">
        <v>26</v>
      </c>
      <c r="P78" s="53">
        <v>3</v>
      </c>
      <c r="Q78" s="53">
        <v>23</v>
      </c>
      <c r="R78" s="53">
        <v>0</v>
      </c>
      <c r="S78" s="53">
        <v>0</v>
      </c>
      <c r="T78" s="53">
        <v>0</v>
      </c>
      <c r="U78" s="53">
        <v>0</v>
      </c>
      <c r="V78" s="53">
        <v>0</v>
      </c>
      <c r="W78" s="53">
        <v>0</v>
      </c>
      <c r="X78" s="53">
        <v>0</v>
      </c>
      <c r="Y78" s="53">
        <v>0</v>
      </c>
      <c r="Z78" s="53">
        <v>0</v>
      </c>
      <c r="AA78" s="47"/>
      <c r="AB78" s="2"/>
      <c r="AC78" s="2"/>
      <c r="AD78" s="2"/>
      <c r="AE78" s="2"/>
    </row>
    <row r="79" spans="1:31" x14ac:dyDescent="0.3">
      <c r="A79" s="66">
        <v>39754</v>
      </c>
      <c r="B79" s="94" t="s">
        <v>107</v>
      </c>
      <c r="C79" s="84" t="s">
        <v>30</v>
      </c>
      <c r="D79" s="66" t="s">
        <v>31</v>
      </c>
      <c r="E79" s="53" t="s">
        <v>32</v>
      </c>
      <c r="F79" s="53" t="s">
        <v>33</v>
      </c>
      <c r="G79" s="66" t="s">
        <v>36</v>
      </c>
      <c r="H79" s="53" t="s">
        <v>37</v>
      </c>
      <c r="I79" s="53" t="s">
        <v>37</v>
      </c>
      <c r="J79" s="53" t="s">
        <v>89</v>
      </c>
      <c r="K79" s="53">
        <v>0</v>
      </c>
      <c r="L79" s="53">
        <v>0</v>
      </c>
      <c r="M79" s="53">
        <v>0</v>
      </c>
      <c r="N79" s="53">
        <v>19</v>
      </c>
      <c r="O79" s="53">
        <v>4</v>
      </c>
      <c r="P79" s="53">
        <v>0</v>
      </c>
      <c r="Q79" s="53">
        <v>3</v>
      </c>
      <c r="R79" s="53">
        <v>1</v>
      </c>
      <c r="S79" s="53">
        <v>0</v>
      </c>
      <c r="T79" s="53">
        <v>0</v>
      </c>
      <c r="U79" s="53">
        <v>0</v>
      </c>
      <c r="V79" s="53">
        <v>0</v>
      </c>
      <c r="W79" s="53">
        <v>0</v>
      </c>
      <c r="X79" s="53">
        <v>0</v>
      </c>
      <c r="Y79" s="53">
        <v>0</v>
      </c>
      <c r="Z79" s="53">
        <v>0</v>
      </c>
      <c r="AA79" s="47"/>
      <c r="AB79" s="2"/>
      <c r="AC79" s="2"/>
      <c r="AD79" s="2"/>
      <c r="AE79" s="2"/>
    </row>
    <row r="80" spans="1:31" x14ac:dyDescent="0.3">
      <c r="A80" s="66">
        <v>39778</v>
      </c>
      <c r="B80" s="94" t="s">
        <v>107</v>
      </c>
      <c r="C80" s="84" t="s">
        <v>30</v>
      </c>
      <c r="D80" s="66" t="s">
        <v>31</v>
      </c>
      <c r="E80" s="53" t="s">
        <v>32</v>
      </c>
      <c r="F80" s="53" t="s">
        <v>33</v>
      </c>
      <c r="G80" s="66" t="s">
        <v>36</v>
      </c>
      <c r="H80" s="53" t="s">
        <v>37</v>
      </c>
      <c r="I80" s="53" t="s">
        <v>37</v>
      </c>
      <c r="J80" s="53" t="s">
        <v>89</v>
      </c>
      <c r="K80" s="53">
        <v>2</v>
      </c>
      <c r="L80" s="53">
        <v>0</v>
      </c>
      <c r="M80" s="53">
        <v>0</v>
      </c>
      <c r="N80" s="53">
        <v>2500</v>
      </c>
      <c r="O80" s="53">
        <v>500</v>
      </c>
      <c r="P80" s="53">
        <v>0</v>
      </c>
      <c r="Q80" s="53">
        <v>131</v>
      </c>
      <c r="R80" s="53">
        <v>0</v>
      </c>
      <c r="S80" s="53">
        <v>0</v>
      </c>
      <c r="T80" s="53">
        <v>0</v>
      </c>
      <c r="U80" s="53">
        <v>0</v>
      </c>
      <c r="V80" s="53">
        <v>0</v>
      </c>
      <c r="W80" s="53">
        <v>0</v>
      </c>
      <c r="X80" s="53">
        <v>0</v>
      </c>
      <c r="Y80" s="53">
        <v>0</v>
      </c>
      <c r="Z80" s="53">
        <v>0</v>
      </c>
      <c r="AA80" s="47"/>
      <c r="AB80" s="2"/>
      <c r="AC80" s="2"/>
      <c r="AD80" s="2"/>
      <c r="AE80" s="2"/>
    </row>
    <row r="81" spans="1:31" x14ac:dyDescent="0.3">
      <c r="A81" s="66">
        <v>39906</v>
      </c>
      <c r="B81" s="94" t="s">
        <v>106</v>
      </c>
      <c r="C81" s="84" t="s">
        <v>30</v>
      </c>
      <c r="D81" s="66" t="s">
        <v>31</v>
      </c>
      <c r="E81" s="53" t="s">
        <v>32</v>
      </c>
      <c r="F81" s="53" t="s">
        <v>33</v>
      </c>
      <c r="G81" s="53" t="s">
        <v>40</v>
      </c>
      <c r="H81" s="53" t="s">
        <v>41</v>
      </c>
      <c r="I81" s="53" t="s">
        <v>42</v>
      </c>
      <c r="J81" s="53" t="s">
        <v>86</v>
      </c>
      <c r="K81" s="53">
        <v>0</v>
      </c>
      <c r="L81" s="53">
        <v>0</v>
      </c>
      <c r="M81" s="53">
        <v>0</v>
      </c>
      <c r="N81" s="53">
        <v>18</v>
      </c>
      <c r="O81" s="53">
        <v>3</v>
      </c>
      <c r="P81" s="53">
        <v>0</v>
      </c>
      <c r="Q81" s="53">
        <v>3</v>
      </c>
      <c r="R81" s="53">
        <v>0</v>
      </c>
      <c r="S81" s="53">
        <v>0</v>
      </c>
      <c r="T81" s="53">
        <v>0</v>
      </c>
      <c r="U81" s="53">
        <v>0</v>
      </c>
      <c r="V81" s="53">
        <v>0</v>
      </c>
      <c r="W81" s="53">
        <v>0</v>
      </c>
      <c r="X81" s="53">
        <v>0</v>
      </c>
      <c r="Y81" s="53">
        <v>0</v>
      </c>
      <c r="Z81" s="53">
        <v>0</v>
      </c>
      <c r="AA81" s="46"/>
      <c r="AB81" s="2"/>
      <c r="AC81" s="2"/>
      <c r="AD81" s="2"/>
      <c r="AE81" s="2"/>
    </row>
    <row r="82" spans="1:31" x14ac:dyDescent="0.3">
      <c r="A82" s="66">
        <v>39937</v>
      </c>
      <c r="B82" s="94" t="s">
        <v>106</v>
      </c>
      <c r="C82" s="84" t="s">
        <v>30</v>
      </c>
      <c r="D82" s="66" t="s">
        <v>31</v>
      </c>
      <c r="E82" s="53" t="s">
        <v>32</v>
      </c>
      <c r="F82" s="53" t="s">
        <v>33</v>
      </c>
      <c r="G82" s="53" t="s">
        <v>40</v>
      </c>
      <c r="H82" s="53" t="s">
        <v>41</v>
      </c>
      <c r="I82" s="53" t="s">
        <v>42</v>
      </c>
      <c r="J82" s="53" t="s">
        <v>86</v>
      </c>
      <c r="K82" s="53">
        <v>0</v>
      </c>
      <c r="L82" s="53">
        <v>0</v>
      </c>
      <c r="M82" s="53">
        <v>0</v>
      </c>
      <c r="N82" s="53">
        <v>126</v>
      </c>
      <c r="O82" s="53">
        <v>21</v>
      </c>
      <c r="P82" s="53">
        <v>0</v>
      </c>
      <c r="Q82" s="53">
        <v>3</v>
      </c>
      <c r="R82" s="53">
        <v>0</v>
      </c>
      <c r="S82" s="53">
        <v>0</v>
      </c>
      <c r="T82" s="53">
        <v>0</v>
      </c>
      <c r="U82" s="53">
        <v>0</v>
      </c>
      <c r="V82" s="53">
        <v>0</v>
      </c>
      <c r="W82" s="53">
        <v>0</v>
      </c>
      <c r="X82" s="53">
        <v>0</v>
      </c>
      <c r="Y82" s="53">
        <v>0</v>
      </c>
      <c r="Z82" s="53">
        <v>0</v>
      </c>
      <c r="AA82" s="46"/>
      <c r="AB82" s="2"/>
      <c r="AC82" s="2"/>
      <c r="AD82" s="2"/>
      <c r="AE82" s="2"/>
    </row>
    <row r="83" spans="1:31" x14ac:dyDescent="0.3">
      <c r="A83" s="66">
        <v>40038</v>
      </c>
      <c r="B83" s="94" t="s">
        <v>106</v>
      </c>
      <c r="C83" s="84" t="s">
        <v>30</v>
      </c>
      <c r="D83" s="66" t="s">
        <v>31</v>
      </c>
      <c r="E83" s="53" t="s">
        <v>32</v>
      </c>
      <c r="F83" s="53" t="s">
        <v>33</v>
      </c>
      <c r="G83" s="53" t="s">
        <v>40</v>
      </c>
      <c r="H83" s="53" t="s">
        <v>41</v>
      </c>
      <c r="I83" s="53" t="s">
        <v>42</v>
      </c>
      <c r="J83" s="53" t="s">
        <v>86</v>
      </c>
      <c r="K83" s="53">
        <v>0</v>
      </c>
      <c r="L83" s="53">
        <v>0</v>
      </c>
      <c r="M83" s="53">
        <v>0</v>
      </c>
      <c r="N83" s="53">
        <v>15</v>
      </c>
      <c r="O83" s="53">
        <v>3</v>
      </c>
      <c r="P83" s="53">
        <v>3</v>
      </c>
      <c r="Q83" s="53">
        <v>0</v>
      </c>
      <c r="R83" s="53">
        <v>0</v>
      </c>
      <c r="S83" s="53">
        <v>0</v>
      </c>
      <c r="T83" s="53">
        <v>0</v>
      </c>
      <c r="U83" s="53">
        <v>0</v>
      </c>
      <c r="V83" s="53">
        <v>0</v>
      </c>
      <c r="W83" s="53">
        <v>0</v>
      </c>
      <c r="X83" s="53">
        <v>0</v>
      </c>
      <c r="Y83" s="53">
        <v>0</v>
      </c>
      <c r="Z83" s="53">
        <v>0</v>
      </c>
      <c r="AA83" s="46" t="s">
        <v>46</v>
      </c>
      <c r="AB83" s="2"/>
      <c r="AC83" s="2"/>
      <c r="AD83" s="2"/>
      <c r="AE83" s="2"/>
    </row>
    <row r="84" spans="1:31" x14ac:dyDescent="0.3">
      <c r="A84" s="66">
        <v>40048</v>
      </c>
      <c r="B84" s="94" t="s">
        <v>106</v>
      </c>
      <c r="C84" s="84" t="s">
        <v>30</v>
      </c>
      <c r="D84" s="66" t="s">
        <v>31</v>
      </c>
      <c r="E84" s="53" t="s">
        <v>32</v>
      </c>
      <c r="F84" s="53" t="s">
        <v>33</v>
      </c>
      <c r="G84" s="53" t="s">
        <v>47</v>
      </c>
      <c r="H84" s="53" t="s">
        <v>48</v>
      </c>
      <c r="I84" s="53" t="s">
        <v>48</v>
      </c>
      <c r="J84" s="39" t="s">
        <v>204</v>
      </c>
      <c r="K84" s="53">
        <v>0</v>
      </c>
      <c r="L84" s="53">
        <v>0</v>
      </c>
      <c r="M84" s="53">
        <v>0</v>
      </c>
      <c r="N84" s="53">
        <v>0</v>
      </c>
      <c r="O84" s="53">
        <v>0</v>
      </c>
      <c r="P84" s="53">
        <v>0</v>
      </c>
      <c r="Q84" s="53">
        <v>0</v>
      </c>
      <c r="R84" s="53">
        <v>0</v>
      </c>
      <c r="S84" s="53">
        <v>0</v>
      </c>
      <c r="T84" s="53">
        <v>0</v>
      </c>
      <c r="U84" s="53">
        <v>0</v>
      </c>
      <c r="V84" s="53">
        <v>0</v>
      </c>
      <c r="W84" s="53">
        <v>0</v>
      </c>
      <c r="X84" s="53">
        <v>0</v>
      </c>
      <c r="Y84" s="53">
        <v>0</v>
      </c>
      <c r="Z84" s="53">
        <v>0</v>
      </c>
      <c r="AA84" s="46"/>
      <c r="AB84" s="2"/>
      <c r="AC84" s="2"/>
      <c r="AD84" s="2"/>
      <c r="AE84" s="2"/>
    </row>
    <row r="85" spans="1:31" x14ac:dyDescent="0.3">
      <c r="A85" s="66">
        <v>40094</v>
      </c>
      <c r="B85" s="94" t="s">
        <v>106</v>
      </c>
      <c r="C85" s="84" t="s">
        <v>30</v>
      </c>
      <c r="D85" s="66" t="s">
        <v>31</v>
      </c>
      <c r="E85" s="53" t="s">
        <v>32</v>
      </c>
      <c r="F85" s="53" t="s">
        <v>33</v>
      </c>
      <c r="G85" s="53" t="s">
        <v>38</v>
      </c>
      <c r="H85" s="53" t="s">
        <v>39</v>
      </c>
      <c r="I85" s="53" t="s">
        <v>39</v>
      </c>
      <c r="J85" s="53" t="s">
        <v>89</v>
      </c>
      <c r="K85" s="53">
        <v>0</v>
      </c>
      <c r="L85" s="53">
        <v>0</v>
      </c>
      <c r="M85" s="53">
        <v>0</v>
      </c>
      <c r="N85" s="53">
        <v>170</v>
      </c>
      <c r="O85" s="53">
        <v>50</v>
      </c>
      <c r="P85" s="53">
        <v>0</v>
      </c>
      <c r="Q85" s="53">
        <v>25</v>
      </c>
      <c r="R85" s="53">
        <v>0</v>
      </c>
      <c r="S85" s="53">
        <v>0</v>
      </c>
      <c r="T85" s="53">
        <v>0</v>
      </c>
      <c r="U85" s="53">
        <v>0</v>
      </c>
      <c r="V85" s="53">
        <v>0</v>
      </c>
      <c r="W85" s="53">
        <v>0</v>
      </c>
      <c r="X85" s="53">
        <v>0</v>
      </c>
      <c r="Y85" s="53">
        <v>0</v>
      </c>
      <c r="Z85" s="53">
        <v>0</v>
      </c>
      <c r="AA85" s="46"/>
      <c r="AB85" s="2"/>
      <c r="AC85" s="2"/>
      <c r="AD85" s="2"/>
      <c r="AE85" s="2"/>
    </row>
    <row r="86" spans="1:31" x14ac:dyDescent="0.3">
      <c r="A86" s="66">
        <v>40101</v>
      </c>
      <c r="B86" s="94" t="s">
        <v>106</v>
      </c>
      <c r="C86" s="84" t="s">
        <v>30</v>
      </c>
      <c r="D86" s="66" t="s">
        <v>31</v>
      </c>
      <c r="E86" s="53" t="s">
        <v>32</v>
      </c>
      <c r="F86" s="53" t="s">
        <v>33</v>
      </c>
      <c r="G86" s="53" t="s">
        <v>36</v>
      </c>
      <c r="H86" s="53" t="s">
        <v>37</v>
      </c>
      <c r="I86" s="53" t="s">
        <v>37</v>
      </c>
      <c r="J86" s="73" t="s">
        <v>89</v>
      </c>
      <c r="K86" s="53">
        <v>0</v>
      </c>
      <c r="L86" s="53">
        <v>0</v>
      </c>
      <c r="M86" s="53">
        <v>0</v>
      </c>
      <c r="N86" s="53">
        <v>142</v>
      </c>
      <c r="O86" s="53">
        <v>23</v>
      </c>
      <c r="P86" s="53">
        <v>0</v>
      </c>
      <c r="Q86" s="53">
        <v>23</v>
      </c>
      <c r="R86" s="53">
        <v>0</v>
      </c>
      <c r="S86" s="53">
        <v>0</v>
      </c>
      <c r="T86" s="53">
        <v>0</v>
      </c>
      <c r="U86" s="53">
        <v>0</v>
      </c>
      <c r="V86" s="53">
        <v>0</v>
      </c>
      <c r="W86" s="53">
        <v>0</v>
      </c>
      <c r="X86" s="53">
        <v>0</v>
      </c>
      <c r="Y86" s="53">
        <v>0</v>
      </c>
      <c r="Z86" s="53">
        <v>0</v>
      </c>
      <c r="AA86" s="46"/>
      <c r="AB86" s="2"/>
      <c r="AC86" s="2"/>
      <c r="AD86" s="2"/>
      <c r="AE86" s="2"/>
    </row>
    <row r="87" spans="1:31" x14ac:dyDescent="0.3">
      <c r="A87" s="66">
        <v>40101</v>
      </c>
      <c r="B87" s="94" t="s">
        <v>106</v>
      </c>
      <c r="C87" s="84" t="s">
        <v>30</v>
      </c>
      <c r="D87" s="66" t="s">
        <v>31</v>
      </c>
      <c r="E87" s="53" t="s">
        <v>32</v>
      </c>
      <c r="F87" s="53" t="s">
        <v>33</v>
      </c>
      <c r="G87" s="53" t="s">
        <v>36</v>
      </c>
      <c r="H87" s="53" t="s">
        <v>37</v>
      </c>
      <c r="I87" s="53" t="s">
        <v>37</v>
      </c>
      <c r="J87" s="73" t="s">
        <v>89</v>
      </c>
      <c r="K87" s="53">
        <v>0</v>
      </c>
      <c r="L87" s="53">
        <v>0</v>
      </c>
      <c r="M87" s="53">
        <v>0</v>
      </c>
      <c r="N87" s="53">
        <v>8</v>
      </c>
      <c r="O87" s="53">
        <v>2</v>
      </c>
      <c r="P87" s="53">
        <v>0</v>
      </c>
      <c r="Q87" s="53">
        <v>2</v>
      </c>
      <c r="R87" s="53">
        <v>0</v>
      </c>
      <c r="S87" s="53">
        <v>0</v>
      </c>
      <c r="T87" s="53">
        <v>0</v>
      </c>
      <c r="U87" s="53">
        <v>0</v>
      </c>
      <c r="V87" s="53">
        <v>0</v>
      </c>
      <c r="W87" s="53">
        <v>0</v>
      </c>
      <c r="X87" s="53">
        <v>0</v>
      </c>
      <c r="Y87" s="53">
        <v>0</v>
      </c>
      <c r="Z87" s="53">
        <v>0</v>
      </c>
      <c r="AA87" s="46"/>
      <c r="AB87" s="2"/>
      <c r="AC87" s="2"/>
      <c r="AD87" s="2"/>
      <c r="AE87" s="2"/>
    </row>
    <row r="88" spans="1:31" x14ac:dyDescent="0.3">
      <c r="A88" s="23">
        <v>2009</v>
      </c>
      <c r="B88" s="94" t="s">
        <v>106</v>
      </c>
      <c r="C88" s="25" t="s">
        <v>30</v>
      </c>
      <c r="D88" s="38" t="s">
        <v>31</v>
      </c>
      <c r="E88" s="39" t="s">
        <v>32</v>
      </c>
      <c r="F88" s="39" t="s">
        <v>33</v>
      </c>
      <c r="G88" s="25" t="s">
        <v>69</v>
      </c>
      <c r="H88" s="39"/>
      <c r="I88" s="39"/>
      <c r="J88" s="39" t="s">
        <v>87</v>
      </c>
      <c r="K88" s="53"/>
      <c r="L88" s="53"/>
      <c r="M88" s="53"/>
      <c r="N88" s="109">
        <v>4800</v>
      </c>
      <c r="O88" s="53"/>
      <c r="P88" s="53"/>
      <c r="Q88" s="53"/>
      <c r="R88" s="53"/>
      <c r="S88" s="53"/>
      <c r="T88" s="53"/>
      <c r="U88" s="53"/>
      <c r="V88" s="53"/>
      <c r="W88" s="53"/>
      <c r="X88" s="53"/>
      <c r="Y88" s="53"/>
      <c r="Z88" s="53"/>
      <c r="AA88" s="46"/>
      <c r="AB88" s="2"/>
      <c r="AC88" s="2"/>
      <c r="AD88" s="2"/>
      <c r="AE88" s="2"/>
    </row>
    <row r="89" spans="1:31" x14ac:dyDescent="0.3">
      <c r="A89" s="66">
        <v>40246</v>
      </c>
      <c r="B89" s="94" t="s">
        <v>105</v>
      </c>
      <c r="C89" s="84" t="s">
        <v>30</v>
      </c>
      <c r="D89" s="66" t="s">
        <v>31</v>
      </c>
      <c r="E89" s="53" t="s">
        <v>32</v>
      </c>
      <c r="F89" s="53" t="s">
        <v>33</v>
      </c>
      <c r="G89" s="53" t="s">
        <v>47</v>
      </c>
      <c r="H89" s="53" t="s">
        <v>48</v>
      </c>
      <c r="I89" s="53" t="s">
        <v>48</v>
      </c>
      <c r="J89" s="39" t="s">
        <v>204</v>
      </c>
      <c r="K89" s="53">
        <v>0</v>
      </c>
      <c r="L89" s="53">
        <v>4</v>
      </c>
      <c r="M89" s="53">
        <v>0</v>
      </c>
      <c r="N89" s="53">
        <v>4</v>
      </c>
      <c r="O89" s="53">
        <v>1</v>
      </c>
      <c r="P89" s="53">
        <v>1</v>
      </c>
      <c r="Q89" s="53">
        <v>0</v>
      </c>
      <c r="R89" s="53">
        <v>0</v>
      </c>
      <c r="S89" s="53">
        <v>0</v>
      </c>
      <c r="T89" s="53">
        <v>0</v>
      </c>
      <c r="U89" s="53">
        <v>0</v>
      </c>
      <c r="V89" s="53">
        <v>0</v>
      </c>
      <c r="W89" s="53">
        <v>0</v>
      </c>
      <c r="X89" s="53">
        <v>0</v>
      </c>
      <c r="Y89" s="53">
        <v>0</v>
      </c>
      <c r="Z89" s="53">
        <v>0</v>
      </c>
      <c r="AA89" s="46"/>
      <c r="AB89" s="2"/>
      <c r="AC89" s="2"/>
      <c r="AD89" s="2"/>
      <c r="AE89" s="2"/>
    </row>
    <row r="90" spans="1:31" x14ac:dyDescent="0.3">
      <c r="A90" s="66">
        <v>40329</v>
      </c>
      <c r="B90" s="94" t="s">
        <v>105</v>
      </c>
      <c r="C90" s="84" t="s">
        <v>30</v>
      </c>
      <c r="D90" s="66" t="s">
        <v>31</v>
      </c>
      <c r="E90" s="53" t="s">
        <v>32</v>
      </c>
      <c r="F90" s="53" t="s">
        <v>33</v>
      </c>
      <c r="G90" s="53" t="s">
        <v>38</v>
      </c>
      <c r="H90" s="53" t="s">
        <v>39</v>
      </c>
      <c r="I90" s="53" t="s">
        <v>39</v>
      </c>
      <c r="J90" s="53" t="s">
        <v>89</v>
      </c>
      <c r="K90" s="53">
        <v>0</v>
      </c>
      <c r="L90" s="53">
        <v>0</v>
      </c>
      <c r="M90" s="53">
        <v>0</v>
      </c>
      <c r="N90" s="53">
        <v>415</v>
      </c>
      <c r="O90" s="53">
        <v>83</v>
      </c>
      <c r="P90" s="53">
        <v>0</v>
      </c>
      <c r="Q90" s="53">
        <v>83</v>
      </c>
      <c r="R90" s="53">
        <v>0</v>
      </c>
      <c r="S90" s="53">
        <v>0</v>
      </c>
      <c r="T90" s="53">
        <v>0</v>
      </c>
      <c r="U90" s="53">
        <v>0</v>
      </c>
      <c r="V90" s="53">
        <v>0</v>
      </c>
      <c r="W90" s="53">
        <v>0</v>
      </c>
      <c r="X90" s="53">
        <v>0</v>
      </c>
      <c r="Y90" s="53">
        <v>0</v>
      </c>
      <c r="Z90" s="53">
        <v>0</v>
      </c>
      <c r="AA90" s="46" t="s">
        <v>49</v>
      </c>
      <c r="AB90" s="2"/>
      <c r="AC90" s="2"/>
      <c r="AD90" s="2"/>
      <c r="AE90" s="2"/>
    </row>
    <row r="91" spans="1:31" x14ac:dyDescent="0.3">
      <c r="A91" s="66">
        <v>40337</v>
      </c>
      <c r="B91" s="94" t="s">
        <v>105</v>
      </c>
      <c r="C91" s="84" t="s">
        <v>30</v>
      </c>
      <c r="D91" s="66" t="s">
        <v>31</v>
      </c>
      <c r="E91" s="53" t="s">
        <v>32</v>
      </c>
      <c r="F91" s="53" t="s">
        <v>33</v>
      </c>
      <c r="G91" s="53" t="s">
        <v>38</v>
      </c>
      <c r="H91" s="53" t="s">
        <v>39</v>
      </c>
      <c r="I91" s="53" t="s">
        <v>39</v>
      </c>
      <c r="J91" s="53" t="s">
        <v>89</v>
      </c>
      <c r="K91" s="53">
        <v>0</v>
      </c>
      <c r="L91" s="53">
        <v>0</v>
      </c>
      <c r="M91" s="53">
        <v>0</v>
      </c>
      <c r="N91" s="53">
        <v>5</v>
      </c>
      <c r="O91" s="53">
        <v>1</v>
      </c>
      <c r="P91" s="53">
        <v>0</v>
      </c>
      <c r="Q91" s="53">
        <v>1</v>
      </c>
      <c r="R91" s="53">
        <v>0</v>
      </c>
      <c r="S91" s="53">
        <v>0</v>
      </c>
      <c r="T91" s="53">
        <v>0</v>
      </c>
      <c r="U91" s="53">
        <v>0</v>
      </c>
      <c r="V91" s="53">
        <v>0</v>
      </c>
      <c r="W91" s="53">
        <v>0</v>
      </c>
      <c r="X91" s="53">
        <v>0</v>
      </c>
      <c r="Y91" s="53">
        <v>0</v>
      </c>
      <c r="Z91" s="53">
        <v>0</v>
      </c>
      <c r="AA91" s="46"/>
      <c r="AB91" s="2"/>
      <c r="AC91" s="2"/>
      <c r="AD91" s="2"/>
      <c r="AE91" s="2"/>
    </row>
    <row r="92" spans="1:31" x14ac:dyDescent="0.3">
      <c r="A92" s="66">
        <v>40341</v>
      </c>
      <c r="B92" s="94" t="s">
        <v>105</v>
      </c>
      <c r="C92" s="84" t="s">
        <v>30</v>
      </c>
      <c r="D92" s="66" t="s">
        <v>31</v>
      </c>
      <c r="E92" s="53" t="s">
        <v>32</v>
      </c>
      <c r="F92" s="53" t="s">
        <v>33</v>
      </c>
      <c r="G92" s="53" t="s">
        <v>38</v>
      </c>
      <c r="H92" s="53" t="s">
        <v>39</v>
      </c>
      <c r="I92" s="53" t="s">
        <v>39</v>
      </c>
      <c r="J92" s="53" t="s">
        <v>89</v>
      </c>
      <c r="K92" s="53">
        <v>0</v>
      </c>
      <c r="L92" s="53">
        <v>0</v>
      </c>
      <c r="M92" s="53">
        <v>0</v>
      </c>
      <c r="N92" s="53">
        <v>190</v>
      </c>
      <c r="O92" s="53">
        <v>38</v>
      </c>
      <c r="P92" s="53">
        <v>0</v>
      </c>
      <c r="Q92" s="53">
        <v>38</v>
      </c>
      <c r="R92" s="53">
        <v>0</v>
      </c>
      <c r="S92" s="53">
        <v>0</v>
      </c>
      <c r="T92" s="53">
        <v>0</v>
      </c>
      <c r="U92" s="53">
        <v>0</v>
      </c>
      <c r="V92" s="53">
        <v>0</v>
      </c>
      <c r="W92" s="53">
        <v>0</v>
      </c>
      <c r="X92" s="53">
        <v>1</v>
      </c>
      <c r="Y92" s="53">
        <v>0</v>
      </c>
      <c r="Z92" s="53">
        <v>0</v>
      </c>
      <c r="AA92" s="46"/>
      <c r="AB92" s="2"/>
      <c r="AC92" s="2"/>
      <c r="AD92" s="2"/>
      <c r="AE92" s="2"/>
    </row>
    <row r="93" spans="1:31" x14ac:dyDescent="0.3">
      <c r="A93" s="66">
        <v>40361</v>
      </c>
      <c r="B93" s="94" t="s">
        <v>105</v>
      </c>
      <c r="C93" s="84" t="s">
        <v>30</v>
      </c>
      <c r="D93" s="66" t="s">
        <v>31</v>
      </c>
      <c r="E93" s="53" t="s">
        <v>32</v>
      </c>
      <c r="F93" s="53" t="s">
        <v>33</v>
      </c>
      <c r="G93" s="53" t="s">
        <v>36</v>
      </c>
      <c r="H93" s="53" t="s">
        <v>37</v>
      </c>
      <c r="I93" s="53" t="s">
        <v>37</v>
      </c>
      <c r="J93" s="73" t="s">
        <v>89</v>
      </c>
      <c r="K93" s="53">
        <v>0</v>
      </c>
      <c r="L93" s="53">
        <v>0</v>
      </c>
      <c r="M93" s="53">
        <v>0</v>
      </c>
      <c r="N93" s="53">
        <v>1250</v>
      </c>
      <c r="O93" s="53">
        <v>250</v>
      </c>
      <c r="P93" s="53">
        <v>0</v>
      </c>
      <c r="Q93" s="53">
        <v>250</v>
      </c>
      <c r="R93" s="53">
        <v>0</v>
      </c>
      <c r="S93" s="53">
        <v>0</v>
      </c>
      <c r="T93" s="53">
        <v>0</v>
      </c>
      <c r="U93" s="53">
        <v>0</v>
      </c>
      <c r="V93" s="53">
        <v>0</v>
      </c>
      <c r="W93" s="53">
        <v>0</v>
      </c>
      <c r="X93" s="53">
        <v>0</v>
      </c>
      <c r="Y93" s="53">
        <v>0</v>
      </c>
      <c r="Z93" s="53">
        <v>0</v>
      </c>
      <c r="AA93" s="46"/>
      <c r="AB93" s="2"/>
      <c r="AC93" s="2"/>
      <c r="AD93" s="2"/>
      <c r="AE93" s="2"/>
    </row>
    <row r="94" spans="1:31" x14ac:dyDescent="0.3">
      <c r="A94" s="66">
        <v>40367</v>
      </c>
      <c r="B94" s="94" t="s">
        <v>105</v>
      </c>
      <c r="C94" s="84" t="s">
        <v>30</v>
      </c>
      <c r="D94" s="66" t="s">
        <v>31</v>
      </c>
      <c r="E94" s="53" t="s">
        <v>32</v>
      </c>
      <c r="F94" s="53" t="s">
        <v>33</v>
      </c>
      <c r="G94" s="53" t="s">
        <v>36</v>
      </c>
      <c r="H94" s="53" t="s">
        <v>37</v>
      </c>
      <c r="I94" s="53" t="s">
        <v>37</v>
      </c>
      <c r="J94" s="53" t="s">
        <v>89</v>
      </c>
      <c r="K94" s="53">
        <v>0</v>
      </c>
      <c r="L94" s="53">
        <v>0</v>
      </c>
      <c r="M94" s="53">
        <v>0</v>
      </c>
      <c r="N94" s="53">
        <v>0</v>
      </c>
      <c r="O94" s="53">
        <v>0</v>
      </c>
      <c r="P94" s="53">
        <v>0</v>
      </c>
      <c r="Q94" s="53">
        <v>0</v>
      </c>
      <c r="R94" s="53">
        <v>0</v>
      </c>
      <c r="S94" s="53">
        <v>0</v>
      </c>
      <c r="T94" s="53">
        <v>0</v>
      </c>
      <c r="U94" s="53">
        <v>0</v>
      </c>
      <c r="V94" s="53">
        <v>0</v>
      </c>
      <c r="W94" s="53">
        <v>0</v>
      </c>
      <c r="X94" s="53">
        <v>0</v>
      </c>
      <c r="Y94" s="53">
        <v>0</v>
      </c>
      <c r="Z94" s="53">
        <v>0</v>
      </c>
      <c r="AA94" s="46"/>
      <c r="AB94" s="2"/>
      <c r="AC94" s="2"/>
      <c r="AD94" s="2"/>
      <c r="AE94" s="2"/>
    </row>
    <row r="95" spans="1:31" x14ac:dyDescent="0.3">
      <c r="A95" s="66">
        <v>40373</v>
      </c>
      <c r="B95" s="94" t="s">
        <v>105</v>
      </c>
      <c r="C95" s="84" t="s">
        <v>30</v>
      </c>
      <c r="D95" s="66" t="s">
        <v>31</v>
      </c>
      <c r="E95" s="53" t="s">
        <v>32</v>
      </c>
      <c r="F95" s="53" t="s">
        <v>33</v>
      </c>
      <c r="G95" s="53" t="s">
        <v>69</v>
      </c>
      <c r="H95" s="53" t="s">
        <v>34</v>
      </c>
      <c r="I95" s="53" t="s">
        <v>35</v>
      </c>
      <c r="J95" s="53" t="s">
        <v>87</v>
      </c>
      <c r="K95" s="53">
        <v>3</v>
      </c>
      <c r="L95" s="53">
        <v>0</v>
      </c>
      <c r="M95" s="53">
        <v>0</v>
      </c>
      <c r="N95" s="53">
        <v>305</v>
      </c>
      <c r="O95" s="53">
        <v>61</v>
      </c>
      <c r="P95" s="53">
        <v>1</v>
      </c>
      <c r="Q95" s="53">
        <v>60</v>
      </c>
      <c r="R95" s="53">
        <v>0</v>
      </c>
      <c r="S95" s="53">
        <v>0</v>
      </c>
      <c r="T95" s="53">
        <v>0</v>
      </c>
      <c r="U95" s="53">
        <v>0</v>
      </c>
      <c r="V95" s="53">
        <v>0</v>
      </c>
      <c r="W95" s="53">
        <v>0</v>
      </c>
      <c r="X95" s="53">
        <v>0</v>
      </c>
      <c r="Y95" s="53">
        <v>0</v>
      </c>
      <c r="Z95" s="53">
        <v>0</v>
      </c>
      <c r="AA95" s="46"/>
      <c r="AB95" s="2"/>
      <c r="AC95" s="2"/>
      <c r="AD95" s="2"/>
      <c r="AE95" s="2"/>
    </row>
    <row r="96" spans="1:31" x14ac:dyDescent="0.3">
      <c r="A96" s="66">
        <v>40402</v>
      </c>
      <c r="B96" s="94" t="s">
        <v>105</v>
      </c>
      <c r="C96" s="84" t="s">
        <v>30</v>
      </c>
      <c r="D96" s="66" t="s">
        <v>31</v>
      </c>
      <c r="E96" s="53" t="s">
        <v>32</v>
      </c>
      <c r="F96" s="53" t="s">
        <v>33</v>
      </c>
      <c r="G96" s="53" t="s">
        <v>36</v>
      </c>
      <c r="H96" s="53" t="s">
        <v>37</v>
      </c>
      <c r="I96" s="53" t="s">
        <v>37</v>
      </c>
      <c r="J96" s="53" t="s">
        <v>89</v>
      </c>
      <c r="K96" s="53">
        <v>1</v>
      </c>
      <c r="L96" s="53">
        <v>0</v>
      </c>
      <c r="M96" s="53">
        <v>0</v>
      </c>
      <c r="N96" s="53">
        <v>1100</v>
      </c>
      <c r="O96" s="53">
        <v>220</v>
      </c>
      <c r="P96" s="53">
        <v>0</v>
      </c>
      <c r="Q96" s="53">
        <v>220</v>
      </c>
      <c r="R96" s="53">
        <v>0</v>
      </c>
      <c r="S96" s="53">
        <v>0</v>
      </c>
      <c r="T96" s="53">
        <v>0</v>
      </c>
      <c r="U96" s="53">
        <v>0</v>
      </c>
      <c r="V96" s="53">
        <v>0</v>
      </c>
      <c r="W96" s="53">
        <v>0</v>
      </c>
      <c r="X96" s="53">
        <v>0</v>
      </c>
      <c r="Y96" s="53">
        <v>0</v>
      </c>
      <c r="Z96" s="53">
        <v>0</v>
      </c>
      <c r="AA96" s="46"/>
      <c r="AB96" s="2"/>
      <c r="AC96" s="2"/>
      <c r="AD96" s="2"/>
      <c r="AE96" s="2"/>
    </row>
    <row r="97" spans="1:31" x14ac:dyDescent="0.3">
      <c r="A97" s="66">
        <v>40457</v>
      </c>
      <c r="B97" s="94" t="s">
        <v>105</v>
      </c>
      <c r="C97" s="84" t="s">
        <v>30</v>
      </c>
      <c r="D97" s="66" t="s">
        <v>31</v>
      </c>
      <c r="E97" s="53" t="s">
        <v>32</v>
      </c>
      <c r="F97" s="53" t="s">
        <v>33</v>
      </c>
      <c r="G97" s="53" t="s">
        <v>69</v>
      </c>
      <c r="H97" s="53" t="s">
        <v>34</v>
      </c>
      <c r="I97" s="53" t="s">
        <v>35</v>
      </c>
      <c r="J97" s="53" t="s">
        <v>87</v>
      </c>
      <c r="K97" s="53">
        <v>0</v>
      </c>
      <c r="L97" s="53">
        <v>0</v>
      </c>
      <c r="M97" s="53">
        <v>0</v>
      </c>
      <c r="N97" s="53">
        <v>5</v>
      </c>
      <c r="O97" s="53">
        <v>1</v>
      </c>
      <c r="P97" s="53">
        <v>1</v>
      </c>
      <c r="Q97" s="53">
        <v>0</v>
      </c>
      <c r="R97" s="53">
        <v>0</v>
      </c>
      <c r="S97" s="53">
        <v>0</v>
      </c>
      <c r="T97" s="53">
        <v>0</v>
      </c>
      <c r="U97" s="53">
        <v>0</v>
      </c>
      <c r="V97" s="53">
        <v>0</v>
      </c>
      <c r="W97" s="53">
        <v>0</v>
      </c>
      <c r="X97" s="53">
        <v>0</v>
      </c>
      <c r="Y97" s="53">
        <v>0</v>
      </c>
      <c r="Z97" s="53">
        <v>0</v>
      </c>
      <c r="AA97" s="46"/>
      <c r="AB97" s="2"/>
      <c r="AC97" s="2"/>
      <c r="AD97" s="2"/>
      <c r="AE97" s="2"/>
    </row>
    <row r="98" spans="1:31" x14ac:dyDescent="0.3">
      <c r="A98" s="66">
        <v>40464</v>
      </c>
      <c r="B98" s="94" t="s">
        <v>105</v>
      </c>
      <c r="C98" s="84" t="s">
        <v>30</v>
      </c>
      <c r="D98" s="66" t="s">
        <v>31</v>
      </c>
      <c r="E98" s="53" t="s">
        <v>32</v>
      </c>
      <c r="F98" s="53" t="s">
        <v>33</v>
      </c>
      <c r="G98" s="53" t="s">
        <v>36</v>
      </c>
      <c r="H98" s="53" t="s">
        <v>37</v>
      </c>
      <c r="I98" s="53" t="s">
        <v>37</v>
      </c>
      <c r="J98" s="53" t="s">
        <v>89</v>
      </c>
      <c r="K98" s="53">
        <v>0</v>
      </c>
      <c r="L98" s="53">
        <v>0</v>
      </c>
      <c r="M98" s="53">
        <v>0</v>
      </c>
      <c r="N98" s="53">
        <v>6735</v>
      </c>
      <c r="O98" s="53">
        <v>1347</v>
      </c>
      <c r="P98" s="53">
        <v>0</v>
      </c>
      <c r="Q98" s="53">
        <v>0</v>
      </c>
      <c r="R98" s="53">
        <v>0</v>
      </c>
      <c r="S98" s="53">
        <v>0</v>
      </c>
      <c r="T98" s="53">
        <v>0</v>
      </c>
      <c r="U98" s="53">
        <v>0</v>
      </c>
      <c r="V98" s="53">
        <v>0</v>
      </c>
      <c r="W98" s="53">
        <v>0</v>
      </c>
      <c r="X98" s="53">
        <v>0</v>
      </c>
      <c r="Y98" s="53">
        <v>0</v>
      </c>
      <c r="Z98" s="53">
        <v>0</v>
      </c>
      <c r="AA98" s="46"/>
      <c r="AB98" s="2"/>
      <c r="AC98" s="2"/>
      <c r="AD98" s="2"/>
      <c r="AE98" s="2"/>
    </row>
    <row r="99" spans="1:31" x14ac:dyDescent="0.3">
      <c r="A99" s="66">
        <v>40475</v>
      </c>
      <c r="B99" s="94" t="s">
        <v>105</v>
      </c>
      <c r="C99" s="84" t="s">
        <v>30</v>
      </c>
      <c r="D99" s="66" t="s">
        <v>31</v>
      </c>
      <c r="E99" s="53" t="s">
        <v>32</v>
      </c>
      <c r="F99" s="53" t="s">
        <v>33</v>
      </c>
      <c r="G99" s="53" t="s">
        <v>69</v>
      </c>
      <c r="H99" s="53" t="s">
        <v>34</v>
      </c>
      <c r="I99" s="53" t="s">
        <v>35</v>
      </c>
      <c r="J99" s="53" t="s">
        <v>87</v>
      </c>
      <c r="K99" s="53">
        <v>0</v>
      </c>
      <c r="L99" s="53">
        <v>0</v>
      </c>
      <c r="M99" s="53">
        <v>0</v>
      </c>
      <c r="N99" s="53">
        <v>33</v>
      </c>
      <c r="O99" s="53">
        <v>6</v>
      </c>
      <c r="P99" s="53">
        <v>0</v>
      </c>
      <c r="Q99" s="53">
        <v>6</v>
      </c>
      <c r="R99" s="53">
        <v>0</v>
      </c>
      <c r="S99" s="53">
        <v>0</v>
      </c>
      <c r="T99" s="53">
        <v>0</v>
      </c>
      <c r="U99" s="53">
        <v>0</v>
      </c>
      <c r="V99" s="53">
        <v>0</v>
      </c>
      <c r="W99" s="53">
        <v>0</v>
      </c>
      <c r="X99" s="53">
        <v>0</v>
      </c>
      <c r="Y99" s="53">
        <v>0</v>
      </c>
      <c r="Z99" s="53">
        <v>0</v>
      </c>
      <c r="AA99" s="46"/>
      <c r="AB99" s="2"/>
      <c r="AC99" s="2"/>
      <c r="AD99" s="2"/>
      <c r="AE99" s="2"/>
    </row>
    <row r="100" spans="1:31" x14ac:dyDescent="0.3">
      <c r="A100" s="66">
        <v>40484</v>
      </c>
      <c r="B100" s="94" t="s">
        <v>105</v>
      </c>
      <c r="C100" s="84" t="s">
        <v>30</v>
      </c>
      <c r="D100" s="66" t="s">
        <v>31</v>
      </c>
      <c r="E100" s="53" t="s">
        <v>32</v>
      </c>
      <c r="F100" s="53" t="s">
        <v>33</v>
      </c>
      <c r="G100" s="53" t="s">
        <v>36</v>
      </c>
      <c r="H100" s="53" t="s">
        <v>37</v>
      </c>
      <c r="I100" s="53" t="s">
        <v>37</v>
      </c>
      <c r="J100" s="53" t="s">
        <v>89</v>
      </c>
      <c r="K100" s="53">
        <v>1</v>
      </c>
      <c r="L100" s="53">
        <v>0</v>
      </c>
      <c r="M100" s="53">
        <v>0</v>
      </c>
      <c r="N100" s="53">
        <v>12515</v>
      </c>
      <c r="O100" s="53">
        <v>2503</v>
      </c>
      <c r="P100" s="53">
        <v>0</v>
      </c>
      <c r="Q100" s="53">
        <v>2503</v>
      </c>
      <c r="R100" s="53">
        <v>0</v>
      </c>
      <c r="S100" s="53">
        <v>0</v>
      </c>
      <c r="T100" s="53">
        <v>0</v>
      </c>
      <c r="U100" s="53">
        <v>0</v>
      </c>
      <c r="V100" s="53">
        <v>0</v>
      </c>
      <c r="W100" s="53">
        <v>0</v>
      </c>
      <c r="X100" s="53">
        <v>0</v>
      </c>
      <c r="Y100" s="53">
        <v>0</v>
      </c>
      <c r="Z100" s="53">
        <v>0</v>
      </c>
      <c r="AA100" s="46"/>
      <c r="AB100" s="2"/>
      <c r="AC100" s="2"/>
      <c r="AD100" s="2"/>
      <c r="AE100" s="2"/>
    </row>
    <row r="101" spans="1:31" x14ac:dyDescent="0.3">
      <c r="A101" s="66">
        <v>40499</v>
      </c>
      <c r="B101" s="94" t="s">
        <v>105</v>
      </c>
      <c r="C101" s="84" t="s">
        <v>30</v>
      </c>
      <c r="D101" s="66" t="s">
        <v>31</v>
      </c>
      <c r="E101" s="53" t="s">
        <v>32</v>
      </c>
      <c r="F101" s="53" t="s">
        <v>33</v>
      </c>
      <c r="G101" s="53" t="s">
        <v>69</v>
      </c>
      <c r="H101" s="53" t="s">
        <v>34</v>
      </c>
      <c r="I101" s="53" t="s">
        <v>35</v>
      </c>
      <c r="J101" s="53" t="s">
        <v>87</v>
      </c>
      <c r="K101" s="53">
        <v>0</v>
      </c>
      <c r="L101" s="53">
        <v>0</v>
      </c>
      <c r="M101" s="53">
        <v>0</v>
      </c>
      <c r="N101" s="53">
        <v>260</v>
      </c>
      <c r="O101" s="53">
        <v>50</v>
      </c>
      <c r="P101" s="53">
        <v>15</v>
      </c>
      <c r="Q101" s="53">
        <v>35</v>
      </c>
      <c r="R101" s="53">
        <v>0</v>
      </c>
      <c r="S101" s="53">
        <v>0</v>
      </c>
      <c r="T101" s="53">
        <v>0</v>
      </c>
      <c r="U101" s="53">
        <v>0</v>
      </c>
      <c r="V101" s="53">
        <v>0</v>
      </c>
      <c r="W101" s="53">
        <v>0</v>
      </c>
      <c r="X101" s="53">
        <v>0</v>
      </c>
      <c r="Y101" s="53">
        <v>0</v>
      </c>
      <c r="Z101" s="53">
        <v>0</v>
      </c>
      <c r="AA101" s="46"/>
      <c r="AB101" s="2"/>
      <c r="AC101" s="2"/>
      <c r="AD101" s="2"/>
      <c r="AE101" s="2"/>
    </row>
    <row r="102" spans="1:31" x14ac:dyDescent="0.3">
      <c r="A102" s="66">
        <v>40513</v>
      </c>
      <c r="B102" s="94" t="s">
        <v>105</v>
      </c>
      <c r="C102" s="84" t="s">
        <v>30</v>
      </c>
      <c r="D102" s="66" t="s">
        <v>31</v>
      </c>
      <c r="E102" s="53" t="s">
        <v>32</v>
      </c>
      <c r="F102" s="53" t="s">
        <v>33</v>
      </c>
      <c r="G102" s="53" t="s">
        <v>36</v>
      </c>
      <c r="H102" s="53" t="s">
        <v>37</v>
      </c>
      <c r="I102" s="53" t="s">
        <v>37</v>
      </c>
      <c r="J102" s="53" t="s">
        <v>89</v>
      </c>
      <c r="K102" s="53">
        <v>0</v>
      </c>
      <c r="L102" s="53">
        <v>0</v>
      </c>
      <c r="M102" s="53">
        <v>0</v>
      </c>
      <c r="N102" s="53">
        <v>2500</v>
      </c>
      <c r="O102" s="53">
        <v>500</v>
      </c>
      <c r="P102" s="53">
        <v>4</v>
      </c>
      <c r="Q102" s="53">
        <v>496</v>
      </c>
      <c r="R102" s="53">
        <v>0</v>
      </c>
      <c r="S102" s="53">
        <v>0</v>
      </c>
      <c r="T102" s="53">
        <v>0</v>
      </c>
      <c r="U102" s="53">
        <v>0</v>
      </c>
      <c r="V102" s="53">
        <v>0</v>
      </c>
      <c r="W102" s="53">
        <v>0</v>
      </c>
      <c r="X102" s="53">
        <v>0</v>
      </c>
      <c r="Y102" s="53">
        <v>0</v>
      </c>
      <c r="Z102" s="53">
        <v>0</v>
      </c>
      <c r="AA102" s="46"/>
      <c r="AB102" s="2"/>
      <c r="AC102" s="2"/>
      <c r="AD102" s="2"/>
      <c r="AE102" s="2"/>
    </row>
    <row r="103" spans="1:31" x14ac:dyDescent="0.3">
      <c r="A103" s="66">
        <v>40639</v>
      </c>
      <c r="B103" s="94" t="s">
        <v>104</v>
      </c>
      <c r="C103" s="84" t="s">
        <v>30</v>
      </c>
      <c r="D103" s="66" t="s">
        <v>31</v>
      </c>
      <c r="E103" s="53" t="s">
        <v>32</v>
      </c>
      <c r="F103" s="53" t="s">
        <v>33</v>
      </c>
      <c r="G103" s="53" t="s">
        <v>40</v>
      </c>
      <c r="H103" s="53" t="s">
        <v>41</v>
      </c>
      <c r="I103" s="53" t="s">
        <v>42</v>
      </c>
      <c r="J103" s="53" t="s">
        <v>86</v>
      </c>
      <c r="K103" s="53">
        <v>0</v>
      </c>
      <c r="L103" s="53">
        <v>1</v>
      </c>
      <c r="M103" s="53">
        <v>0</v>
      </c>
      <c r="N103" s="53">
        <v>5</v>
      </c>
      <c r="O103" s="53">
        <v>1</v>
      </c>
      <c r="P103" s="53">
        <v>0</v>
      </c>
      <c r="Q103" s="53">
        <v>1</v>
      </c>
      <c r="R103" s="53">
        <v>0</v>
      </c>
      <c r="S103" s="53">
        <v>0</v>
      </c>
      <c r="T103" s="53">
        <v>0</v>
      </c>
      <c r="U103" s="53">
        <v>0</v>
      </c>
      <c r="V103" s="53">
        <v>0</v>
      </c>
      <c r="W103" s="53">
        <v>0</v>
      </c>
      <c r="X103" s="53">
        <v>0</v>
      </c>
      <c r="Y103" s="53">
        <v>0</v>
      </c>
      <c r="Z103" s="53">
        <v>0</v>
      </c>
      <c r="AA103" s="46"/>
      <c r="AB103" s="2"/>
      <c r="AC103" s="2"/>
      <c r="AD103" s="2"/>
      <c r="AE103" s="2"/>
    </row>
    <row r="104" spans="1:31" x14ac:dyDescent="0.3">
      <c r="A104" s="66">
        <v>40652</v>
      </c>
      <c r="B104" s="94" t="s">
        <v>104</v>
      </c>
      <c r="C104" s="84" t="s">
        <v>30</v>
      </c>
      <c r="D104" s="66" t="s">
        <v>31</v>
      </c>
      <c r="E104" s="53" t="s">
        <v>32</v>
      </c>
      <c r="F104" s="53" t="s">
        <v>33</v>
      </c>
      <c r="G104" s="53" t="s">
        <v>36</v>
      </c>
      <c r="H104" s="53" t="s">
        <v>37</v>
      </c>
      <c r="I104" s="53" t="s">
        <v>37</v>
      </c>
      <c r="J104" s="73" t="s">
        <v>89</v>
      </c>
      <c r="K104" s="53">
        <v>0</v>
      </c>
      <c r="L104" s="53">
        <v>0</v>
      </c>
      <c r="M104" s="53">
        <v>0</v>
      </c>
      <c r="N104" s="53">
        <v>1500</v>
      </c>
      <c r="O104" s="53">
        <v>300</v>
      </c>
      <c r="P104" s="53">
        <v>0</v>
      </c>
      <c r="Q104" s="53">
        <v>0</v>
      </c>
      <c r="R104" s="53">
        <v>0</v>
      </c>
      <c r="S104" s="53">
        <v>0</v>
      </c>
      <c r="T104" s="53">
        <v>0</v>
      </c>
      <c r="U104" s="53">
        <v>0</v>
      </c>
      <c r="V104" s="53">
        <v>0</v>
      </c>
      <c r="W104" s="53">
        <v>0</v>
      </c>
      <c r="X104" s="53">
        <v>0</v>
      </c>
      <c r="Y104" s="53">
        <v>0</v>
      </c>
      <c r="Z104" s="53">
        <v>0</v>
      </c>
      <c r="AA104" s="46"/>
      <c r="AB104" s="2"/>
      <c r="AC104" s="2"/>
      <c r="AD104" s="2"/>
      <c r="AE104" s="2"/>
    </row>
    <row r="105" spans="1:31" x14ac:dyDescent="0.3">
      <c r="A105" s="66">
        <v>40668</v>
      </c>
      <c r="B105" s="94" t="s">
        <v>104</v>
      </c>
      <c r="C105" s="84" t="s">
        <v>30</v>
      </c>
      <c r="D105" s="66" t="s">
        <v>31</v>
      </c>
      <c r="E105" s="53" t="s">
        <v>32</v>
      </c>
      <c r="F105" s="53" t="s">
        <v>33</v>
      </c>
      <c r="G105" s="53" t="s">
        <v>36</v>
      </c>
      <c r="H105" s="53" t="s">
        <v>37</v>
      </c>
      <c r="I105" s="53" t="s">
        <v>37</v>
      </c>
      <c r="J105" s="73" t="s">
        <v>89</v>
      </c>
      <c r="K105" s="53">
        <v>0</v>
      </c>
      <c r="L105" s="53">
        <v>0</v>
      </c>
      <c r="M105" s="53">
        <v>0</v>
      </c>
      <c r="N105" s="53">
        <v>750</v>
      </c>
      <c r="O105" s="53">
        <v>150</v>
      </c>
      <c r="P105" s="53">
        <v>0</v>
      </c>
      <c r="Q105" s="53">
        <v>0</v>
      </c>
      <c r="R105" s="53">
        <v>0</v>
      </c>
      <c r="S105" s="53">
        <v>0</v>
      </c>
      <c r="T105" s="53">
        <v>0</v>
      </c>
      <c r="U105" s="53">
        <v>0</v>
      </c>
      <c r="V105" s="53">
        <v>0</v>
      </c>
      <c r="W105" s="53">
        <v>0</v>
      </c>
      <c r="X105" s="53">
        <v>0</v>
      </c>
      <c r="Y105" s="53">
        <v>0</v>
      </c>
      <c r="Z105" s="53">
        <v>0</v>
      </c>
      <c r="AA105" s="46"/>
      <c r="AB105" s="2"/>
      <c r="AC105" s="2"/>
      <c r="AD105" s="2"/>
      <c r="AE105" s="2"/>
    </row>
    <row r="106" spans="1:31" x14ac:dyDescent="0.3">
      <c r="A106" s="66">
        <v>40697</v>
      </c>
      <c r="B106" s="94" t="s">
        <v>104</v>
      </c>
      <c r="C106" s="84" t="s">
        <v>30</v>
      </c>
      <c r="D106" s="66" t="s">
        <v>31</v>
      </c>
      <c r="E106" s="53" t="s">
        <v>32</v>
      </c>
      <c r="F106" s="53" t="s">
        <v>33</v>
      </c>
      <c r="G106" s="53" t="s">
        <v>36</v>
      </c>
      <c r="H106" s="53" t="s">
        <v>37</v>
      </c>
      <c r="I106" s="53" t="s">
        <v>37</v>
      </c>
      <c r="J106" s="73" t="s">
        <v>89</v>
      </c>
      <c r="K106" s="53">
        <v>0</v>
      </c>
      <c r="L106" s="53">
        <v>0</v>
      </c>
      <c r="M106" s="53">
        <v>0</v>
      </c>
      <c r="N106" s="53">
        <v>0</v>
      </c>
      <c r="O106" s="53">
        <v>0</v>
      </c>
      <c r="P106" s="53">
        <v>0</v>
      </c>
      <c r="Q106" s="53">
        <v>0</v>
      </c>
      <c r="R106" s="53">
        <v>0</v>
      </c>
      <c r="S106" s="53">
        <v>0</v>
      </c>
      <c r="T106" s="53">
        <v>0</v>
      </c>
      <c r="U106" s="53">
        <v>0</v>
      </c>
      <c r="V106" s="53">
        <v>0</v>
      </c>
      <c r="W106" s="53">
        <v>0</v>
      </c>
      <c r="X106" s="53">
        <v>0</v>
      </c>
      <c r="Y106" s="53">
        <v>0</v>
      </c>
      <c r="Z106" s="53">
        <v>0</v>
      </c>
      <c r="AA106" s="46"/>
      <c r="AB106" s="2"/>
      <c r="AC106" s="2"/>
      <c r="AD106" s="2"/>
      <c r="AE106" s="2"/>
    </row>
    <row r="107" spans="1:31" x14ac:dyDescent="0.3">
      <c r="A107" s="66">
        <v>40716</v>
      </c>
      <c r="B107" s="94" t="s">
        <v>104</v>
      </c>
      <c r="C107" s="84" t="s">
        <v>30</v>
      </c>
      <c r="D107" s="66" t="s">
        <v>31</v>
      </c>
      <c r="E107" s="53" t="s">
        <v>32</v>
      </c>
      <c r="F107" s="53" t="s">
        <v>33</v>
      </c>
      <c r="G107" s="53" t="s">
        <v>50</v>
      </c>
      <c r="H107" s="53" t="s">
        <v>51</v>
      </c>
      <c r="I107" s="53" t="s">
        <v>52</v>
      </c>
      <c r="J107" s="53" t="s">
        <v>89</v>
      </c>
      <c r="K107" s="53">
        <v>1</v>
      </c>
      <c r="L107" s="53">
        <v>0</v>
      </c>
      <c r="M107" s="53">
        <v>0</v>
      </c>
      <c r="N107" s="53">
        <v>250</v>
      </c>
      <c r="O107" s="53">
        <v>50</v>
      </c>
      <c r="P107" s="53">
        <v>0</v>
      </c>
      <c r="Q107" s="53">
        <v>50</v>
      </c>
      <c r="R107" s="53">
        <v>0</v>
      </c>
      <c r="S107" s="53">
        <v>0</v>
      </c>
      <c r="T107" s="53">
        <v>0</v>
      </c>
      <c r="U107" s="53">
        <v>0</v>
      </c>
      <c r="V107" s="53">
        <v>0</v>
      </c>
      <c r="W107" s="53">
        <v>0</v>
      </c>
      <c r="X107" s="53">
        <v>0</v>
      </c>
      <c r="Y107" s="53">
        <v>0</v>
      </c>
      <c r="Z107" s="53">
        <v>0</v>
      </c>
      <c r="AA107" s="46"/>
      <c r="AB107" s="2"/>
      <c r="AC107" s="2"/>
      <c r="AD107" s="2"/>
      <c r="AE107" s="2"/>
    </row>
    <row r="108" spans="1:31" x14ac:dyDescent="0.3">
      <c r="A108" s="66">
        <v>40733</v>
      </c>
      <c r="B108" s="94" t="s">
        <v>104</v>
      </c>
      <c r="C108" s="84" t="s">
        <v>30</v>
      </c>
      <c r="D108" s="66" t="s">
        <v>31</v>
      </c>
      <c r="E108" s="53" t="s">
        <v>32</v>
      </c>
      <c r="F108" s="53" t="s">
        <v>33</v>
      </c>
      <c r="G108" s="53" t="s">
        <v>50</v>
      </c>
      <c r="H108" s="53" t="s">
        <v>51</v>
      </c>
      <c r="I108" s="53" t="s">
        <v>52</v>
      </c>
      <c r="J108" s="53" t="s">
        <v>89</v>
      </c>
      <c r="K108" s="53">
        <v>1</v>
      </c>
      <c r="L108" s="53">
        <v>0</v>
      </c>
      <c r="M108" s="53">
        <v>0</v>
      </c>
      <c r="N108" s="53">
        <v>0</v>
      </c>
      <c r="O108" s="53">
        <v>0</v>
      </c>
      <c r="P108" s="53">
        <v>0</v>
      </c>
      <c r="Q108" s="53">
        <v>0</v>
      </c>
      <c r="R108" s="53">
        <v>0</v>
      </c>
      <c r="S108" s="53">
        <v>0</v>
      </c>
      <c r="T108" s="53">
        <v>0</v>
      </c>
      <c r="U108" s="53">
        <v>0</v>
      </c>
      <c r="V108" s="53">
        <v>0</v>
      </c>
      <c r="W108" s="53">
        <v>0</v>
      </c>
      <c r="X108" s="53">
        <v>0</v>
      </c>
      <c r="Y108" s="53">
        <v>0</v>
      </c>
      <c r="Z108" s="53">
        <v>0</v>
      </c>
      <c r="AA108" s="46"/>
      <c r="AB108" s="2"/>
      <c r="AC108" s="2"/>
      <c r="AD108" s="2"/>
      <c r="AE108" s="2"/>
    </row>
    <row r="109" spans="1:31" x14ac:dyDescent="0.3">
      <c r="A109" s="66">
        <v>40737</v>
      </c>
      <c r="B109" s="94" t="s">
        <v>104</v>
      </c>
      <c r="C109" s="84" t="s">
        <v>30</v>
      </c>
      <c r="D109" s="66" t="s">
        <v>31</v>
      </c>
      <c r="E109" s="53" t="s">
        <v>32</v>
      </c>
      <c r="F109" s="53" t="s">
        <v>33</v>
      </c>
      <c r="G109" s="53" t="s">
        <v>36</v>
      </c>
      <c r="H109" s="53" t="s">
        <v>37</v>
      </c>
      <c r="I109" s="53" t="s">
        <v>37</v>
      </c>
      <c r="J109" s="73" t="s">
        <v>89</v>
      </c>
      <c r="K109" s="53">
        <v>0</v>
      </c>
      <c r="L109" s="53">
        <v>0</v>
      </c>
      <c r="M109" s="53">
        <v>0</v>
      </c>
      <c r="N109" s="53">
        <v>0</v>
      </c>
      <c r="O109" s="53">
        <v>0</v>
      </c>
      <c r="P109" s="53">
        <v>0</v>
      </c>
      <c r="Q109" s="53">
        <v>0</v>
      </c>
      <c r="R109" s="53">
        <v>0</v>
      </c>
      <c r="S109" s="53">
        <v>0</v>
      </c>
      <c r="T109" s="53">
        <v>0</v>
      </c>
      <c r="U109" s="53">
        <v>0</v>
      </c>
      <c r="V109" s="53">
        <v>0</v>
      </c>
      <c r="W109" s="53">
        <v>0</v>
      </c>
      <c r="X109" s="53">
        <v>0</v>
      </c>
      <c r="Y109" s="53">
        <v>0</v>
      </c>
      <c r="Z109" s="53">
        <v>0</v>
      </c>
      <c r="AA109" s="46"/>
      <c r="AB109" s="2"/>
      <c r="AC109" s="2"/>
      <c r="AD109" s="2"/>
      <c r="AE109" s="2"/>
    </row>
    <row r="110" spans="1:31" x14ac:dyDescent="0.3">
      <c r="A110" s="66">
        <v>40741</v>
      </c>
      <c r="B110" s="94" t="s">
        <v>104</v>
      </c>
      <c r="C110" s="84" t="s">
        <v>30</v>
      </c>
      <c r="D110" s="66" t="s">
        <v>31</v>
      </c>
      <c r="E110" s="53" t="s">
        <v>32</v>
      </c>
      <c r="F110" s="53" t="s">
        <v>33</v>
      </c>
      <c r="G110" s="53" t="s">
        <v>40</v>
      </c>
      <c r="H110" s="53" t="s">
        <v>41</v>
      </c>
      <c r="I110" s="53" t="s">
        <v>42</v>
      </c>
      <c r="J110" s="53" t="s">
        <v>86</v>
      </c>
      <c r="K110" s="53">
        <v>0</v>
      </c>
      <c r="L110" s="53">
        <v>0</v>
      </c>
      <c r="M110" s="53">
        <v>0</v>
      </c>
      <c r="N110" s="53">
        <v>85</v>
      </c>
      <c r="O110" s="53">
        <v>17</v>
      </c>
      <c r="P110" s="53">
        <v>17</v>
      </c>
      <c r="Q110" s="53">
        <v>0</v>
      </c>
      <c r="R110" s="53">
        <v>0</v>
      </c>
      <c r="S110" s="53">
        <v>0</v>
      </c>
      <c r="T110" s="53">
        <v>0</v>
      </c>
      <c r="U110" s="53">
        <v>0</v>
      </c>
      <c r="V110" s="53">
        <v>0</v>
      </c>
      <c r="W110" s="53">
        <v>0</v>
      </c>
      <c r="X110" s="53">
        <v>0</v>
      </c>
      <c r="Y110" s="53">
        <v>0</v>
      </c>
      <c r="Z110" s="53">
        <v>0</v>
      </c>
      <c r="AA110" s="46"/>
      <c r="AB110" s="2"/>
      <c r="AC110" s="2"/>
      <c r="AD110" s="2"/>
      <c r="AE110" s="2"/>
    </row>
    <row r="111" spans="1:31" x14ac:dyDescent="0.3">
      <c r="A111" s="66">
        <v>40766</v>
      </c>
      <c r="B111" s="94" t="s">
        <v>104</v>
      </c>
      <c r="C111" s="84" t="s">
        <v>30</v>
      </c>
      <c r="D111" s="66" t="s">
        <v>31</v>
      </c>
      <c r="E111" s="53" t="s">
        <v>32</v>
      </c>
      <c r="F111" s="53" t="s">
        <v>33</v>
      </c>
      <c r="G111" s="53" t="s">
        <v>69</v>
      </c>
      <c r="H111" s="53" t="s">
        <v>34</v>
      </c>
      <c r="I111" s="53" t="s">
        <v>35</v>
      </c>
      <c r="J111" s="53" t="s">
        <v>87</v>
      </c>
      <c r="K111" s="53">
        <v>0</v>
      </c>
      <c r="L111" s="53">
        <v>1</v>
      </c>
      <c r="M111" s="53">
        <v>0</v>
      </c>
      <c r="N111" s="53">
        <v>4</v>
      </c>
      <c r="O111" s="53">
        <v>1</v>
      </c>
      <c r="P111" s="53">
        <v>0</v>
      </c>
      <c r="Q111" s="53">
        <v>1</v>
      </c>
      <c r="R111" s="53">
        <v>0</v>
      </c>
      <c r="S111" s="53">
        <v>0</v>
      </c>
      <c r="T111" s="53">
        <v>0</v>
      </c>
      <c r="U111" s="53">
        <v>0</v>
      </c>
      <c r="V111" s="53">
        <v>0</v>
      </c>
      <c r="W111" s="53">
        <v>0</v>
      </c>
      <c r="X111" s="53">
        <v>0</v>
      </c>
      <c r="Y111" s="53">
        <v>0</v>
      </c>
      <c r="Z111" s="53">
        <v>0</v>
      </c>
      <c r="AA111" s="46"/>
      <c r="AB111" s="2"/>
      <c r="AC111" s="2"/>
      <c r="AD111" s="2"/>
      <c r="AE111" s="2"/>
    </row>
    <row r="112" spans="1:31" x14ac:dyDescent="0.3">
      <c r="A112" s="66">
        <v>40769</v>
      </c>
      <c r="B112" s="94" t="s">
        <v>104</v>
      </c>
      <c r="C112" s="84" t="s">
        <v>30</v>
      </c>
      <c r="D112" s="66" t="s">
        <v>31</v>
      </c>
      <c r="E112" s="53" t="s">
        <v>32</v>
      </c>
      <c r="F112" s="53" t="s">
        <v>33</v>
      </c>
      <c r="G112" s="53" t="s">
        <v>69</v>
      </c>
      <c r="H112" s="53" t="s">
        <v>34</v>
      </c>
      <c r="I112" s="53" t="s">
        <v>35</v>
      </c>
      <c r="J112" s="53" t="s">
        <v>87</v>
      </c>
      <c r="K112" s="53">
        <v>0</v>
      </c>
      <c r="L112" s="53">
        <v>0</v>
      </c>
      <c r="M112" s="53">
        <v>0</v>
      </c>
      <c r="N112" s="53">
        <v>6090</v>
      </c>
      <c r="O112" s="53">
        <v>1218</v>
      </c>
      <c r="P112" s="53">
        <v>949</v>
      </c>
      <c r="Q112" s="53">
        <v>0</v>
      </c>
      <c r="R112" s="53">
        <v>1</v>
      </c>
      <c r="S112" s="53">
        <v>0</v>
      </c>
      <c r="T112" s="53">
        <v>0</v>
      </c>
      <c r="U112" s="53">
        <v>1</v>
      </c>
      <c r="V112" s="53">
        <v>1</v>
      </c>
      <c r="W112" s="53">
        <v>0</v>
      </c>
      <c r="X112" s="53">
        <v>0</v>
      </c>
      <c r="Y112" s="53">
        <v>0</v>
      </c>
      <c r="Z112" s="53">
        <v>0</v>
      </c>
      <c r="AA112" s="46"/>
      <c r="AB112" s="2"/>
      <c r="AC112" s="2"/>
      <c r="AD112" s="2"/>
      <c r="AE112" s="2"/>
    </row>
    <row r="113" spans="1:31" x14ac:dyDescent="0.3">
      <c r="A113" s="66">
        <v>40774</v>
      </c>
      <c r="B113" s="94" t="s">
        <v>104</v>
      </c>
      <c r="C113" s="84" t="s">
        <v>30</v>
      </c>
      <c r="D113" s="66" t="s">
        <v>31</v>
      </c>
      <c r="E113" s="53" t="s">
        <v>32</v>
      </c>
      <c r="F113" s="53" t="s">
        <v>33</v>
      </c>
      <c r="G113" s="53" t="s">
        <v>40</v>
      </c>
      <c r="H113" s="53" t="s">
        <v>41</v>
      </c>
      <c r="I113" s="53" t="s">
        <v>42</v>
      </c>
      <c r="J113" s="53" t="s">
        <v>86</v>
      </c>
      <c r="K113" s="53">
        <v>0</v>
      </c>
      <c r="L113" s="53">
        <v>0</v>
      </c>
      <c r="M113" s="53">
        <v>0</v>
      </c>
      <c r="N113" s="53">
        <v>5</v>
      </c>
      <c r="O113" s="53">
        <v>1</v>
      </c>
      <c r="P113" s="53">
        <v>0</v>
      </c>
      <c r="Q113" s="53">
        <v>1</v>
      </c>
      <c r="R113" s="53">
        <v>0</v>
      </c>
      <c r="S113" s="53">
        <v>0</v>
      </c>
      <c r="T113" s="53">
        <v>0</v>
      </c>
      <c r="U113" s="53">
        <v>0</v>
      </c>
      <c r="V113" s="53">
        <v>0</v>
      </c>
      <c r="W113" s="53">
        <v>0</v>
      </c>
      <c r="X113" s="53">
        <v>0</v>
      </c>
      <c r="Y113" s="53">
        <v>0</v>
      </c>
      <c r="Z113" s="53">
        <v>0</v>
      </c>
      <c r="AA113" s="46"/>
      <c r="AB113" s="2"/>
      <c r="AC113" s="2"/>
      <c r="AD113" s="2"/>
      <c r="AE113" s="2"/>
    </row>
    <row r="114" spans="1:31" x14ac:dyDescent="0.3">
      <c r="A114" s="66">
        <v>40794</v>
      </c>
      <c r="B114" s="94" t="s">
        <v>104</v>
      </c>
      <c r="C114" s="84" t="s">
        <v>30</v>
      </c>
      <c r="D114" s="66" t="s">
        <v>31</v>
      </c>
      <c r="E114" s="53" t="s">
        <v>32</v>
      </c>
      <c r="F114" s="53" t="s">
        <v>33</v>
      </c>
      <c r="G114" s="53" t="s">
        <v>38</v>
      </c>
      <c r="H114" s="53" t="s">
        <v>39</v>
      </c>
      <c r="I114" s="53" t="s">
        <v>39</v>
      </c>
      <c r="J114" s="53" t="s">
        <v>89</v>
      </c>
      <c r="K114" s="53">
        <v>0</v>
      </c>
      <c r="L114" s="53">
        <v>0</v>
      </c>
      <c r="M114" s="53">
        <v>0</v>
      </c>
      <c r="N114" s="53">
        <v>200</v>
      </c>
      <c r="O114" s="53">
        <v>40</v>
      </c>
      <c r="P114" s="53">
        <v>0</v>
      </c>
      <c r="Q114" s="53">
        <v>40</v>
      </c>
      <c r="R114" s="53">
        <v>0</v>
      </c>
      <c r="S114" s="53">
        <v>0</v>
      </c>
      <c r="T114" s="53">
        <v>0</v>
      </c>
      <c r="U114" s="53">
        <v>0</v>
      </c>
      <c r="V114" s="53">
        <v>0</v>
      </c>
      <c r="W114" s="53">
        <v>1</v>
      </c>
      <c r="X114" s="53">
        <v>0</v>
      </c>
      <c r="Y114" s="53">
        <v>0</v>
      </c>
      <c r="Z114" s="53">
        <v>0</v>
      </c>
      <c r="AA114" s="46"/>
      <c r="AB114" s="2"/>
      <c r="AC114" s="2"/>
      <c r="AD114" s="2"/>
      <c r="AE114" s="2"/>
    </row>
    <row r="115" spans="1:31" x14ac:dyDescent="0.3">
      <c r="A115" s="66">
        <v>40810</v>
      </c>
      <c r="B115" s="94" t="s">
        <v>104</v>
      </c>
      <c r="C115" s="84" t="s">
        <v>30</v>
      </c>
      <c r="D115" s="66" t="s">
        <v>31</v>
      </c>
      <c r="E115" s="53" t="s">
        <v>32</v>
      </c>
      <c r="F115" s="53" t="s">
        <v>33</v>
      </c>
      <c r="G115" s="53" t="s">
        <v>50</v>
      </c>
      <c r="H115" s="53" t="s">
        <v>51</v>
      </c>
      <c r="I115" s="53" t="s">
        <v>52</v>
      </c>
      <c r="J115" s="53" t="s">
        <v>89</v>
      </c>
      <c r="K115" s="53">
        <v>1</v>
      </c>
      <c r="L115" s="53">
        <v>0</v>
      </c>
      <c r="M115" s="53">
        <v>0</v>
      </c>
      <c r="N115" s="53">
        <v>0</v>
      </c>
      <c r="O115" s="53">
        <v>0</v>
      </c>
      <c r="P115" s="53">
        <v>0</v>
      </c>
      <c r="Q115" s="53">
        <v>0</v>
      </c>
      <c r="R115" s="53">
        <v>0</v>
      </c>
      <c r="S115" s="53">
        <v>0</v>
      </c>
      <c r="T115" s="53">
        <v>0</v>
      </c>
      <c r="U115" s="53">
        <v>0</v>
      </c>
      <c r="V115" s="53">
        <v>0</v>
      </c>
      <c r="W115" s="53">
        <v>0</v>
      </c>
      <c r="X115" s="53">
        <v>0</v>
      </c>
      <c r="Y115" s="53">
        <v>0</v>
      </c>
      <c r="Z115" s="53">
        <v>0</v>
      </c>
      <c r="AA115" s="46"/>
      <c r="AB115" s="2"/>
      <c r="AC115" s="2"/>
      <c r="AD115" s="2"/>
      <c r="AE115" s="2"/>
    </row>
    <row r="116" spans="1:31" x14ac:dyDescent="0.3">
      <c r="A116" s="66">
        <v>40832</v>
      </c>
      <c r="B116" s="94" t="s">
        <v>104</v>
      </c>
      <c r="C116" s="84" t="s">
        <v>30</v>
      </c>
      <c r="D116" s="66" t="s">
        <v>31</v>
      </c>
      <c r="E116" s="53" t="s">
        <v>32</v>
      </c>
      <c r="F116" s="53" t="s">
        <v>33</v>
      </c>
      <c r="G116" s="53" t="s">
        <v>38</v>
      </c>
      <c r="H116" s="53" t="s">
        <v>39</v>
      </c>
      <c r="I116" s="53" t="s">
        <v>39</v>
      </c>
      <c r="J116" s="53" t="s">
        <v>89</v>
      </c>
      <c r="K116" s="53">
        <v>0</v>
      </c>
      <c r="L116" s="53">
        <v>3</v>
      </c>
      <c r="M116" s="53">
        <v>0</v>
      </c>
      <c r="N116" s="53">
        <v>60</v>
      </c>
      <c r="O116" s="53">
        <v>12</v>
      </c>
      <c r="P116" s="53">
        <v>0</v>
      </c>
      <c r="Q116" s="53">
        <v>12</v>
      </c>
      <c r="R116" s="53">
        <v>0</v>
      </c>
      <c r="S116" s="53">
        <v>0</v>
      </c>
      <c r="T116" s="53">
        <v>0</v>
      </c>
      <c r="U116" s="53">
        <v>0</v>
      </c>
      <c r="V116" s="53">
        <v>0</v>
      </c>
      <c r="W116" s="53">
        <v>0</v>
      </c>
      <c r="X116" s="53">
        <v>0</v>
      </c>
      <c r="Y116" s="53">
        <v>0</v>
      </c>
      <c r="Z116" s="53">
        <v>0</v>
      </c>
      <c r="AA116" s="46"/>
      <c r="AB116" s="2"/>
      <c r="AC116" s="2"/>
      <c r="AD116" s="2"/>
      <c r="AE116" s="2"/>
    </row>
    <row r="117" spans="1:31" x14ac:dyDescent="0.3">
      <c r="A117" s="66">
        <v>40833</v>
      </c>
      <c r="B117" s="94" t="s">
        <v>104</v>
      </c>
      <c r="C117" s="84" t="s">
        <v>30</v>
      </c>
      <c r="D117" s="66" t="s">
        <v>31</v>
      </c>
      <c r="E117" s="53" t="s">
        <v>32</v>
      </c>
      <c r="F117" s="53" t="s">
        <v>33</v>
      </c>
      <c r="G117" s="53" t="s">
        <v>36</v>
      </c>
      <c r="H117" s="53" t="s">
        <v>37</v>
      </c>
      <c r="I117" s="53" t="s">
        <v>37</v>
      </c>
      <c r="J117" s="53" t="s">
        <v>89</v>
      </c>
      <c r="K117" s="53">
        <v>0</v>
      </c>
      <c r="L117" s="53">
        <v>1</v>
      </c>
      <c r="M117" s="53">
        <v>0</v>
      </c>
      <c r="N117" s="53">
        <v>16630</v>
      </c>
      <c r="O117" s="53">
        <v>3326</v>
      </c>
      <c r="P117" s="53">
        <v>5</v>
      </c>
      <c r="Q117" s="53">
        <v>576</v>
      </c>
      <c r="R117" s="53">
        <v>0</v>
      </c>
      <c r="S117" s="53">
        <v>0</v>
      </c>
      <c r="T117" s="53">
        <v>0</v>
      </c>
      <c r="U117" s="53">
        <v>0</v>
      </c>
      <c r="V117" s="53">
        <v>0</v>
      </c>
      <c r="W117" s="53">
        <v>0</v>
      </c>
      <c r="X117" s="53">
        <v>0</v>
      </c>
      <c r="Y117" s="53">
        <v>0</v>
      </c>
      <c r="Z117" s="53">
        <v>0</v>
      </c>
      <c r="AA117" s="46"/>
      <c r="AB117" s="2"/>
      <c r="AC117" s="2"/>
      <c r="AD117" s="2"/>
      <c r="AE117" s="2"/>
    </row>
    <row r="118" spans="1:31" x14ac:dyDescent="0.3">
      <c r="A118" s="66">
        <v>40835</v>
      </c>
      <c r="B118" s="94" t="s">
        <v>104</v>
      </c>
      <c r="C118" s="84" t="s">
        <v>30</v>
      </c>
      <c r="D118" s="66" t="s">
        <v>31</v>
      </c>
      <c r="E118" s="53" t="s">
        <v>32</v>
      </c>
      <c r="F118" s="53" t="s">
        <v>33</v>
      </c>
      <c r="G118" s="53" t="s">
        <v>69</v>
      </c>
      <c r="H118" s="53" t="s">
        <v>34</v>
      </c>
      <c r="I118" s="53" t="s">
        <v>35</v>
      </c>
      <c r="J118" s="53" t="s">
        <v>87</v>
      </c>
      <c r="K118" s="53">
        <v>1</v>
      </c>
      <c r="L118" s="53">
        <v>0</v>
      </c>
      <c r="M118" s="53">
        <v>0</v>
      </c>
      <c r="N118" s="53">
        <v>5</v>
      </c>
      <c r="O118" s="53">
        <v>1</v>
      </c>
      <c r="P118" s="53">
        <v>1</v>
      </c>
      <c r="Q118" s="53">
        <v>0</v>
      </c>
      <c r="R118" s="53">
        <v>0</v>
      </c>
      <c r="S118" s="53">
        <v>0</v>
      </c>
      <c r="T118" s="53">
        <v>0</v>
      </c>
      <c r="U118" s="53">
        <v>0</v>
      </c>
      <c r="V118" s="53">
        <v>0</v>
      </c>
      <c r="W118" s="53">
        <v>0</v>
      </c>
      <c r="X118" s="53">
        <v>0</v>
      </c>
      <c r="Y118" s="53">
        <v>0</v>
      </c>
      <c r="Z118" s="53">
        <v>0</v>
      </c>
      <c r="AA118" s="46"/>
      <c r="AB118" s="2"/>
      <c r="AC118" s="2"/>
      <c r="AD118" s="2"/>
      <c r="AE118" s="2"/>
    </row>
    <row r="119" spans="1:31" x14ac:dyDescent="0.3">
      <c r="A119" s="66">
        <v>40850</v>
      </c>
      <c r="B119" s="94" t="s">
        <v>104</v>
      </c>
      <c r="C119" s="84" t="s">
        <v>30</v>
      </c>
      <c r="D119" s="66" t="s">
        <v>31</v>
      </c>
      <c r="E119" s="53" t="s">
        <v>32</v>
      </c>
      <c r="F119" s="53" t="s">
        <v>33</v>
      </c>
      <c r="G119" s="53" t="s">
        <v>40</v>
      </c>
      <c r="H119" s="53" t="s">
        <v>41</v>
      </c>
      <c r="I119" s="53" t="s">
        <v>42</v>
      </c>
      <c r="J119" s="53" t="s">
        <v>86</v>
      </c>
      <c r="K119" s="53">
        <v>0</v>
      </c>
      <c r="L119" s="53">
        <v>0</v>
      </c>
      <c r="M119" s="53">
        <v>0</v>
      </c>
      <c r="N119" s="53">
        <v>8</v>
      </c>
      <c r="O119" s="53">
        <v>3</v>
      </c>
      <c r="P119" s="53">
        <v>3</v>
      </c>
      <c r="Q119" s="53">
        <v>0</v>
      </c>
      <c r="R119" s="53">
        <v>0</v>
      </c>
      <c r="S119" s="53">
        <v>0</v>
      </c>
      <c r="T119" s="53">
        <v>0</v>
      </c>
      <c r="U119" s="53">
        <v>0</v>
      </c>
      <c r="V119" s="53">
        <v>0</v>
      </c>
      <c r="W119" s="53">
        <v>0</v>
      </c>
      <c r="X119" s="53">
        <v>0</v>
      </c>
      <c r="Y119" s="53">
        <v>0</v>
      </c>
      <c r="Z119" s="53">
        <v>0</v>
      </c>
      <c r="AA119" s="46"/>
      <c r="AB119" s="2"/>
      <c r="AC119" s="2"/>
      <c r="AD119" s="2"/>
      <c r="AE119" s="2"/>
    </row>
    <row r="120" spans="1:31" x14ac:dyDescent="0.3">
      <c r="A120" s="66">
        <v>40856</v>
      </c>
      <c r="B120" s="94" t="s">
        <v>104</v>
      </c>
      <c r="C120" s="84" t="s">
        <v>30</v>
      </c>
      <c r="D120" s="66" t="s">
        <v>31</v>
      </c>
      <c r="E120" s="53" t="s">
        <v>32</v>
      </c>
      <c r="F120" s="53" t="s">
        <v>33</v>
      </c>
      <c r="G120" s="53" t="s">
        <v>69</v>
      </c>
      <c r="H120" s="53" t="s">
        <v>34</v>
      </c>
      <c r="I120" s="53" t="s">
        <v>35</v>
      </c>
      <c r="J120" s="53" t="s">
        <v>87</v>
      </c>
      <c r="K120" s="53">
        <v>0</v>
      </c>
      <c r="L120" s="53">
        <v>0</v>
      </c>
      <c r="M120" s="53">
        <v>0</v>
      </c>
      <c r="N120" s="53">
        <v>55</v>
      </c>
      <c r="O120" s="53">
        <v>11</v>
      </c>
      <c r="P120" s="53">
        <v>11</v>
      </c>
      <c r="Q120" s="53">
        <v>0</v>
      </c>
      <c r="R120" s="53">
        <v>0</v>
      </c>
      <c r="S120" s="53">
        <v>0</v>
      </c>
      <c r="T120" s="53">
        <v>0</v>
      </c>
      <c r="U120" s="53">
        <v>0</v>
      </c>
      <c r="V120" s="53">
        <v>0</v>
      </c>
      <c r="W120" s="53">
        <v>0</v>
      </c>
      <c r="X120" s="53">
        <v>0</v>
      </c>
      <c r="Y120" s="53">
        <v>0</v>
      </c>
      <c r="Z120" s="53">
        <v>0</v>
      </c>
      <c r="AA120" s="46"/>
      <c r="AB120" s="2"/>
      <c r="AC120" s="2"/>
      <c r="AD120" s="2"/>
      <c r="AE120" s="2"/>
    </row>
    <row r="121" spans="1:31" x14ac:dyDescent="0.3">
      <c r="A121" s="66">
        <v>40876</v>
      </c>
      <c r="B121" s="94" t="s">
        <v>104</v>
      </c>
      <c r="C121" s="84" t="s">
        <v>30</v>
      </c>
      <c r="D121" s="66" t="s">
        <v>31</v>
      </c>
      <c r="E121" s="53" t="s">
        <v>32</v>
      </c>
      <c r="F121" s="53" t="s">
        <v>33</v>
      </c>
      <c r="G121" s="53" t="s">
        <v>36</v>
      </c>
      <c r="H121" s="53" t="s">
        <v>37</v>
      </c>
      <c r="I121" s="53" t="s">
        <v>37</v>
      </c>
      <c r="J121" s="73" t="s">
        <v>89</v>
      </c>
      <c r="K121" s="53">
        <v>0</v>
      </c>
      <c r="L121" s="53">
        <v>0</v>
      </c>
      <c r="M121" s="53">
        <v>0</v>
      </c>
      <c r="N121" s="53">
        <v>0</v>
      </c>
      <c r="O121" s="53">
        <v>0</v>
      </c>
      <c r="P121" s="53">
        <v>0</v>
      </c>
      <c r="Q121" s="53">
        <v>0</v>
      </c>
      <c r="R121" s="53">
        <v>0</v>
      </c>
      <c r="S121" s="53">
        <v>0</v>
      </c>
      <c r="T121" s="53">
        <v>1</v>
      </c>
      <c r="U121" s="53">
        <v>0</v>
      </c>
      <c r="V121" s="53">
        <v>0</v>
      </c>
      <c r="W121" s="53">
        <v>0</v>
      </c>
      <c r="X121" s="53">
        <v>0</v>
      </c>
      <c r="Y121" s="53">
        <v>0</v>
      </c>
      <c r="Z121" s="53">
        <v>0</v>
      </c>
      <c r="AA121" s="46"/>
      <c r="AB121" s="2"/>
      <c r="AC121" s="2"/>
      <c r="AD121" s="2"/>
      <c r="AE121" s="2"/>
    </row>
    <row r="122" spans="1:31" x14ac:dyDescent="0.3">
      <c r="A122" s="66">
        <v>40911</v>
      </c>
      <c r="B122" s="94" t="s">
        <v>103</v>
      </c>
      <c r="C122" s="84" t="s">
        <v>30</v>
      </c>
      <c r="D122" s="66" t="s">
        <v>31</v>
      </c>
      <c r="E122" s="53" t="s">
        <v>32</v>
      </c>
      <c r="F122" s="53" t="s">
        <v>33</v>
      </c>
      <c r="G122" s="53" t="s">
        <v>69</v>
      </c>
      <c r="H122" s="53" t="s">
        <v>34</v>
      </c>
      <c r="I122" s="53" t="s">
        <v>35</v>
      </c>
      <c r="J122" s="53" t="s">
        <v>87</v>
      </c>
      <c r="K122" s="53">
        <v>0</v>
      </c>
      <c r="L122" s="53">
        <v>0</v>
      </c>
      <c r="M122" s="53">
        <v>0</v>
      </c>
      <c r="N122" s="53">
        <v>25</v>
      </c>
      <c r="O122" s="53">
        <v>5</v>
      </c>
      <c r="P122" s="53">
        <v>5</v>
      </c>
      <c r="Q122" s="53">
        <v>0</v>
      </c>
      <c r="R122" s="53">
        <v>0</v>
      </c>
      <c r="S122" s="53">
        <v>0</v>
      </c>
      <c r="T122" s="53">
        <v>0</v>
      </c>
      <c r="U122" s="53">
        <v>0</v>
      </c>
      <c r="V122" s="53">
        <v>0</v>
      </c>
      <c r="W122" s="53">
        <v>0</v>
      </c>
      <c r="X122" s="53">
        <v>0</v>
      </c>
      <c r="Y122" s="53">
        <v>0</v>
      </c>
      <c r="Z122" s="53">
        <v>0</v>
      </c>
      <c r="AA122" s="46"/>
      <c r="AB122" s="2"/>
      <c r="AC122" s="2"/>
      <c r="AD122" s="2"/>
      <c r="AE122" s="2"/>
    </row>
    <row r="123" spans="1:31" x14ac:dyDescent="0.3">
      <c r="A123" s="66">
        <v>40917</v>
      </c>
      <c r="B123" s="94" t="s">
        <v>103</v>
      </c>
      <c r="C123" s="84" t="s">
        <v>30</v>
      </c>
      <c r="D123" s="66" t="s">
        <v>31</v>
      </c>
      <c r="E123" s="53" t="s">
        <v>32</v>
      </c>
      <c r="F123" s="53" t="s">
        <v>33</v>
      </c>
      <c r="G123" s="53" t="s">
        <v>69</v>
      </c>
      <c r="H123" s="53" t="s">
        <v>34</v>
      </c>
      <c r="I123" s="53" t="s">
        <v>35</v>
      </c>
      <c r="J123" s="53" t="s">
        <v>87</v>
      </c>
      <c r="K123" s="53">
        <v>0</v>
      </c>
      <c r="L123" s="53">
        <v>0</v>
      </c>
      <c r="M123" s="53">
        <v>0</v>
      </c>
      <c r="N123" s="53">
        <v>0</v>
      </c>
      <c r="O123" s="53">
        <v>0</v>
      </c>
      <c r="P123" s="53">
        <v>0</v>
      </c>
      <c r="Q123" s="53">
        <v>0</v>
      </c>
      <c r="R123" s="53">
        <v>0</v>
      </c>
      <c r="S123" s="53">
        <v>0</v>
      </c>
      <c r="T123" s="53">
        <v>0</v>
      </c>
      <c r="U123" s="53">
        <v>0</v>
      </c>
      <c r="V123" s="53">
        <v>0</v>
      </c>
      <c r="W123" s="53">
        <v>0</v>
      </c>
      <c r="X123" s="53">
        <v>0</v>
      </c>
      <c r="Y123" s="53">
        <v>0</v>
      </c>
      <c r="Z123" s="53">
        <v>0</v>
      </c>
      <c r="AA123" s="46"/>
      <c r="AB123" s="2"/>
      <c r="AC123" s="2"/>
      <c r="AD123" s="2"/>
      <c r="AE123" s="2"/>
    </row>
    <row r="124" spans="1:31" x14ac:dyDescent="0.3">
      <c r="A124" s="66">
        <v>40920</v>
      </c>
      <c r="B124" s="94" t="s">
        <v>103</v>
      </c>
      <c r="C124" s="84" t="s">
        <v>30</v>
      </c>
      <c r="D124" s="66" t="s">
        <v>31</v>
      </c>
      <c r="E124" s="53" t="s">
        <v>32</v>
      </c>
      <c r="F124" s="53" t="s">
        <v>33</v>
      </c>
      <c r="G124" s="53" t="s">
        <v>69</v>
      </c>
      <c r="H124" s="53" t="s">
        <v>34</v>
      </c>
      <c r="I124" s="53" t="s">
        <v>35</v>
      </c>
      <c r="J124" s="53" t="s">
        <v>87</v>
      </c>
      <c r="K124" s="53">
        <v>0</v>
      </c>
      <c r="L124" s="53">
        <v>0</v>
      </c>
      <c r="M124" s="53">
        <v>0</v>
      </c>
      <c r="N124" s="53">
        <v>0</v>
      </c>
      <c r="O124" s="53">
        <v>0</v>
      </c>
      <c r="P124" s="53">
        <v>0</v>
      </c>
      <c r="Q124" s="53">
        <v>0</v>
      </c>
      <c r="R124" s="53">
        <v>0</v>
      </c>
      <c r="S124" s="53">
        <v>0</v>
      </c>
      <c r="T124" s="53">
        <v>0</v>
      </c>
      <c r="U124" s="53">
        <v>0</v>
      </c>
      <c r="V124" s="53">
        <v>0</v>
      </c>
      <c r="W124" s="53">
        <v>0</v>
      </c>
      <c r="X124" s="53">
        <v>0</v>
      </c>
      <c r="Y124" s="53">
        <v>0</v>
      </c>
      <c r="Z124" s="53">
        <v>0</v>
      </c>
      <c r="AA124" s="46"/>
      <c r="AB124" s="2"/>
      <c r="AC124" s="2"/>
      <c r="AD124" s="2"/>
      <c r="AE124" s="2"/>
    </row>
    <row r="125" spans="1:31" x14ac:dyDescent="0.3">
      <c r="A125" s="66">
        <v>40952</v>
      </c>
      <c r="B125" s="94" t="s">
        <v>103</v>
      </c>
      <c r="C125" s="84" t="s">
        <v>30</v>
      </c>
      <c r="D125" s="66" t="s">
        <v>31</v>
      </c>
      <c r="E125" s="53" t="s">
        <v>32</v>
      </c>
      <c r="F125" s="53" t="s">
        <v>33</v>
      </c>
      <c r="G125" s="53" t="s">
        <v>69</v>
      </c>
      <c r="H125" s="53" t="s">
        <v>34</v>
      </c>
      <c r="I125" s="53" t="s">
        <v>35</v>
      </c>
      <c r="J125" s="53" t="s">
        <v>87</v>
      </c>
      <c r="K125" s="53">
        <v>0</v>
      </c>
      <c r="L125" s="53">
        <v>0</v>
      </c>
      <c r="M125" s="53">
        <v>0</v>
      </c>
      <c r="N125" s="53">
        <v>0</v>
      </c>
      <c r="O125" s="53">
        <v>0</v>
      </c>
      <c r="P125" s="53">
        <v>0</v>
      </c>
      <c r="Q125" s="53">
        <v>0</v>
      </c>
      <c r="R125" s="53">
        <v>0</v>
      </c>
      <c r="S125" s="53">
        <v>0</v>
      </c>
      <c r="T125" s="53">
        <v>0</v>
      </c>
      <c r="U125" s="53">
        <v>0</v>
      </c>
      <c r="V125" s="53">
        <v>0</v>
      </c>
      <c r="W125" s="53">
        <v>0</v>
      </c>
      <c r="X125" s="53">
        <v>0</v>
      </c>
      <c r="Y125" s="53">
        <v>0</v>
      </c>
      <c r="Z125" s="53">
        <v>0</v>
      </c>
      <c r="AA125" s="46"/>
      <c r="AB125" s="2"/>
      <c r="AC125" s="2"/>
      <c r="AD125" s="2"/>
      <c r="AE125" s="2"/>
    </row>
    <row r="126" spans="1:31" x14ac:dyDescent="0.3">
      <c r="A126" s="66">
        <v>40967</v>
      </c>
      <c r="B126" s="94" t="s">
        <v>103</v>
      </c>
      <c r="C126" s="84" t="s">
        <v>30</v>
      </c>
      <c r="D126" s="66" t="s">
        <v>31</v>
      </c>
      <c r="E126" s="53" t="s">
        <v>32</v>
      </c>
      <c r="F126" s="53" t="s">
        <v>33</v>
      </c>
      <c r="G126" s="53" t="s">
        <v>69</v>
      </c>
      <c r="H126" s="53" t="s">
        <v>34</v>
      </c>
      <c r="I126" s="53" t="s">
        <v>35</v>
      </c>
      <c r="J126" s="53" t="s">
        <v>87</v>
      </c>
      <c r="K126" s="53">
        <v>0</v>
      </c>
      <c r="L126" s="53">
        <v>0</v>
      </c>
      <c r="M126" s="53">
        <v>0</v>
      </c>
      <c r="N126" s="53">
        <v>0</v>
      </c>
      <c r="O126" s="53">
        <v>0</v>
      </c>
      <c r="P126" s="53">
        <v>0</v>
      </c>
      <c r="Q126" s="53">
        <v>0</v>
      </c>
      <c r="R126" s="53">
        <v>0</v>
      </c>
      <c r="S126" s="53">
        <v>0</v>
      </c>
      <c r="T126" s="53">
        <v>0</v>
      </c>
      <c r="U126" s="53">
        <v>0</v>
      </c>
      <c r="V126" s="53">
        <v>0</v>
      </c>
      <c r="W126" s="53">
        <v>0</v>
      </c>
      <c r="X126" s="53">
        <v>0</v>
      </c>
      <c r="Y126" s="53">
        <v>0</v>
      </c>
      <c r="Z126" s="53">
        <v>0</v>
      </c>
      <c r="AA126" s="46"/>
      <c r="AB126" s="2"/>
      <c r="AC126" s="2"/>
      <c r="AD126" s="2"/>
      <c r="AE126" s="2"/>
    </row>
    <row r="127" spans="1:31" x14ac:dyDescent="0.3">
      <c r="A127" s="66">
        <v>40969</v>
      </c>
      <c r="B127" s="94" t="s">
        <v>103</v>
      </c>
      <c r="C127" s="84" t="s">
        <v>30</v>
      </c>
      <c r="D127" s="66" t="s">
        <v>31</v>
      </c>
      <c r="E127" s="53" t="s">
        <v>32</v>
      </c>
      <c r="F127" s="53" t="s">
        <v>33</v>
      </c>
      <c r="G127" s="53" t="s">
        <v>40</v>
      </c>
      <c r="H127" s="53" t="s">
        <v>41</v>
      </c>
      <c r="I127" s="53" t="s">
        <v>42</v>
      </c>
      <c r="J127" s="53" t="s">
        <v>86</v>
      </c>
      <c r="K127" s="53">
        <v>0</v>
      </c>
      <c r="L127" s="53">
        <v>0</v>
      </c>
      <c r="M127" s="53">
        <v>0</v>
      </c>
      <c r="N127" s="53">
        <v>10</v>
      </c>
      <c r="O127" s="53">
        <v>2</v>
      </c>
      <c r="P127" s="53">
        <v>0</v>
      </c>
      <c r="Q127" s="53">
        <v>2</v>
      </c>
      <c r="R127" s="53">
        <v>0</v>
      </c>
      <c r="S127" s="53">
        <v>0</v>
      </c>
      <c r="T127" s="53">
        <v>0</v>
      </c>
      <c r="U127" s="53">
        <v>0</v>
      </c>
      <c r="V127" s="53">
        <v>0</v>
      </c>
      <c r="W127" s="53">
        <v>0</v>
      </c>
      <c r="X127" s="53">
        <v>0</v>
      </c>
      <c r="Y127" s="53">
        <v>0</v>
      </c>
      <c r="Z127" s="53">
        <v>0</v>
      </c>
      <c r="AA127" s="46"/>
      <c r="AB127" s="2"/>
      <c r="AC127" s="2"/>
      <c r="AD127" s="2"/>
      <c r="AE127" s="2"/>
    </row>
    <row r="128" spans="1:31" x14ac:dyDescent="0.3">
      <c r="A128" s="66">
        <v>40990</v>
      </c>
      <c r="B128" s="94" t="s">
        <v>103</v>
      </c>
      <c r="C128" s="84" t="s">
        <v>30</v>
      </c>
      <c r="D128" s="66" t="s">
        <v>31</v>
      </c>
      <c r="E128" s="53" t="s">
        <v>32</v>
      </c>
      <c r="F128" s="53" t="s">
        <v>33</v>
      </c>
      <c r="G128" s="53" t="s">
        <v>40</v>
      </c>
      <c r="H128" s="53" t="s">
        <v>41</v>
      </c>
      <c r="I128" s="53" t="s">
        <v>42</v>
      </c>
      <c r="J128" s="53" t="s">
        <v>86</v>
      </c>
      <c r="K128" s="53">
        <v>0</v>
      </c>
      <c r="L128" s="53">
        <v>0</v>
      </c>
      <c r="M128" s="53">
        <v>0</v>
      </c>
      <c r="N128" s="53">
        <v>0</v>
      </c>
      <c r="O128" s="53">
        <v>0</v>
      </c>
      <c r="P128" s="53">
        <v>0</v>
      </c>
      <c r="Q128" s="53">
        <v>0</v>
      </c>
      <c r="R128" s="53">
        <v>0</v>
      </c>
      <c r="S128" s="53">
        <v>0</v>
      </c>
      <c r="T128" s="53">
        <v>0</v>
      </c>
      <c r="U128" s="53">
        <v>0</v>
      </c>
      <c r="V128" s="53">
        <v>0</v>
      </c>
      <c r="W128" s="53">
        <v>0</v>
      </c>
      <c r="X128" s="53">
        <v>0</v>
      </c>
      <c r="Y128" s="53">
        <v>0</v>
      </c>
      <c r="Z128" s="53">
        <v>0</v>
      </c>
      <c r="AA128" s="46"/>
      <c r="AB128" s="2"/>
      <c r="AC128" s="2"/>
      <c r="AD128" s="2"/>
      <c r="AE128" s="2"/>
    </row>
    <row r="129" spans="1:31" x14ac:dyDescent="0.3">
      <c r="A129" s="66">
        <v>41033</v>
      </c>
      <c r="B129" s="94" t="s">
        <v>103</v>
      </c>
      <c r="C129" s="84" t="s">
        <v>30</v>
      </c>
      <c r="D129" s="66" t="s">
        <v>31</v>
      </c>
      <c r="E129" s="53" t="s">
        <v>32</v>
      </c>
      <c r="F129" s="53" t="s">
        <v>33</v>
      </c>
      <c r="G129" s="53" t="s">
        <v>69</v>
      </c>
      <c r="H129" s="53" t="s">
        <v>34</v>
      </c>
      <c r="I129" s="53" t="s">
        <v>35</v>
      </c>
      <c r="J129" s="53" t="s">
        <v>87</v>
      </c>
      <c r="K129" s="53">
        <v>0</v>
      </c>
      <c r="L129" s="53">
        <v>0</v>
      </c>
      <c r="M129" s="53">
        <v>0</v>
      </c>
      <c r="N129" s="53">
        <v>360</v>
      </c>
      <c r="O129" s="53">
        <v>72</v>
      </c>
      <c r="P129" s="53">
        <v>12</v>
      </c>
      <c r="Q129" s="53">
        <v>60</v>
      </c>
      <c r="R129" s="53">
        <v>0</v>
      </c>
      <c r="S129" s="53">
        <v>0</v>
      </c>
      <c r="T129" s="53">
        <v>0</v>
      </c>
      <c r="U129" s="53">
        <v>0</v>
      </c>
      <c r="V129" s="53">
        <v>0</v>
      </c>
      <c r="W129" s="53">
        <v>0</v>
      </c>
      <c r="X129" s="53">
        <v>0</v>
      </c>
      <c r="Y129" s="53">
        <v>0</v>
      </c>
      <c r="Z129" s="53">
        <v>0</v>
      </c>
      <c r="AA129" s="46"/>
      <c r="AB129" s="2"/>
      <c r="AC129" s="2"/>
      <c r="AD129" s="2"/>
      <c r="AE129" s="2"/>
    </row>
    <row r="130" spans="1:31" x14ac:dyDescent="0.3">
      <c r="A130" s="66">
        <v>41099</v>
      </c>
      <c r="B130" s="94" t="s">
        <v>103</v>
      </c>
      <c r="C130" s="84" t="s">
        <v>30</v>
      </c>
      <c r="D130" s="66" t="s">
        <v>31</v>
      </c>
      <c r="E130" s="53" t="s">
        <v>32</v>
      </c>
      <c r="F130" s="53" t="s">
        <v>33</v>
      </c>
      <c r="G130" s="53" t="s">
        <v>53</v>
      </c>
      <c r="H130" s="53" t="s">
        <v>54</v>
      </c>
      <c r="I130" s="53" t="s">
        <v>54</v>
      </c>
      <c r="J130" s="53" t="s">
        <v>89</v>
      </c>
      <c r="K130" s="53">
        <v>0</v>
      </c>
      <c r="L130" s="53">
        <v>0</v>
      </c>
      <c r="M130" s="53">
        <v>0</v>
      </c>
      <c r="N130" s="53">
        <v>0</v>
      </c>
      <c r="O130" s="53">
        <v>0</v>
      </c>
      <c r="P130" s="53">
        <v>0</v>
      </c>
      <c r="Q130" s="53">
        <v>0</v>
      </c>
      <c r="R130" s="53">
        <v>0</v>
      </c>
      <c r="S130" s="53">
        <v>0</v>
      </c>
      <c r="T130" s="53">
        <v>0</v>
      </c>
      <c r="U130" s="53">
        <v>0</v>
      </c>
      <c r="V130" s="53">
        <v>0</v>
      </c>
      <c r="W130" s="53">
        <v>0</v>
      </c>
      <c r="X130" s="53">
        <v>0</v>
      </c>
      <c r="Y130" s="53">
        <v>0</v>
      </c>
      <c r="Z130" s="53">
        <v>40</v>
      </c>
      <c r="AA130" s="46"/>
      <c r="AB130" s="2"/>
      <c r="AC130" s="2"/>
      <c r="AD130" s="2"/>
      <c r="AE130" s="2"/>
    </row>
    <row r="131" spans="1:31" x14ac:dyDescent="0.3">
      <c r="A131" s="66">
        <v>41105</v>
      </c>
      <c r="B131" s="94" t="s">
        <v>103</v>
      </c>
      <c r="C131" s="84" t="s">
        <v>30</v>
      </c>
      <c r="D131" s="66" t="s">
        <v>31</v>
      </c>
      <c r="E131" s="53" t="s">
        <v>32</v>
      </c>
      <c r="F131" s="53" t="s">
        <v>33</v>
      </c>
      <c r="G131" s="53" t="s">
        <v>53</v>
      </c>
      <c r="H131" s="53" t="s">
        <v>54</v>
      </c>
      <c r="I131" s="53" t="s">
        <v>54</v>
      </c>
      <c r="J131" s="53" t="s">
        <v>89</v>
      </c>
      <c r="K131" s="53">
        <v>0</v>
      </c>
      <c r="L131" s="53">
        <v>0</v>
      </c>
      <c r="M131" s="53">
        <v>0</v>
      </c>
      <c r="N131" s="53">
        <v>0</v>
      </c>
      <c r="O131" s="53">
        <v>0</v>
      </c>
      <c r="P131" s="53">
        <v>0</v>
      </c>
      <c r="Q131" s="53">
        <v>0</v>
      </c>
      <c r="R131" s="53">
        <v>0</v>
      </c>
      <c r="S131" s="53">
        <v>0</v>
      </c>
      <c r="T131" s="53">
        <v>0</v>
      </c>
      <c r="U131" s="53">
        <v>0</v>
      </c>
      <c r="V131" s="53">
        <v>0</v>
      </c>
      <c r="W131" s="53">
        <v>0</v>
      </c>
      <c r="X131" s="53">
        <v>0</v>
      </c>
      <c r="Y131" s="53">
        <v>0</v>
      </c>
      <c r="Z131" s="53">
        <v>12</v>
      </c>
      <c r="AA131" s="46"/>
      <c r="AB131" s="2"/>
      <c r="AC131" s="2"/>
      <c r="AD131" s="2"/>
      <c r="AE131" s="2"/>
    </row>
    <row r="132" spans="1:31" x14ac:dyDescent="0.3">
      <c r="A132" s="66">
        <v>41106</v>
      </c>
      <c r="B132" s="94" t="s">
        <v>103</v>
      </c>
      <c r="C132" s="84" t="s">
        <v>30</v>
      </c>
      <c r="D132" s="66" t="s">
        <v>31</v>
      </c>
      <c r="E132" s="53" t="s">
        <v>32</v>
      </c>
      <c r="F132" s="53" t="s">
        <v>33</v>
      </c>
      <c r="G132" s="53" t="s">
        <v>36</v>
      </c>
      <c r="H132" s="53" t="s">
        <v>37</v>
      </c>
      <c r="I132" s="53" t="s">
        <v>37</v>
      </c>
      <c r="J132" s="73" t="s">
        <v>89</v>
      </c>
      <c r="K132" s="53">
        <v>0</v>
      </c>
      <c r="L132" s="53">
        <v>0</v>
      </c>
      <c r="M132" s="53">
        <v>0</v>
      </c>
      <c r="N132" s="53">
        <v>0</v>
      </c>
      <c r="O132" s="53">
        <v>0</v>
      </c>
      <c r="P132" s="53">
        <v>0</v>
      </c>
      <c r="Q132" s="53">
        <v>0</v>
      </c>
      <c r="R132" s="53">
        <v>0</v>
      </c>
      <c r="S132" s="53">
        <v>0</v>
      </c>
      <c r="T132" s="53">
        <v>0</v>
      </c>
      <c r="U132" s="53">
        <v>0</v>
      </c>
      <c r="V132" s="53">
        <v>0</v>
      </c>
      <c r="W132" s="53">
        <v>0</v>
      </c>
      <c r="X132" s="53">
        <v>0</v>
      </c>
      <c r="Y132" s="53">
        <v>0</v>
      </c>
      <c r="Z132" s="53">
        <v>0</v>
      </c>
      <c r="AA132" s="46"/>
      <c r="AB132" s="2"/>
      <c r="AC132" s="2"/>
      <c r="AD132" s="2"/>
      <c r="AE132" s="2"/>
    </row>
    <row r="133" spans="1:31" x14ac:dyDescent="0.3">
      <c r="A133" s="66">
        <v>41147</v>
      </c>
      <c r="B133" s="94" t="s">
        <v>103</v>
      </c>
      <c r="C133" s="84" t="s">
        <v>30</v>
      </c>
      <c r="D133" s="66" t="s">
        <v>31</v>
      </c>
      <c r="E133" s="53" t="s">
        <v>32</v>
      </c>
      <c r="F133" s="53" t="s">
        <v>33</v>
      </c>
      <c r="G133" s="53" t="s">
        <v>38</v>
      </c>
      <c r="H133" s="53" t="s">
        <v>39</v>
      </c>
      <c r="I133" s="53" t="s">
        <v>39</v>
      </c>
      <c r="J133" s="53" t="s">
        <v>89</v>
      </c>
      <c r="K133" s="53">
        <v>0</v>
      </c>
      <c r="L133" s="53">
        <v>0</v>
      </c>
      <c r="M133" s="53">
        <v>0</v>
      </c>
      <c r="N133" s="53">
        <v>10</v>
      </c>
      <c r="O133" s="53">
        <v>2</v>
      </c>
      <c r="P133" s="53">
        <v>1</v>
      </c>
      <c r="Q133" s="53">
        <v>1</v>
      </c>
      <c r="R133" s="53">
        <v>0</v>
      </c>
      <c r="S133" s="53">
        <v>0</v>
      </c>
      <c r="T133" s="53">
        <v>0</v>
      </c>
      <c r="U133" s="53">
        <v>0</v>
      </c>
      <c r="V133" s="53">
        <v>0</v>
      </c>
      <c r="W133" s="53">
        <v>0</v>
      </c>
      <c r="X133" s="53">
        <v>0</v>
      </c>
      <c r="Y133" s="53">
        <v>0</v>
      </c>
      <c r="Z133" s="53">
        <v>0</v>
      </c>
      <c r="AA133" s="46"/>
      <c r="AB133" s="2"/>
      <c r="AC133" s="2"/>
      <c r="AD133" s="2"/>
      <c r="AE133" s="2"/>
    </row>
    <row r="134" spans="1:31" x14ac:dyDescent="0.3">
      <c r="A134" s="66">
        <v>41148</v>
      </c>
      <c r="B134" s="94" t="s">
        <v>103</v>
      </c>
      <c r="C134" s="84" t="s">
        <v>30</v>
      </c>
      <c r="D134" s="66" t="s">
        <v>31</v>
      </c>
      <c r="E134" s="53" t="s">
        <v>32</v>
      </c>
      <c r="F134" s="53" t="s">
        <v>33</v>
      </c>
      <c r="G134" s="53" t="s">
        <v>36</v>
      </c>
      <c r="H134" s="53" t="s">
        <v>37</v>
      </c>
      <c r="I134" s="53" t="s">
        <v>37</v>
      </c>
      <c r="J134" s="73" t="s">
        <v>89</v>
      </c>
      <c r="K134" s="53">
        <v>0</v>
      </c>
      <c r="L134" s="53">
        <v>0</v>
      </c>
      <c r="M134" s="53">
        <v>0</v>
      </c>
      <c r="N134" s="53">
        <v>0</v>
      </c>
      <c r="O134" s="53">
        <v>0</v>
      </c>
      <c r="P134" s="53">
        <v>0</v>
      </c>
      <c r="Q134" s="53">
        <v>0</v>
      </c>
      <c r="R134" s="53">
        <v>0</v>
      </c>
      <c r="S134" s="53">
        <v>0</v>
      </c>
      <c r="T134" s="53">
        <v>0</v>
      </c>
      <c r="U134" s="53">
        <v>0</v>
      </c>
      <c r="V134" s="53">
        <v>0</v>
      </c>
      <c r="W134" s="53">
        <v>0</v>
      </c>
      <c r="X134" s="53">
        <v>0</v>
      </c>
      <c r="Y134" s="53">
        <v>0</v>
      </c>
      <c r="Z134" s="53">
        <v>0</v>
      </c>
      <c r="AA134" s="46"/>
      <c r="AB134" s="2"/>
      <c r="AC134" s="2"/>
      <c r="AD134" s="2"/>
      <c r="AE134" s="2"/>
    </row>
    <row r="135" spans="1:31" x14ac:dyDescent="0.3">
      <c r="A135" s="66">
        <v>41168</v>
      </c>
      <c r="B135" s="94" t="s">
        <v>103</v>
      </c>
      <c r="C135" s="84" t="s">
        <v>30</v>
      </c>
      <c r="D135" s="66" t="s">
        <v>31</v>
      </c>
      <c r="E135" s="53" t="s">
        <v>32</v>
      </c>
      <c r="F135" s="53" t="s">
        <v>33</v>
      </c>
      <c r="G135" s="53" t="s">
        <v>38</v>
      </c>
      <c r="H135" s="53" t="s">
        <v>39</v>
      </c>
      <c r="I135" s="53" t="s">
        <v>39</v>
      </c>
      <c r="J135" s="53" t="s">
        <v>89</v>
      </c>
      <c r="K135" s="53">
        <v>0</v>
      </c>
      <c r="L135" s="53">
        <v>0</v>
      </c>
      <c r="M135" s="53">
        <v>0</v>
      </c>
      <c r="N135" s="53">
        <v>2554</v>
      </c>
      <c r="O135" s="53">
        <v>690</v>
      </c>
      <c r="P135" s="53">
        <v>0</v>
      </c>
      <c r="Q135" s="53">
        <v>465</v>
      </c>
      <c r="R135" s="53">
        <v>0</v>
      </c>
      <c r="S135" s="53">
        <v>0</v>
      </c>
      <c r="T135" s="53">
        <v>0</v>
      </c>
      <c r="U135" s="53">
        <v>0</v>
      </c>
      <c r="V135" s="53">
        <v>0</v>
      </c>
      <c r="W135" s="53">
        <v>0</v>
      </c>
      <c r="X135" s="53">
        <v>3</v>
      </c>
      <c r="Y135" s="53">
        <v>0</v>
      </c>
      <c r="Z135" s="53">
        <v>0</v>
      </c>
      <c r="AA135" s="46" t="s">
        <v>55</v>
      </c>
      <c r="AB135" s="2"/>
      <c r="AC135" s="2"/>
      <c r="AD135" s="2"/>
      <c r="AE135" s="2"/>
    </row>
    <row r="136" spans="1:31" x14ac:dyDescent="0.3">
      <c r="A136" s="66">
        <v>41183</v>
      </c>
      <c r="B136" s="94" t="s">
        <v>103</v>
      </c>
      <c r="C136" s="84" t="s">
        <v>30</v>
      </c>
      <c r="D136" s="66" t="s">
        <v>31</v>
      </c>
      <c r="E136" s="53" t="s">
        <v>32</v>
      </c>
      <c r="F136" s="53" t="s">
        <v>33</v>
      </c>
      <c r="G136" s="53" t="s">
        <v>38</v>
      </c>
      <c r="H136" s="53" t="s">
        <v>39</v>
      </c>
      <c r="I136" s="53" t="s">
        <v>39</v>
      </c>
      <c r="J136" s="53" t="s">
        <v>89</v>
      </c>
      <c r="K136" s="53">
        <v>0</v>
      </c>
      <c r="L136" s="53">
        <v>0</v>
      </c>
      <c r="M136" s="53">
        <v>0</v>
      </c>
      <c r="N136" s="53">
        <v>0</v>
      </c>
      <c r="O136" s="53">
        <v>0</v>
      </c>
      <c r="P136" s="53">
        <v>0</v>
      </c>
      <c r="Q136" s="53">
        <v>0</v>
      </c>
      <c r="R136" s="53">
        <v>0</v>
      </c>
      <c r="S136" s="53">
        <v>0</v>
      </c>
      <c r="T136" s="53">
        <v>0</v>
      </c>
      <c r="U136" s="53">
        <v>0</v>
      </c>
      <c r="V136" s="53">
        <v>0</v>
      </c>
      <c r="W136" s="53">
        <v>0</v>
      </c>
      <c r="X136" s="53">
        <v>0</v>
      </c>
      <c r="Y136" s="53">
        <v>0</v>
      </c>
      <c r="Z136" s="53">
        <v>0</v>
      </c>
      <c r="AA136" s="46"/>
      <c r="AB136" s="2"/>
      <c r="AC136" s="2"/>
      <c r="AD136" s="2"/>
      <c r="AE136" s="2"/>
    </row>
    <row r="137" spans="1:31" x14ac:dyDescent="0.3">
      <c r="A137" s="66">
        <v>41199</v>
      </c>
      <c r="B137" s="94" t="s">
        <v>103</v>
      </c>
      <c r="C137" s="84" t="s">
        <v>30</v>
      </c>
      <c r="D137" s="66" t="s">
        <v>31</v>
      </c>
      <c r="E137" s="53" t="s">
        <v>32</v>
      </c>
      <c r="F137" s="53" t="s">
        <v>33</v>
      </c>
      <c r="G137" s="53" t="s">
        <v>36</v>
      </c>
      <c r="H137" s="53" t="s">
        <v>37</v>
      </c>
      <c r="I137" s="53" t="s">
        <v>37</v>
      </c>
      <c r="J137" s="73" t="s">
        <v>89</v>
      </c>
      <c r="K137" s="53">
        <v>0</v>
      </c>
      <c r="L137" s="53">
        <v>0</v>
      </c>
      <c r="M137" s="53">
        <v>0</v>
      </c>
      <c r="N137" s="53">
        <v>7500</v>
      </c>
      <c r="O137" s="53">
        <v>1500</v>
      </c>
      <c r="P137" s="53">
        <v>0</v>
      </c>
      <c r="Q137" s="53">
        <v>1500</v>
      </c>
      <c r="R137" s="53">
        <v>0</v>
      </c>
      <c r="S137" s="53">
        <v>0</v>
      </c>
      <c r="T137" s="53">
        <v>0</v>
      </c>
      <c r="U137" s="53">
        <v>0</v>
      </c>
      <c r="V137" s="53">
        <v>0</v>
      </c>
      <c r="W137" s="53">
        <v>0</v>
      </c>
      <c r="X137" s="53">
        <v>0</v>
      </c>
      <c r="Y137" s="53">
        <v>0</v>
      </c>
      <c r="Z137" s="53">
        <v>0</v>
      </c>
      <c r="AA137" s="46"/>
      <c r="AB137" s="2"/>
      <c r="AC137" s="2"/>
      <c r="AD137" s="2"/>
      <c r="AE137" s="2"/>
    </row>
    <row r="138" spans="1:31" x14ac:dyDescent="0.3">
      <c r="A138" s="66">
        <v>41226</v>
      </c>
      <c r="B138" s="94" t="s">
        <v>103</v>
      </c>
      <c r="C138" s="84" t="s">
        <v>30</v>
      </c>
      <c r="D138" s="66" t="s">
        <v>31</v>
      </c>
      <c r="E138" s="53" t="s">
        <v>32</v>
      </c>
      <c r="F138" s="53" t="s">
        <v>33</v>
      </c>
      <c r="G138" s="53" t="s">
        <v>47</v>
      </c>
      <c r="H138" s="53" t="s">
        <v>48</v>
      </c>
      <c r="I138" s="53" t="s">
        <v>48</v>
      </c>
      <c r="J138" s="39" t="s">
        <v>204</v>
      </c>
      <c r="K138" s="53">
        <v>0</v>
      </c>
      <c r="L138" s="53">
        <v>0</v>
      </c>
      <c r="M138" s="53">
        <v>0</v>
      </c>
      <c r="N138" s="53">
        <v>0</v>
      </c>
      <c r="O138" s="53">
        <v>0</v>
      </c>
      <c r="P138" s="53">
        <v>0</v>
      </c>
      <c r="Q138" s="53">
        <v>0</v>
      </c>
      <c r="R138" s="53">
        <v>1</v>
      </c>
      <c r="S138" s="53">
        <v>1</v>
      </c>
      <c r="T138" s="53">
        <v>0</v>
      </c>
      <c r="U138" s="53">
        <v>0</v>
      </c>
      <c r="V138" s="53">
        <v>0</v>
      </c>
      <c r="W138" s="53">
        <v>0</v>
      </c>
      <c r="X138" s="53">
        <v>0</v>
      </c>
      <c r="Y138" s="53">
        <v>0</v>
      </c>
      <c r="Z138" s="53">
        <v>0</v>
      </c>
      <c r="AA138" s="46"/>
      <c r="AB138" s="2"/>
      <c r="AC138" s="2"/>
      <c r="AD138" s="2"/>
      <c r="AE138" s="2"/>
    </row>
    <row r="139" spans="1:31" x14ac:dyDescent="0.3">
      <c r="A139" s="66">
        <v>41249</v>
      </c>
      <c r="B139" s="94" t="s">
        <v>103</v>
      </c>
      <c r="C139" s="84" t="s">
        <v>30</v>
      </c>
      <c r="D139" s="66" t="s">
        <v>31</v>
      </c>
      <c r="E139" s="53" t="s">
        <v>32</v>
      </c>
      <c r="F139" s="53" t="s">
        <v>33</v>
      </c>
      <c r="G139" s="53" t="s">
        <v>69</v>
      </c>
      <c r="H139" s="53" t="s">
        <v>34</v>
      </c>
      <c r="I139" s="53" t="s">
        <v>35</v>
      </c>
      <c r="J139" s="39" t="s">
        <v>87</v>
      </c>
      <c r="K139" s="53">
        <v>0</v>
      </c>
      <c r="L139" s="53">
        <v>0</v>
      </c>
      <c r="M139" s="53">
        <v>0</v>
      </c>
      <c r="N139" s="53">
        <v>0</v>
      </c>
      <c r="O139" s="53">
        <v>0</v>
      </c>
      <c r="P139" s="53">
        <v>0</v>
      </c>
      <c r="Q139" s="53">
        <v>0</v>
      </c>
      <c r="R139" s="53">
        <v>0</v>
      </c>
      <c r="S139" s="53">
        <v>0</v>
      </c>
      <c r="T139" s="53">
        <v>0</v>
      </c>
      <c r="U139" s="53">
        <v>0</v>
      </c>
      <c r="V139" s="53">
        <v>0</v>
      </c>
      <c r="W139" s="53">
        <v>0</v>
      </c>
      <c r="X139" s="53">
        <v>0</v>
      </c>
      <c r="Y139" s="53">
        <v>0</v>
      </c>
      <c r="Z139" s="53">
        <v>0</v>
      </c>
      <c r="AA139" s="46"/>
      <c r="AB139" s="2"/>
      <c r="AC139" s="2"/>
      <c r="AD139" s="2"/>
      <c r="AE139" s="2"/>
    </row>
    <row r="140" spans="1:31" x14ac:dyDescent="0.3">
      <c r="A140" s="66">
        <v>41251</v>
      </c>
      <c r="B140" s="94" t="s">
        <v>103</v>
      </c>
      <c r="C140" s="84" t="s">
        <v>30</v>
      </c>
      <c r="D140" s="66" t="s">
        <v>31</v>
      </c>
      <c r="E140" s="53" t="s">
        <v>32</v>
      </c>
      <c r="F140" s="53" t="s">
        <v>33</v>
      </c>
      <c r="G140" s="53" t="s">
        <v>40</v>
      </c>
      <c r="H140" s="53" t="s">
        <v>41</v>
      </c>
      <c r="I140" s="53" t="s">
        <v>42</v>
      </c>
      <c r="J140" s="53" t="s">
        <v>86</v>
      </c>
      <c r="K140" s="53">
        <v>0</v>
      </c>
      <c r="L140" s="53">
        <v>0</v>
      </c>
      <c r="M140" s="53">
        <v>0</v>
      </c>
      <c r="N140" s="53">
        <v>1</v>
      </c>
      <c r="O140" s="53">
        <v>0</v>
      </c>
      <c r="P140" s="53">
        <v>1</v>
      </c>
      <c r="Q140" s="53">
        <v>0</v>
      </c>
      <c r="R140" s="53">
        <v>0</v>
      </c>
      <c r="S140" s="53">
        <v>0</v>
      </c>
      <c r="T140" s="53">
        <v>0</v>
      </c>
      <c r="U140" s="53">
        <v>0</v>
      </c>
      <c r="V140" s="53">
        <v>0</v>
      </c>
      <c r="W140" s="53">
        <v>0</v>
      </c>
      <c r="X140" s="53">
        <v>0</v>
      </c>
      <c r="Y140" s="53">
        <v>0</v>
      </c>
      <c r="Z140" s="53">
        <v>0</v>
      </c>
      <c r="AA140" s="46"/>
      <c r="AB140" s="2"/>
      <c r="AC140" s="2"/>
      <c r="AD140" s="2"/>
      <c r="AE140" s="2"/>
    </row>
    <row r="141" spans="1:31" x14ac:dyDescent="0.3">
      <c r="A141" s="23">
        <v>2012</v>
      </c>
      <c r="B141" s="94" t="s">
        <v>103</v>
      </c>
      <c r="C141" s="25" t="s">
        <v>30</v>
      </c>
      <c r="D141" s="38" t="s">
        <v>31</v>
      </c>
      <c r="E141" s="39" t="s">
        <v>32</v>
      </c>
      <c r="F141" s="39" t="s">
        <v>33</v>
      </c>
      <c r="G141" s="23" t="s">
        <v>80</v>
      </c>
      <c r="H141" s="53"/>
      <c r="I141" s="53"/>
      <c r="J141" s="39" t="s">
        <v>87</v>
      </c>
      <c r="K141" s="39"/>
      <c r="L141" s="39"/>
      <c r="M141" s="39"/>
      <c r="N141" s="54">
        <v>150</v>
      </c>
      <c r="O141" s="53"/>
      <c r="P141" s="53"/>
      <c r="Q141" s="53"/>
      <c r="R141" s="53"/>
      <c r="S141" s="53"/>
      <c r="T141" s="53"/>
      <c r="U141" s="53"/>
      <c r="V141" s="53"/>
      <c r="W141" s="53"/>
      <c r="X141" s="53"/>
      <c r="Y141" s="53"/>
      <c r="Z141" s="53"/>
      <c r="AA141" s="46"/>
      <c r="AB141" s="2"/>
      <c r="AC141" s="2"/>
      <c r="AD141" s="2"/>
      <c r="AE141" s="2"/>
    </row>
    <row r="142" spans="1:31" x14ac:dyDescent="0.3">
      <c r="A142" s="23">
        <v>2012</v>
      </c>
      <c r="B142" s="94" t="s">
        <v>103</v>
      </c>
      <c r="C142" s="25" t="s">
        <v>30</v>
      </c>
      <c r="D142" s="38" t="s">
        <v>31</v>
      </c>
      <c r="E142" s="39" t="s">
        <v>32</v>
      </c>
      <c r="F142" s="39" t="s">
        <v>33</v>
      </c>
      <c r="G142" s="23" t="s">
        <v>81</v>
      </c>
      <c r="H142" s="53"/>
      <c r="I142" s="53"/>
      <c r="J142" s="39" t="s">
        <v>85</v>
      </c>
      <c r="K142" s="39"/>
      <c r="L142" s="39"/>
      <c r="M142" s="39"/>
      <c r="N142" s="54">
        <v>20</v>
      </c>
      <c r="O142" s="53"/>
      <c r="P142" s="53"/>
      <c r="Q142" s="53"/>
      <c r="R142" s="53"/>
      <c r="S142" s="53"/>
      <c r="T142" s="53"/>
      <c r="U142" s="53"/>
      <c r="V142" s="53"/>
      <c r="W142" s="53"/>
      <c r="X142" s="53"/>
      <c r="Y142" s="53"/>
      <c r="Z142" s="53"/>
      <c r="AA142" s="46"/>
      <c r="AB142" s="2"/>
      <c r="AC142" s="2"/>
      <c r="AD142" s="2"/>
      <c r="AE142" s="2"/>
    </row>
    <row r="143" spans="1:31" x14ac:dyDescent="0.3">
      <c r="A143" s="66">
        <v>41301</v>
      </c>
      <c r="B143" s="94" t="s">
        <v>102</v>
      </c>
      <c r="C143" s="84" t="s">
        <v>30</v>
      </c>
      <c r="D143" s="66" t="s">
        <v>31</v>
      </c>
      <c r="E143" s="53" t="s">
        <v>32</v>
      </c>
      <c r="F143" s="53" t="s">
        <v>33</v>
      </c>
      <c r="G143" s="53" t="s">
        <v>40</v>
      </c>
      <c r="H143" s="53" t="s">
        <v>41</v>
      </c>
      <c r="I143" s="53" t="s">
        <v>42</v>
      </c>
      <c r="J143" s="53" t="s">
        <v>86</v>
      </c>
      <c r="K143" s="53">
        <v>0</v>
      </c>
      <c r="L143" s="53">
        <v>0</v>
      </c>
      <c r="M143" s="53">
        <v>0</v>
      </c>
      <c r="N143" s="53">
        <v>6</v>
      </c>
      <c r="O143" s="53">
        <v>1</v>
      </c>
      <c r="P143" s="53">
        <v>0</v>
      </c>
      <c r="Q143" s="53">
        <v>1</v>
      </c>
      <c r="R143" s="53">
        <v>0</v>
      </c>
      <c r="S143" s="53">
        <v>0</v>
      </c>
      <c r="T143" s="53">
        <v>0</v>
      </c>
      <c r="U143" s="53">
        <v>0</v>
      </c>
      <c r="V143" s="53">
        <v>0</v>
      </c>
      <c r="W143" s="53">
        <v>0</v>
      </c>
      <c r="X143" s="53">
        <v>0</v>
      </c>
      <c r="Y143" s="53">
        <v>0</v>
      </c>
      <c r="Z143" s="53">
        <v>0</v>
      </c>
      <c r="AA143" s="46"/>
      <c r="AB143" s="2"/>
      <c r="AC143" s="2"/>
      <c r="AD143" s="2"/>
      <c r="AE143" s="2"/>
    </row>
    <row r="144" spans="1:31" x14ac:dyDescent="0.3">
      <c r="A144" s="66">
        <v>41316</v>
      </c>
      <c r="B144" s="94" t="s">
        <v>102</v>
      </c>
      <c r="C144" s="84" t="s">
        <v>30</v>
      </c>
      <c r="D144" s="66" t="s">
        <v>31</v>
      </c>
      <c r="E144" s="53" t="s">
        <v>32</v>
      </c>
      <c r="F144" s="53" t="s">
        <v>33</v>
      </c>
      <c r="G144" s="53" t="s">
        <v>53</v>
      </c>
      <c r="H144" s="53" t="s">
        <v>54</v>
      </c>
      <c r="I144" s="53" t="s">
        <v>54</v>
      </c>
      <c r="J144" s="53" t="s">
        <v>89</v>
      </c>
      <c r="K144" s="53">
        <v>0</v>
      </c>
      <c r="L144" s="53">
        <v>0</v>
      </c>
      <c r="M144" s="53">
        <v>0</v>
      </c>
      <c r="N144" s="53">
        <v>0</v>
      </c>
      <c r="O144" s="53">
        <v>0</v>
      </c>
      <c r="P144" s="53">
        <v>0</v>
      </c>
      <c r="Q144" s="53">
        <v>0</v>
      </c>
      <c r="R144" s="53">
        <v>0</v>
      </c>
      <c r="S144" s="53">
        <v>0</v>
      </c>
      <c r="T144" s="53">
        <v>0</v>
      </c>
      <c r="U144" s="53">
        <v>0</v>
      </c>
      <c r="V144" s="53">
        <v>0</v>
      </c>
      <c r="W144" s="53">
        <v>0</v>
      </c>
      <c r="X144" s="53">
        <v>0</v>
      </c>
      <c r="Y144" s="53">
        <v>0</v>
      </c>
      <c r="Z144" s="53">
        <v>1</v>
      </c>
      <c r="AA144" s="46"/>
      <c r="AB144" s="2"/>
      <c r="AC144" s="2"/>
      <c r="AD144" s="2"/>
      <c r="AE144" s="2"/>
    </row>
    <row r="145" spans="1:31" x14ac:dyDescent="0.3">
      <c r="A145" s="66">
        <v>41359</v>
      </c>
      <c r="B145" s="94" t="s">
        <v>102</v>
      </c>
      <c r="C145" s="84" t="s">
        <v>30</v>
      </c>
      <c r="D145" s="66" t="s">
        <v>31</v>
      </c>
      <c r="E145" s="53" t="s">
        <v>32</v>
      </c>
      <c r="F145" s="53" t="s">
        <v>33</v>
      </c>
      <c r="G145" s="53" t="s">
        <v>69</v>
      </c>
      <c r="H145" s="53" t="s">
        <v>34</v>
      </c>
      <c r="I145" s="53" t="s">
        <v>35</v>
      </c>
      <c r="J145" s="53" t="s">
        <v>87</v>
      </c>
      <c r="K145" s="53">
        <v>0</v>
      </c>
      <c r="L145" s="53">
        <v>0</v>
      </c>
      <c r="M145" s="53">
        <v>0</v>
      </c>
      <c r="N145" s="53">
        <v>0</v>
      </c>
      <c r="O145" s="53">
        <v>0</v>
      </c>
      <c r="P145" s="53">
        <v>0</v>
      </c>
      <c r="Q145" s="53">
        <v>0</v>
      </c>
      <c r="R145" s="53">
        <v>0</v>
      </c>
      <c r="S145" s="53">
        <v>0</v>
      </c>
      <c r="T145" s="53">
        <v>0</v>
      </c>
      <c r="U145" s="53">
        <v>0</v>
      </c>
      <c r="V145" s="53">
        <v>0</v>
      </c>
      <c r="W145" s="53">
        <v>0</v>
      </c>
      <c r="X145" s="53">
        <v>0</v>
      </c>
      <c r="Y145" s="53">
        <v>0</v>
      </c>
      <c r="Z145" s="53">
        <v>0</v>
      </c>
      <c r="AA145" s="46"/>
      <c r="AB145" s="2"/>
      <c r="AC145" s="2"/>
      <c r="AD145" s="2"/>
      <c r="AE145" s="2"/>
    </row>
    <row r="146" spans="1:31" x14ac:dyDescent="0.3">
      <c r="A146" s="66">
        <v>41364</v>
      </c>
      <c r="B146" s="94" t="s">
        <v>102</v>
      </c>
      <c r="C146" s="84" t="s">
        <v>30</v>
      </c>
      <c r="D146" s="66" t="s">
        <v>31</v>
      </c>
      <c r="E146" s="53" t="s">
        <v>32</v>
      </c>
      <c r="F146" s="53" t="s">
        <v>33</v>
      </c>
      <c r="G146" s="53" t="s">
        <v>40</v>
      </c>
      <c r="H146" s="53" t="s">
        <v>41</v>
      </c>
      <c r="I146" s="53" t="s">
        <v>42</v>
      </c>
      <c r="J146" s="53" t="s">
        <v>86</v>
      </c>
      <c r="K146" s="53">
        <v>0</v>
      </c>
      <c r="L146" s="53">
        <v>0</v>
      </c>
      <c r="M146" s="53">
        <v>0</v>
      </c>
      <c r="N146" s="53">
        <v>17</v>
      </c>
      <c r="O146" s="53">
        <v>4</v>
      </c>
      <c r="P146" s="53">
        <v>4</v>
      </c>
      <c r="Q146" s="53">
        <v>0</v>
      </c>
      <c r="R146" s="53">
        <v>0</v>
      </c>
      <c r="S146" s="53">
        <v>0</v>
      </c>
      <c r="T146" s="53">
        <v>0</v>
      </c>
      <c r="U146" s="53">
        <v>0</v>
      </c>
      <c r="V146" s="53">
        <v>0</v>
      </c>
      <c r="W146" s="53">
        <v>0</v>
      </c>
      <c r="X146" s="53">
        <v>0</v>
      </c>
      <c r="Y146" s="53">
        <v>0</v>
      </c>
      <c r="Z146" s="53">
        <v>0</v>
      </c>
      <c r="AA146" s="46"/>
      <c r="AB146" s="2"/>
      <c r="AC146" s="2"/>
      <c r="AD146" s="2"/>
      <c r="AE146" s="2"/>
    </row>
    <row r="147" spans="1:31" x14ac:dyDescent="0.3">
      <c r="A147" s="66">
        <v>41430</v>
      </c>
      <c r="B147" s="94" t="s">
        <v>102</v>
      </c>
      <c r="C147" s="84" t="s">
        <v>30</v>
      </c>
      <c r="D147" s="66" t="s">
        <v>31</v>
      </c>
      <c r="E147" s="53" t="s">
        <v>32</v>
      </c>
      <c r="F147" s="53" t="s">
        <v>33</v>
      </c>
      <c r="G147" s="53" t="s">
        <v>47</v>
      </c>
      <c r="H147" s="53" t="s">
        <v>48</v>
      </c>
      <c r="I147" s="53" t="s">
        <v>48</v>
      </c>
      <c r="J147" s="39" t="s">
        <v>204</v>
      </c>
      <c r="K147" s="53">
        <v>0</v>
      </c>
      <c r="L147" s="53">
        <v>7</v>
      </c>
      <c r="M147" s="53">
        <v>0</v>
      </c>
      <c r="N147" s="53">
        <v>0</v>
      </c>
      <c r="O147" s="53">
        <v>0</v>
      </c>
      <c r="P147" s="53">
        <v>0</v>
      </c>
      <c r="Q147" s="53">
        <v>0</v>
      </c>
      <c r="R147" s="53">
        <v>0</v>
      </c>
      <c r="S147" s="53">
        <v>0</v>
      </c>
      <c r="T147" s="53">
        <v>0</v>
      </c>
      <c r="U147" s="53">
        <v>0</v>
      </c>
      <c r="V147" s="53">
        <v>0</v>
      </c>
      <c r="W147" s="53">
        <v>0</v>
      </c>
      <c r="X147" s="53">
        <v>0</v>
      </c>
      <c r="Y147" s="53">
        <v>0</v>
      </c>
      <c r="Z147" s="53">
        <v>0</v>
      </c>
      <c r="AA147" s="46"/>
      <c r="AB147" s="2"/>
      <c r="AC147" s="2"/>
      <c r="AD147" s="2"/>
      <c r="AE147" s="2"/>
    </row>
    <row r="148" spans="1:31" x14ac:dyDescent="0.3">
      <c r="A148" s="66">
        <v>41443</v>
      </c>
      <c r="B148" s="94" t="s">
        <v>102</v>
      </c>
      <c r="C148" s="84" t="s">
        <v>30</v>
      </c>
      <c r="D148" s="66" t="s">
        <v>31</v>
      </c>
      <c r="E148" s="53" t="s">
        <v>32</v>
      </c>
      <c r="F148" s="53" t="s">
        <v>33</v>
      </c>
      <c r="G148" s="53" t="s">
        <v>36</v>
      </c>
      <c r="H148" s="53" t="s">
        <v>37</v>
      </c>
      <c r="I148" s="53" t="s">
        <v>37</v>
      </c>
      <c r="J148" s="73" t="s">
        <v>89</v>
      </c>
      <c r="K148" s="53">
        <v>0</v>
      </c>
      <c r="L148" s="53">
        <v>0</v>
      </c>
      <c r="M148" s="53">
        <v>0</v>
      </c>
      <c r="N148" s="53">
        <v>0</v>
      </c>
      <c r="O148" s="53">
        <v>0</v>
      </c>
      <c r="P148" s="53">
        <v>0</v>
      </c>
      <c r="Q148" s="53">
        <v>0</v>
      </c>
      <c r="R148" s="53">
        <v>0</v>
      </c>
      <c r="S148" s="53">
        <v>0</v>
      </c>
      <c r="T148" s="53">
        <v>0</v>
      </c>
      <c r="U148" s="53">
        <v>0</v>
      </c>
      <c r="V148" s="53">
        <v>0</v>
      </c>
      <c r="W148" s="53">
        <v>0</v>
      </c>
      <c r="X148" s="53">
        <v>0</v>
      </c>
      <c r="Y148" s="53">
        <v>0</v>
      </c>
      <c r="Z148" s="53">
        <v>0</v>
      </c>
      <c r="AA148" s="46"/>
      <c r="AB148" s="2"/>
      <c r="AC148" s="2"/>
      <c r="AD148" s="2"/>
      <c r="AE148" s="2"/>
    </row>
    <row r="149" spans="1:31" x14ac:dyDescent="0.3">
      <c r="A149" s="66">
        <v>41498</v>
      </c>
      <c r="B149" s="94" t="s">
        <v>102</v>
      </c>
      <c r="C149" s="84" t="s">
        <v>30</v>
      </c>
      <c r="D149" s="66" t="s">
        <v>31</v>
      </c>
      <c r="E149" s="53" t="s">
        <v>32</v>
      </c>
      <c r="F149" s="53" t="s">
        <v>33</v>
      </c>
      <c r="G149" s="53" t="s">
        <v>40</v>
      </c>
      <c r="H149" s="53" t="s">
        <v>41</v>
      </c>
      <c r="I149" s="53" t="s">
        <v>42</v>
      </c>
      <c r="J149" s="53" t="s">
        <v>86</v>
      </c>
      <c r="K149" s="53">
        <v>0</v>
      </c>
      <c r="L149" s="53">
        <v>0</v>
      </c>
      <c r="M149" s="53">
        <v>0</v>
      </c>
      <c r="N149" s="53">
        <v>0</v>
      </c>
      <c r="O149" s="53">
        <v>0</v>
      </c>
      <c r="P149" s="53">
        <v>0</v>
      </c>
      <c r="Q149" s="53">
        <v>0</v>
      </c>
      <c r="R149" s="53">
        <v>0</v>
      </c>
      <c r="S149" s="53">
        <v>0</v>
      </c>
      <c r="T149" s="53">
        <v>0</v>
      </c>
      <c r="U149" s="53">
        <v>0</v>
      </c>
      <c r="V149" s="53">
        <v>0</v>
      </c>
      <c r="W149" s="53">
        <v>0</v>
      </c>
      <c r="X149" s="53">
        <v>0</v>
      </c>
      <c r="Y149" s="53">
        <v>0</v>
      </c>
      <c r="Z149" s="53">
        <v>0</v>
      </c>
      <c r="AA149" s="46"/>
      <c r="AB149" s="2"/>
      <c r="AC149" s="2"/>
      <c r="AD149" s="2"/>
      <c r="AE149" s="2"/>
    </row>
    <row r="150" spans="1:31" x14ac:dyDescent="0.3">
      <c r="A150" s="66">
        <v>41515</v>
      </c>
      <c r="B150" s="94" t="s">
        <v>102</v>
      </c>
      <c r="C150" s="84" t="s">
        <v>30</v>
      </c>
      <c r="D150" s="66" t="s">
        <v>31</v>
      </c>
      <c r="E150" s="53" t="s">
        <v>32</v>
      </c>
      <c r="F150" s="53" t="s">
        <v>33</v>
      </c>
      <c r="G150" s="53" t="s">
        <v>40</v>
      </c>
      <c r="H150" s="53" t="s">
        <v>41</v>
      </c>
      <c r="I150" s="53" t="s">
        <v>42</v>
      </c>
      <c r="J150" s="53" t="s">
        <v>86</v>
      </c>
      <c r="K150" s="53">
        <v>0</v>
      </c>
      <c r="L150" s="53">
        <v>4</v>
      </c>
      <c r="M150" s="53">
        <v>0</v>
      </c>
      <c r="N150" s="53">
        <v>0</v>
      </c>
      <c r="O150" s="53">
        <v>0</v>
      </c>
      <c r="P150" s="53">
        <v>0</v>
      </c>
      <c r="Q150" s="53">
        <v>0</v>
      </c>
      <c r="R150" s="53">
        <v>0</v>
      </c>
      <c r="S150" s="53">
        <v>0</v>
      </c>
      <c r="T150" s="53">
        <v>0</v>
      </c>
      <c r="U150" s="53">
        <v>0</v>
      </c>
      <c r="V150" s="53">
        <v>0</v>
      </c>
      <c r="W150" s="53">
        <v>0</v>
      </c>
      <c r="X150" s="53">
        <v>0</v>
      </c>
      <c r="Y150" s="53">
        <v>0</v>
      </c>
      <c r="Z150" s="53">
        <v>0</v>
      </c>
      <c r="AA150" s="46"/>
      <c r="AB150" s="2"/>
      <c r="AC150" s="2"/>
      <c r="AD150" s="2"/>
      <c r="AE150" s="2"/>
    </row>
    <row r="151" spans="1:31" x14ac:dyDescent="0.3">
      <c r="A151" s="66">
        <v>41519</v>
      </c>
      <c r="B151" s="94" t="s">
        <v>102</v>
      </c>
      <c r="C151" s="84" t="s">
        <v>30</v>
      </c>
      <c r="D151" s="66" t="s">
        <v>31</v>
      </c>
      <c r="E151" s="53" t="s">
        <v>32</v>
      </c>
      <c r="F151" s="53" t="s">
        <v>33</v>
      </c>
      <c r="G151" s="53" t="s">
        <v>50</v>
      </c>
      <c r="H151" s="53" t="s">
        <v>51</v>
      </c>
      <c r="I151" s="53" t="s">
        <v>52</v>
      </c>
      <c r="J151" s="53" t="s">
        <v>89</v>
      </c>
      <c r="K151" s="53">
        <v>0</v>
      </c>
      <c r="L151" s="53">
        <v>0</v>
      </c>
      <c r="M151" s="53">
        <v>0</v>
      </c>
      <c r="N151" s="53">
        <v>40</v>
      </c>
      <c r="O151" s="53">
        <v>8</v>
      </c>
      <c r="P151" s="53">
        <v>0</v>
      </c>
      <c r="Q151" s="53">
        <v>8</v>
      </c>
      <c r="R151" s="53">
        <v>0</v>
      </c>
      <c r="S151" s="53">
        <v>0</v>
      </c>
      <c r="T151" s="53">
        <v>0</v>
      </c>
      <c r="U151" s="53">
        <v>0</v>
      </c>
      <c r="V151" s="53">
        <v>0</v>
      </c>
      <c r="W151" s="53">
        <v>0</v>
      </c>
      <c r="X151" s="53">
        <v>0</v>
      </c>
      <c r="Y151" s="53">
        <v>0</v>
      </c>
      <c r="Z151" s="53">
        <v>0</v>
      </c>
      <c r="AA151" s="46"/>
      <c r="AB151" s="2"/>
      <c r="AC151" s="2"/>
      <c r="AD151" s="2"/>
      <c r="AE151" s="2"/>
    </row>
    <row r="152" spans="1:31" x14ac:dyDescent="0.3">
      <c r="A152" s="66">
        <v>41554</v>
      </c>
      <c r="B152" s="94" t="s">
        <v>102</v>
      </c>
      <c r="C152" s="84" t="s">
        <v>30</v>
      </c>
      <c r="D152" s="66" t="s">
        <v>31</v>
      </c>
      <c r="E152" s="53" t="s">
        <v>32</v>
      </c>
      <c r="F152" s="53" t="s">
        <v>33</v>
      </c>
      <c r="G152" s="53" t="s">
        <v>36</v>
      </c>
      <c r="H152" s="53" t="s">
        <v>37</v>
      </c>
      <c r="I152" s="53" t="s">
        <v>37</v>
      </c>
      <c r="J152" s="73" t="s">
        <v>89</v>
      </c>
      <c r="K152" s="53">
        <v>0</v>
      </c>
      <c r="L152" s="53">
        <v>1</v>
      </c>
      <c r="M152" s="53">
        <v>0</v>
      </c>
      <c r="N152" s="53">
        <v>70</v>
      </c>
      <c r="O152" s="53">
        <v>15</v>
      </c>
      <c r="P152" s="53">
        <v>0</v>
      </c>
      <c r="Q152" s="53">
        <v>10</v>
      </c>
      <c r="R152" s="53">
        <v>0</v>
      </c>
      <c r="S152" s="53">
        <v>0</v>
      </c>
      <c r="T152" s="53">
        <v>0</v>
      </c>
      <c r="U152" s="53">
        <v>0</v>
      </c>
      <c r="V152" s="53">
        <v>0</v>
      </c>
      <c r="W152" s="53">
        <v>0</v>
      </c>
      <c r="X152" s="53">
        <v>0</v>
      </c>
      <c r="Y152" s="53">
        <v>0</v>
      </c>
      <c r="Z152" s="53">
        <v>0</v>
      </c>
      <c r="AA152" s="46"/>
      <c r="AB152" s="2"/>
      <c r="AC152" s="2"/>
      <c r="AD152" s="2"/>
      <c r="AE152" s="2"/>
    </row>
    <row r="153" spans="1:31" x14ac:dyDescent="0.3">
      <c r="A153" s="66">
        <v>41558</v>
      </c>
      <c r="B153" s="94" t="s">
        <v>102</v>
      </c>
      <c r="C153" s="84" t="s">
        <v>30</v>
      </c>
      <c r="D153" s="66" t="s">
        <v>31</v>
      </c>
      <c r="E153" s="53" t="s">
        <v>32</v>
      </c>
      <c r="F153" s="53" t="s">
        <v>33</v>
      </c>
      <c r="G153" s="53" t="s">
        <v>40</v>
      </c>
      <c r="H153" s="53" t="s">
        <v>41</v>
      </c>
      <c r="I153" s="53" t="s">
        <v>42</v>
      </c>
      <c r="J153" s="53" t="s">
        <v>86</v>
      </c>
      <c r="K153" s="53">
        <v>0</v>
      </c>
      <c r="L153" s="53">
        <v>0</v>
      </c>
      <c r="M153" s="53">
        <v>0</v>
      </c>
      <c r="N153" s="53">
        <v>5</v>
      </c>
      <c r="O153" s="53">
        <v>1</v>
      </c>
      <c r="P153" s="53">
        <v>1</v>
      </c>
      <c r="Q153" s="53">
        <v>0</v>
      </c>
      <c r="R153" s="53">
        <v>0</v>
      </c>
      <c r="S153" s="53">
        <v>0</v>
      </c>
      <c r="T153" s="53">
        <v>0</v>
      </c>
      <c r="U153" s="53">
        <v>0</v>
      </c>
      <c r="V153" s="53">
        <v>0</v>
      </c>
      <c r="W153" s="53">
        <v>0</v>
      </c>
      <c r="X153" s="53">
        <v>0</v>
      </c>
      <c r="Y153" s="53">
        <v>0</v>
      </c>
      <c r="Z153" s="53">
        <v>0</v>
      </c>
      <c r="AA153" s="46"/>
      <c r="AB153" s="2"/>
      <c r="AC153" s="2"/>
      <c r="AD153" s="2"/>
      <c r="AE153" s="2"/>
    </row>
    <row r="154" spans="1:31" x14ac:dyDescent="0.3">
      <c r="A154" s="66">
        <v>41563</v>
      </c>
      <c r="B154" s="94" t="s">
        <v>102</v>
      </c>
      <c r="C154" s="84" t="s">
        <v>30</v>
      </c>
      <c r="D154" s="66" t="s">
        <v>31</v>
      </c>
      <c r="E154" s="53" t="s">
        <v>32</v>
      </c>
      <c r="F154" s="53" t="s">
        <v>33</v>
      </c>
      <c r="G154" s="53" t="s">
        <v>36</v>
      </c>
      <c r="H154" s="53" t="s">
        <v>37</v>
      </c>
      <c r="I154" s="53" t="s">
        <v>37</v>
      </c>
      <c r="J154" s="73" t="s">
        <v>89</v>
      </c>
      <c r="K154" s="53">
        <v>1</v>
      </c>
      <c r="L154" s="53">
        <v>1</v>
      </c>
      <c r="M154" s="53">
        <v>0</v>
      </c>
      <c r="N154" s="53">
        <v>2</v>
      </c>
      <c r="O154" s="53">
        <v>0</v>
      </c>
      <c r="P154" s="53">
        <v>0</v>
      </c>
      <c r="Q154" s="53">
        <v>0</v>
      </c>
      <c r="R154" s="53">
        <v>0</v>
      </c>
      <c r="S154" s="53">
        <v>0</v>
      </c>
      <c r="T154" s="53">
        <v>0</v>
      </c>
      <c r="U154" s="53">
        <v>0</v>
      </c>
      <c r="V154" s="53">
        <v>0</v>
      </c>
      <c r="W154" s="53">
        <v>0</v>
      </c>
      <c r="X154" s="53">
        <v>0</v>
      </c>
      <c r="Y154" s="53">
        <v>0</v>
      </c>
      <c r="Z154" s="53">
        <v>0</v>
      </c>
      <c r="AA154" s="46"/>
      <c r="AB154" s="2"/>
      <c r="AC154" s="2"/>
      <c r="AD154" s="2"/>
      <c r="AE154" s="2"/>
    </row>
    <row r="155" spans="1:31" x14ac:dyDescent="0.3">
      <c r="A155" s="66">
        <v>41567</v>
      </c>
      <c r="B155" s="94" t="s">
        <v>102</v>
      </c>
      <c r="C155" s="84" t="s">
        <v>30</v>
      </c>
      <c r="D155" s="66" t="s">
        <v>31</v>
      </c>
      <c r="E155" s="53" t="s">
        <v>32</v>
      </c>
      <c r="F155" s="53" t="s">
        <v>33</v>
      </c>
      <c r="G155" s="53" t="s">
        <v>40</v>
      </c>
      <c r="H155" s="53" t="s">
        <v>41</v>
      </c>
      <c r="I155" s="53" t="s">
        <v>42</v>
      </c>
      <c r="J155" s="53" t="s">
        <v>86</v>
      </c>
      <c r="K155" s="53">
        <v>0</v>
      </c>
      <c r="L155" s="53">
        <v>0</v>
      </c>
      <c r="M155" s="53">
        <v>0</v>
      </c>
      <c r="N155" s="53">
        <v>5</v>
      </c>
      <c r="O155" s="53">
        <v>1</v>
      </c>
      <c r="P155" s="53">
        <v>1</v>
      </c>
      <c r="Q155" s="53">
        <v>0</v>
      </c>
      <c r="R155" s="53">
        <v>0</v>
      </c>
      <c r="S155" s="53">
        <v>0</v>
      </c>
      <c r="T155" s="53">
        <v>0</v>
      </c>
      <c r="U155" s="53">
        <v>0</v>
      </c>
      <c r="V155" s="53">
        <v>0</v>
      </c>
      <c r="W155" s="53">
        <v>0</v>
      </c>
      <c r="X155" s="53">
        <v>0</v>
      </c>
      <c r="Y155" s="53">
        <v>0</v>
      </c>
      <c r="Z155" s="53">
        <v>0</v>
      </c>
      <c r="AA155" s="46"/>
      <c r="AB155" s="2"/>
      <c r="AC155" s="2"/>
      <c r="AD155" s="2"/>
      <c r="AE155" s="2"/>
    </row>
    <row r="156" spans="1:31" x14ac:dyDescent="0.3">
      <c r="A156" s="66">
        <v>41579</v>
      </c>
      <c r="B156" s="94" t="s">
        <v>102</v>
      </c>
      <c r="C156" s="84" t="s">
        <v>30</v>
      </c>
      <c r="D156" s="66" t="s">
        <v>31</v>
      </c>
      <c r="E156" s="53" t="s">
        <v>32</v>
      </c>
      <c r="F156" s="53" t="s">
        <v>33</v>
      </c>
      <c r="G156" s="53" t="s">
        <v>36</v>
      </c>
      <c r="H156" s="53" t="s">
        <v>37</v>
      </c>
      <c r="I156" s="53" t="s">
        <v>37</v>
      </c>
      <c r="J156" s="73" t="s">
        <v>89</v>
      </c>
      <c r="K156" s="53">
        <v>0</v>
      </c>
      <c r="L156" s="53">
        <v>0</v>
      </c>
      <c r="M156" s="53">
        <v>0</v>
      </c>
      <c r="N156" s="53">
        <v>0</v>
      </c>
      <c r="O156" s="53">
        <v>0</v>
      </c>
      <c r="P156" s="53">
        <v>0</v>
      </c>
      <c r="Q156" s="53">
        <v>0</v>
      </c>
      <c r="R156" s="53">
        <v>1</v>
      </c>
      <c r="S156" s="53">
        <v>0</v>
      </c>
      <c r="T156" s="53">
        <v>0</v>
      </c>
      <c r="U156" s="53">
        <v>0</v>
      </c>
      <c r="V156" s="53">
        <v>0</v>
      </c>
      <c r="W156" s="53">
        <v>0</v>
      </c>
      <c r="X156" s="53">
        <v>0</v>
      </c>
      <c r="Y156" s="53">
        <v>0</v>
      </c>
      <c r="Z156" s="53">
        <v>0</v>
      </c>
      <c r="AA156" s="46"/>
      <c r="AB156" s="2"/>
      <c r="AC156" s="2"/>
      <c r="AD156" s="2"/>
      <c r="AE156" s="2"/>
    </row>
    <row r="157" spans="1:31" x14ac:dyDescent="0.3">
      <c r="A157" s="66">
        <v>41589</v>
      </c>
      <c r="B157" s="94" t="s">
        <v>102</v>
      </c>
      <c r="C157" s="84" t="s">
        <v>30</v>
      </c>
      <c r="D157" s="66" t="s">
        <v>31</v>
      </c>
      <c r="E157" s="53" t="s">
        <v>32</v>
      </c>
      <c r="F157" s="53" t="s">
        <v>33</v>
      </c>
      <c r="G157" s="53" t="s">
        <v>40</v>
      </c>
      <c r="H157" s="53" t="s">
        <v>41</v>
      </c>
      <c r="I157" s="53" t="s">
        <v>42</v>
      </c>
      <c r="J157" s="53" t="s">
        <v>86</v>
      </c>
      <c r="K157" s="53">
        <v>0</v>
      </c>
      <c r="L157" s="53">
        <v>0</v>
      </c>
      <c r="M157" s="53">
        <v>0</v>
      </c>
      <c r="N157" s="53">
        <v>15</v>
      </c>
      <c r="O157" s="53">
        <v>3</v>
      </c>
      <c r="P157" s="53">
        <v>3</v>
      </c>
      <c r="Q157" s="53">
        <v>0</v>
      </c>
      <c r="R157" s="53">
        <v>0</v>
      </c>
      <c r="S157" s="53">
        <v>0</v>
      </c>
      <c r="T157" s="53">
        <v>0</v>
      </c>
      <c r="U157" s="53">
        <v>0</v>
      </c>
      <c r="V157" s="53">
        <v>0</v>
      </c>
      <c r="W157" s="53">
        <v>0</v>
      </c>
      <c r="X157" s="53">
        <v>0</v>
      </c>
      <c r="Y157" s="53">
        <v>0</v>
      </c>
      <c r="Z157" s="53">
        <v>0</v>
      </c>
      <c r="AA157" s="46"/>
      <c r="AB157" s="2"/>
      <c r="AC157" s="2"/>
      <c r="AD157" s="2"/>
      <c r="AE157" s="2"/>
    </row>
    <row r="158" spans="1:31" x14ac:dyDescent="0.3">
      <c r="A158" s="77">
        <v>41306</v>
      </c>
      <c r="B158" s="94" t="s">
        <v>102</v>
      </c>
      <c r="C158" s="25" t="s">
        <v>30</v>
      </c>
      <c r="D158" s="38" t="s">
        <v>31</v>
      </c>
      <c r="E158" s="39" t="s">
        <v>32</v>
      </c>
      <c r="F158" s="39" t="s">
        <v>33</v>
      </c>
      <c r="G158" s="39" t="s">
        <v>80</v>
      </c>
      <c r="H158" s="39"/>
      <c r="I158" s="53"/>
      <c r="J158" s="39" t="s">
        <v>87</v>
      </c>
      <c r="K158" s="53"/>
      <c r="L158" s="53"/>
      <c r="M158" s="53"/>
      <c r="N158" s="39">
        <v>100</v>
      </c>
      <c r="O158" s="53"/>
      <c r="P158" s="53"/>
      <c r="Q158" s="53"/>
      <c r="R158" s="53"/>
      <c r="S158" s="53"/>
      <c r="T158" s="53"/>
      <c r="U158" s="53"/>
      <c r="V158" s="53"/>
      <c r="W158" s="53"/>
      <c r="X158" s="53"/>
      <c r="Y158" s="53"/>
      <c r="Z158" s="53"/>
      <c r="AA158" s="46"/>
      <c r="AB158" s="2"/>
      <c r="AC158" s="2"/>
      <c r="AD158" s="2"/>
      <c r="AE158" s="2"/>
    </row>
    <row r="159" spans="1:31" x14ac:dyDescent="0.3">
      <c r="A159" s="23">
        <v>2013</v>
      </c>
      <c r="B159" s="94" t="s">
        <v>102</v>
      </c>
      <c r="C159" s="25" t="s">
        <v>30</v>
      </c>
      <c r="D159" s="38" t="s">
        <v>31</v>
      </c>
      <c r="E159" s="39" t="s">
        <v>32</v>
      </c>
      <c r="F159" s="39" t="s">
        <v>33</v>
      </c>
      <c r="G159" s="39" t="s">
        <v>80</v>
      </c>
      <c r="H159" s="39"/>
      <c r="I159" s="53"/>
      <c r="J159" s="39" t="s">
        <v>87</v>
      </c>
      <c r="K159" s="53"/>
      <c r="L159" s="53"/>
      <c r="M159" s="53"/>
      <c r="N159" s="39">
        <v>24</v>
      </c>
      <c r="O159" s="53"/>
      <c r="P159" s="53"/>
      <c r="Q159" s="53"/>
      <c r="R159" s="53"/>
      <c r="S159" s="53"/>
      <c r="T159" s="53"/>
      <c r="U159" s="53"/>
      <c r="V159" s="53"/>
      <c r="W159" s="53"/>
      <c r="X159" s="53"/>
      <c r="Y159" s="53"/>
      <c r="Z159" s="53"/>
      <c r="AA159" s="46"/>
      <c r="AB159" s="2"/>
      <c r="AC159" s="2"/>
      <c r="AD159" s="2"/>
      <c r="AE159" s="2"/>
    </row>
    <row r="160" spans="1:31" x14ac:dyDescent="0.3">
      <c r="A160" s="66">
        <v>41689</v>
      </c>
      <c r="B160" s="94" t="s">
        <v>101</v>
      </c>
      <c r="C160" s="84" t="s">
        <v>30</v>
      </c>
      <c r="D160" s="66" t="s">
        <v>31</v>
      </c>
      <c r="E160" s="53" t="s">
        <v>32</v>
      </c>
      <c r="F160" s="53" t="s">
        <v>33</v>
      </c>
      <c r="G160" s="53" t="s">
        <v>40</v>
      </c>
      <c r="H160" s="53" t="s">
        <v>41</v>
      </c>
      <c r="I160" s="53" t="s">
        <v>42</v>
      </c>
      <c r="J160" s="53" t="s">
        <v>86</v>
      </c>
      <c r="K160" s="53">
        <v>0</v>
      </c>
      <c r="L160" s="53">
        <v>0</v>
      </c>
      <c r="M160" s="53">
        <v>0</v>
      </c>
      <c r="N160" s="53">
        <v>0</v>
      </c>
      <c r="O160" s="53">
        <v>0</v>
      </c>
      <c r="P160" s="53">
        <v>0</v>
      </c>
      <c r="Q160" s="53">
        <v>0</v>
      </c>
      <c r="R160" s="53">
        <v>0</v>
      </c>
      <c r="S160" s="53">
        <v>0</v>
      </c>
      <c r="T160" s="53">
        <v>0</v>
      </c>
      <c r="U160" s="53">
        <v>0</v>
      </c>
      <c r="V160" s="53">
        <v>0</v>
      </c>
      <c r="W160" s="53">
        <v>0</v>
      </c>
      <c r="X160" s="53">
        <v>0</v>
      </c>
      <c r="Y160" s="53">
        <v>0</v>
      </c>
      <c r="Z160" s="53">
        <v>0</v>
      </c>
      <c r="AA160" s="46">
        <v>1</v>
      </c>
      <c r="AB160" s="2"/>
      <c r="AC160" s="2"/>
      <c r="AD160" s="2"/>
      <c r="AE160" s="2"/>
    </row>
    <row r="161" spans="1:31" x14ac:dyDescent="0.3">
      <c r="A161" s="66">
        <v>41699</v>
      </c>
      <c r="B161" s="94" t="s">
        <v>101</v>
      </c>
      <c r="C161" s="84" t="s">
        <v>30</v>
      </c>
      <c r="D161" s="66" t="s">
        <v>31</v>
      </c>
      <c r="E161" s="53" t="s">
        <v>32</v>
      </c>
      <c r="F161" s="53" t="s">
        <v>33</v>
      </c>
      <c r="G161" s="53" t="s">
        <v>38</v>
      </c>
      <c r="H161" s="53" t="s">
        <v>39</v>
      </c>
      <c r="I161" s="53" t="s">
        <v>39</v>
      </c>
      <c r="J161" s="53" t="s">
        <v>89</v>
      </c>
      <c r="K161" s="53">
        <v>0</v>
      </c>
      <c r="L161" s="53">
        <v>0</v>
      </c>
      <c r="M161" s="53">
        <v>0</v>
      </c>
      <c r="N161" s="53">
        <v>35</v>
      </c>
      <c r="O161" s="53">
        <v>7</v>
      </c>
      <c r="P161" s="53">
        <v>0</v>
      </c>
      <c r="Q161" s="53">
        <v>7</v>
      </c>
      <c r="R161" s="53">
        <v>0</v>
      </c>
      <c r="S161" s="53">
        <v>0</v>
      </c>
      <c r="T161" s="53">
        <v>0</v>
      </c>
      <c r="U161" s="53">
        <v>0</v>
      </c>
      <c r="V161" s="53">
        <v>0</v>
      </c>
      <c r="W161" s="53">
        <v>0</v>
      </c>
      <c r="X161" s="53">
        <v>0</v>
      </c>
      <c r="Y161" s="53">
        <v>0</v>
      </c>
      <c r="Z161" s="53">
        <v>0</v>
      </c>
      <c r="AA161" s="46"/>
      <c r="AB161" s="2"/>
      <c r="AC161" s="2"/>
      <c r="AD161" s="2"/>
      <c r="AE161" s="2"/>
    </row>
    <row r="162" spans="1:31" x14ac:dyDescent="0.3">
      <c r="A162" s="66">
        <v>41702</v>
      </c>
      <c r="B162" s="94" t="s">
        <v>101</v>
      </c>
      <c r="C162" s="84" t="s">
        <v>30</v>
      </c>
      <c r="D162" s="66" t="s">
        <v>31</v>
      </c>
      <c r="E162" s="53" t="s">
        <v>32</v>
      </c>
      <c r="F162" s="53" t="s">
        <v>33</v>
      </c>
      <c r="G162" s="53" t="s">
        <v>40</v>
      </c>
      <c r="H162" s="53" t="s">
        <v>41</v>
      </c>
      <c r="I162" s="53" t="s">
        <v>42</v>
      </c>
      <c r="J162" s="53" t="s">
        <v>86</v>
      </c>
      <c r="K162" s="53">
        <v>0</v>
      </c>
      <c r="L162" s="53">
        <v>0</v>
      </c>
      <c r="M162" s="53">
        <v>0</v>
      </c>
      <c r="N162" s="53">
        <v>10</v>
      </c>
      <c r="O162" s="53">
        <v>2</v>
      </c>
      <c r="P162" s="53">
        <v>2</v>
      </c>
      <c r="Q162" s="53">
        <v>0</v>
      </c>
      <c r="R162" s="53">
        <v>0</v>
      </c>
      <c r="S162" s="53">
        <v>0</v>
      </c>
      <c r="T162" s="53">
        <v>0</v>
      </c>
      <c r="U162" s="53">
        <v>0</v>
      </c>
      <c r="V162" s="53">
        <v>0</v>
      </c>
      <c r="W162" s="53">
        <v>0</v>
      </c>
      <c r="X162" s="53">
        <v>0</v>
      </c>
      <c r="Y162" s="53">
        <v>0</v>
      </c>
      <c r="Z162" s="53">
        <v>0</v>
      </c>
      <c r="AA162" s="46"/>
      <c r="AB162" s="2"/>
      <c r="AC162" s="2"/>
      <c r="AD162" s="2"/>
      <c r="AE162" s="2"/>
    </row>
    <row r="163" spans="1:31" x14ac:dyDescent="0.3">
      <c r="A163" s="66">
        <v>41717</v>
      </c>
      <c r="B163" s="94" t="s">
        <v>101</v>
      </c>
      <c r="C163" s="84" t="s">
        <v>30</v>
      </c>
      <c r="D163" s="66" t="s">
        <v>31</v>
      </c>
      <c r="E163" s="53" t="s">
        <v>32</v>
      </c>
      <c r="F163" s="53" t="s">
        <v>33</v>
      </c>
      <c r="G163" s="53" t="s">
        <v>69</v>
      </c>
      <c r="H163" s="53" t="s">
        <v>34</v>
      </c>
      <c r="I163" s="53" t="s">
        <v>35</v>
      </c>
      <c r="J163" s="53" t="s">
        <v>87</v>
      </c>
      <c r="K163" s="53">
        <v>0</v>
      </c>
      <c r="L163" s="53">
        <v>0</v>
      </c>
      <c r="M163" s="53">
        <v>0</v>
      </c>
      <c r="N163" s="53">
        <v>25</v>
      </c>
      <c r="O163" s="53">
        <v>5</v>
      </c>
      <c r="P163" s="53">
        <v>2</v>
      </c>
      <c r="Q163" s="53">
        <v>3</v>
      </c>
      <c r="R163" s="53">
        <v>0</v>
      </c>
      <c r="S163" s="53">
        <v>0</v>
      </c>
      <c r="T163" s="53">
        <v>0</v>
      </c>
      <c r="U163" s="53">
        <v>0</v>
      </c>
      <c r="V163" s="53">
        <v>0</v>
      </c>
      <c r="W163" s="53">
        <v>0</v>
      </c>
      <c r="X163" s="53">
        <v>0</v>
      </c>
      <c r="Y163" s="53">
        <v>0</v>
      </c>
      <c r="Z163" s="53">
        <v>0</v>
      </c>
      <c r="AA163" s="46"/>
      <c r="AB163" s="2"/>
      <c r="AC163" s="2"/>
      <c r="AD163" s="2"/>
      <c r="AE163" s="2"/>
    </row>
    <row r="164" spans="1:31" x14ac:dyDescent="0.3">
      <c r="A164" s="66">
        <v>41722</v>
      </c>
      <c r="B164" s="94" t="s">
        <v>101</v>
      </c>
      <c r="C164" s="84" t="s">
        <v>30</v>
      </c>
      <c r="D164" s="66" t="s">
        <v>31</v>
      </c>
      <c r="E164" s="53" t="s">
        <v>32</v>
      </c>
      <c r="F164" s="53" t="s">
        <v>33</v>
      </c>
      <c r="G164" s="53" t="s">
        <v>53</v>
      </c>
      <c r="H164" s="53" t="s">
        <v>54</v>
      </c>
      <c r="I164" s="53" t="s">
        <v>54</v>
      </c>
      <c r="J164" s="53" t="s">
        <v>89</v>
      </c>
      <c r="K164" s="53">
        <v>0</v>
      </c>
      <c r="L164" s="53">
        <v>0</v>
      </c>
      <c r="M164" s="53">
        <v>0</v>
      </c>
      <c r="N164" s="53">
        <v>0</v>
      </c>
      <c r="O164" s="53">
        <v>0</v>
      </c>
      <c r="P164" s="53">
        <v>0</v>
      </c>
      <c r="Q164" s="53">
        <v>0</v>
      </c>
      <c r="R164" s="53">
        <v>0</v>
      </c>
      <c r="S164" s="53">
        <v>0</v>
      </c>
      <c r="T164" s="53">
        <v>0</v>
      </c>
      <c r="U164" s="53">
        <v>0</v>
      </c>
      <c r="V164" s="53">
        <v>0</v>
      </c>
      <c r="W164" s="53">
        <v>0</v>
      </c>
      <c r="X164" s="53">
        <v>0</v>
      </c>
      <c r="Y164" s="53">
        <v>0</v>
      </c>
      <c r="Z164" s="53">
        <v>0</v>
      </c>
      <c r="AA164" s="46"/>
      <c r="AB164" s="2"/>
      <c r="AC164" s="2"/>
      <c r="AD164" s="2"/>
      <c r="AE164" s="2"/>
    </row>
    <row r="165" spans="1:31" x14ac:dyDescent="0.3">
      <c r="A165" s="66">
        <v>41738</v>
      </c>
      <c r="B165" s="94" t="s">
        <v>101</v>
      </c>
      <c r="C165" s="84" t="s">
        <v>30</v>
      </c>
      <c r="D165" s="66" t="s">
        <v>31</v>
      </c>
      <c r="E165" s="53" t="s">
        <v>32</v>
      </c>
      <c r="F165" s="53" t="s">
        <v>33</v>
      </c>
      <c r="G165" s="53" t="s">
        <v>40</v>
      </c>
      <c r="H165" s="53" t="s">
        <v>41</v>
      </c>
      <c r="I165" s="53" t="s">
        <v>42</v>
      </c>
      <c r="J165" s="53" t="s">
        <v>86</v>
      </c>
      <c r="K165" s="53">
        <v>0</v>
      </c>
      <c r="L165" s="53">
        <v>0</v>
      </c>
      <c r="M165" s="53">
        <v>0</v>
      </c>
      <c r="N165" s="53">
        <v>5</v>
      </c>
      <c r="O165" s="53">
        <v>1</v>
      </c>
      <c r="P165" s="53">
        <v>1</v>
      </c>
      <c r="Q165" s="53">
        <v>0</v>
      </c>
      <c r="R165" s="53">
        <v>0</v>
      </c>
      <c r="S165" s="53">
        <v>0</v>
      </c>
      <c r="T165" s="53">
        <v>0</v>
      </c>
      <c r="U165" s="53">
        <v>0</v>
      </c>
      <c r="V165" s="53">
        <v>0</v>
      </c>
      <c r="W165" s="53">
        <v>0</v>
      </c>
      <c r="X165" s="53">
        <v>0</v>
      </c>
      <c r="Y165" s="53">
        <v>0</v>
      </c>
      <c r="Z165" s="53">
        <v>0</v>
      </c>
      <c r="AA165" s="46"/>
      <c r="AB165" s="2"/>
      <c r="AC165" s="2"/>
      <c r="AD165" s="2"/>
      <c r="AE165" s="2"/>
    </row>
    <row r="166" spans="1:31" x14ac:dyDescent="0.3">
      <c r="A166" s="66">
        <v>41759</v>
      </c>
      <c r="B166" s="94" t="s">
        <v>101</v>
      </c>
      <c r="C166" s="84" t="s">
        <v>30</v>
      </c>
      <c r="D166" s="66" t="s">
        <v>31</v>
      </c>
      <c r="E166" s="53" t="s">
        <v>32</v>
      </c>
      <c r="F166" s="53" t="s">
        <v>33</v>
      </c>
      <c r="G166" s="53" t="s">
        <v>69</v>
      </c>
      <c r="H166" s="53" t="s">
        <v>34</v>
      </c>
      <c r="I166" s="53" t="s">
        <v>35</v>
      </c>
      <c r="J166" s="53" t="s">
        <v>87</v>
      </c>
      <c r="K166" s="53">
        <v>0</v>
      </c>
      <c r="L166" s="53">
        <v>0</v>
      </c>
      <c r="M166" s="53">
        <v>0</v>
      </c>
      <c r="N166" s="53">
        <v>0</v>
      </c>
      <c r="O166" s="53">
        <v>0</v>
      </c>
      <c r="P166" s="53">
        <v>0</v>
      </c>
      <c r="Q166" s="53">
        <v>0</v>
      </c>
      <c r="R166" s="53">
        <v>0</v>
      </c>
      <c r="S166" s="53">
        <v>0</v>
      </c>
      <c r="T166" s="53">
        <v>0</v>
      </c>
      <c r="U166" s="53">
        <v>0</v>
      </c>
      <c r="V166" s="53">
        <v>0</v>
      </c>
      <c r="W166" s="53">
        <v>0</v>
      </c>
      <c r="X166" s="53">
        <v>0</v>
      </c>
      <c r="Y166" s="53">
        <v>0</v>
      </c>
      <c r="Z166" s="53">
        <v>0</v>
      </c>
      <c r="AA166" s="46"/>
      <c r="AB166" s="2"/>
      <c r="AC166" s="2"/>
      <c r="AD166" s="2"/>
      <c r="AE166" s="2"/>
    </row>
    <row r="167" spans="1:31" x14ac:dyDescent="0.3">
      <c r="A167" s="66">
        <v>41769</v>
      </c>
      <c r="B167" s="94" t="s">
        <v>101</v>
      </c>
      <c r="C167" s="84" t="s">
        <v>30</v>
      </c>
      <c r="D167" s="66" t="s">
        <v>31</v>
      </c>
      <c r="E167" s="53" t="s">
        <v>32</v>
      </c>
      <c r="F167" s="53" t="s">
        <v>33</v>
      </c>
      <c r="G167" s="53" t="s">
        <v>38</v>
      </c>
      <c r="H167" s="53" t="s">
        <v>39</v>
      </c>
      <c r="I167" s="53" t="s">
        <v>39</v>
      </c>
      <c r="J167" s="53" t="s">
        <v>89</v>
      </c>
      <c r="K167" s="53">
        <v>0</v>
      </c>
      <c r="L167" s="53">
        <v>0</v>
      </c>
      <c r="M167" s="53">
        <v>0</v>
      </c>
      <c r="N167" s="53">
        <v>115</v>
      </c>
      <c r="O167" s="53">
        <v>23</v>
      </c>
      <c r="P167" s="53">
        <v>0</v>
      </c>
      <c r="Q167" s="53">
        <v>23</v>
      </c>
      <c r="R167" s="53">
        <v>0</v>
      </c>
      <c r="S167" s="53">
        <v>0</v>
      </c>
      <c r="T167" s="53">
        <v>0</v>
      </c>
      <c r="U167" s="53">
        <v>0</v>
      </c>
      <c r="V167" s="53">
        <v>0</v>
      </c>
      <c r="W167" s="53">
        <v>0</v>
      </c>
      <c r="X167" s="53">
        <v>0</v>
      </c>
      <c r="Y167" s="53">
        <v>0</v>
      </c>
      <c r="Z167" s="53">
        <v>0</v>
      </c>
      <c r="AA167" s="46"/>
      <c r="AB167" s="2"/>
      <c r="AC167" s="2"/>
      <c r="AD167" s="2"/>
      <c r="AE167" s="2"/>
    </row>
    <row r="168" spans="1:31" x14ac:dyDescent="0.3">
      <c r="A168" s="66">
        <v>41785</v>
      </c>
      <c r="B168" s="94" t="s">
        <v>101</v>
      </c>
      <c r="C168" s="84" t="s">
        <v>30</v>
      </c>
      <c r="D168" s="66" t="s">
        <v>31</v>
      </c>
      <c r="E168" s="53" t="s">
        <v>32</v>
      </c>
      <c r="F168" s="53" t="s">
        <v>33</v>
      </c>
      <c r="G168" s="53" t="s">
        <v>69</v>
      </c>
      <c r="H168" s="53" t="s">
        <v>34</v>
      </c>
      <c r="I168" s="53" t="s">
        <v>35</v>
      </c>
      <c r="J168" s="53" t="s">
        <v>87</v>
      </c>
      <c r="K168" s="53">
        <v>0</v>
      </c>
      <c r="L168" s="53">
        <v>0</v>
      </c>
      <c r="M168" s="53">
        <v>0</v>
      </c>
      <c r="N168" s="53">
        <v>0</v>
      </c>
      <c r="O168" s="53">
        <v>0</v>
      </c>
      <c r="P168" s="53">
        <v>0</v>
      </c>
      <c r="Q168" s="53">
        <v>0</v>
      </c>
      <c r="R168" s="53">
        <v>0</v>
      </c>
      <c r="S168" s="53">
        <v>0</v>
      </c>
      <c r="T168" s="53">
        <v>0</v>
      </c>
      <c r="U168" s="53">
        <v>0</v>
      </c>
      <c r="V168" s="53">
        <v>0</v>
      </c>
      <c r="W168" s="53">
        <v>0</v>
      </c>
      <c r="X168" s="53">
        <v>0</v>
      </c>
      <c r="Y168" s="53">
        <v>0</v>
      </c>
      <c r="Z168" s="53">
        <v>0</v>
      </c>
      <c r="AA168" s="46"/>
      <c r="AB168" s="2"/>
      <c r="AC168" s="2"/>
      <c r="AD168" s="2"/>
      <c r="AE168" s="2"/>
    </row>
    <row r="169" spans="1:31" x14ac:dyDescent="0.3">
      <c r="A169" s="66">
        <v>41798</v>
      </c>
      <c r="B169" s="94" t="s">
        <v>101</v>
      </c>
      <c r="C169" s="84" t="s">
        <v>30</v>
      </c>
      <c r="D169" s="66" t="s">
        <v>31</v>
      </c>
      <c r="E169" s="53" t="s">
        <v>32</v>
      </c>
      <c r="F169" s="53" t="s">
        <v>33</v>
      </c>
      <c r="G169" s="53" t="s">
        <v>36</v>
      </c>
      <c r="H169" s="53" t="s">
        <v>37</v>
      </c>
      <c r="I169" s="53" t="s">
        <v>37</v>
      </c>
      <c r="J169" s="53" t="s">
        <v>89</v>
      </c>
      <c r="K169" s="53">
        <v>0</v>
      </c>
      <c r="L169" s="53">
        <v>0</v>
      </c>
      <c r="M169" s="53">
        <v>0</v>
      </c>
      <c r="N169" s="53">
        <v>0</v>
      </c>
      <c r="O169" s="53">
        <v>0</v>
      </c>
      <c r="P169" s="53">
        <v>0</v>
      </c>
      <c r="Q169" s="53">
        <v>0</v>
      </c>
      <c r="R169" s="53">
        <v>0</v>
      </c>
      <c r="S169" s="53">
        <v>0</v>
      </c>
      <c r="T169" s="53">
        <v>0</v>
      </c>
      <c r="U169" s="53">
        <v>0</v>
      </c>
      <c r="V169" s="53">
        <v>0</v>
      </c>
      <c r="W169" s="53">
        <v>0</v>
      </c>
      <c r="X169" s="53">
        <v>0</v>
      </c>
      <c r="Y169" s="53">
        <v>0</v>
      </c>
      <c r="Z169" s="53">
        <v>0</v>
      </c>
      <c r="AA169" s="46"/>
      <c r="AB169" s="2"/>
      <c r="AC169" s="2"/>
      <c r="AD169" s="2"/>
      <c r="AE169" s="2"/>
    </row>
    <row r="170" spans="1:31" x14ac:dyDescent="0.3">
      <c r="A170" s="66">
        <v>41807</v>
      </c>
      <c r="B170" s="94" t="s">
        <v>101</v>
      </c>
      <c r="C170" s="84" t="s">
        <v>30</v>
      </c>
      <c r="D170" s="66" t="s">
        <v>31</v>
      </c>
      <c r="E170" s="53" t="s">
        <v>32</v>
      </c>
      <c r="F170" s="53" t="s">
        <v>33</v>
      </c>
      <c r="G170" s="53" t="s">
        <v>38</v>
      </c>
      <c r="H170" s="53" t="s">
        <v>39</v>
      </c>
      <c r="I170" s="53" t="s">
        <v>39</v>
      </c>
      <c r="J170" s="53" t="s">
        <v>89</v>
      </c>
      <c r="K170" s="53">
        <v>0</v>
      </c>
      <c r="L170" s="53">
        <v>0</v>
      </c>
      <c r="M170" s="53">
        <v>0</v>
      </c>
      <c r="N170" s="53">
        <v>750</v>
      </c>
      <c r="O170" s="53">
        <v>150</v>
      </c>
      <c r="P170" s="53">
        <v>0</v>
      </c>
      <c r="Q170" s="53">
        <v>150</v>
      </c>
      <c r="R170" s="53">
        <v>0</v>
      </c>
      <c r="S170" s="53">
        <v>0</v>
      </c>
      <c r="T170" s="53">
        <v>0</v>
      </c>
      <c r="U170" s="53">
        <v>0</v>
      </c>
      <c r="V170" s="53">
        <v>0</v>
      </c>
      <c r="W170" s="53">
        <v>1</v>
      </c>
      <c r="X170" s="53">
        <v>1</v>
      </c>
      <c r="Y170" s="53">
        <v>1</v>
      </c>
      <c r="Z170" s="53">
        <v>0</v>
      </c>
      <c r="AA170" s="46"/>
      <c r="AB170" s="2"/>
      <c r="AC170" s="2"/>
      <c r="AD170" s="2"/>
      <c r="AE170" s="2"/>
    </row>
    <row r="171" spans="1:31" x14ac:dyDescent="0.3">
      <c r="A171" s="66">
        <v>41826</v>
      </c>
      <c r="B171" s="94" t="s">
        <v>101</v>
      </c>
      <c r="C171" s="84" t="s">
        <v>30</v>
      </c>
      <c r="D171" s="66" t="s">
        <v>31</v>
      </c>
      <c r="E171" s="53" t="s">
        <v>32</v>
      </c>
      <c r="F171" s="53" t="s">
        <v>33</v>
      </c>
      <c r="G171" s="53" t="s">
        <v>40</v>
      </c>
      <c r="H171" s="53" t="s">
        <v>41</v>
      </c>
      <c r="I171" s="53" t="s">
        <v>42</v>
      </c>
      <c r="J171" s="53" t="s">
        <v>86</v>
      </c>
      <c r="K171" s="53">
        <v>0</v>
      </c>
      <c r="L171" s="53">
        <v>0</v>
      </c>
      <c r="M171" s="53">
        <v>0</v>
      </c>
      <c r="N171" s="53">
        <v>30</v>
      </c>
      <c r="O171" s="53">
        <v>6</v>
      </c>
      <c r="P171" s="53">
        <v>6</v>
      </c>
      <c r="Q171" s="53">
        <v>0</v>
      </c>
      <c r="R171" s="53">
        <v>0</v>
      </c>
      <c r="S171" s="53">
        <v>0</v>
      </c>
      <c r="T171" s="53">
        <v>0</v>
      </c>
      <c r="U171" s="53">
        <v>0</v>
      </c>
      <c r="V171" s="53">
        <v>0</v>
      </c>
      <c r="W171" s="53">
        <v>0</v>
      </c>
      <c r="X171" s="53">
        <v>0</v>
      </c>
      <c r="Y171" s="53">
        <v>0</v>
      </c>
      <c r="Z171" s="53">
        <v>0</v>
      </c>
      <c r="AA171" s="46"/>
      <c r="AB171" s="2"/>
      <c r="AC171" s="2"/>
      <c r="AD171" s="2"/>
      <c r="AE171" s="2"/>
    </row>
    <row r="172" spans="1:31" x14ac:dyDescent="0.3">
      <c r="A172" s="66">
        <v>41830</v>
      </c>
      <c r="B172" s="94" t="s">
        <v>101</v>
      </c>
      <c r="C172" s="84" t="s">
        <v>30</v>
      </c>
      <c r="D172" s="66" t="s">
        <v>31</v>
      </c>
      <c r="E172" s="53" t="s">
        <v>32</v>
      </c>
      <c r="F172" s="53" t="s">
        <v>33</v>
      </c>
      <c r="G172" s="53" t="s">
        <v>69</v>
      </c>
      <c r="H172" s="53" t="s">
        <v>34</v>
      </c>
      <c r="I172" s="53" t="s">
        <v>35</v>
      </c>
      <c r="J172" s="53" t="s">
        <v>87</v>
      </c>
      <c r="K172" s="53">
        <v>0</v>
      </c>
      <c r="L172" s="53">
        <v>0</v>
      </c>
      <c r="M172" s="53">
        <v>0</v>
      </c>
      <c r="N172" s="53">
        <v>0</v>
      </c>
      <c r="O172" s="53">
        <v>0</v>
      </c>
      <c r="P172" s="53">
        <v>0</v>
      </c>
      <c r="Q172" s="53">
        <v>0</v>
      </c>
      <c r="R172" s="53">
        <v>0</v>
      </c>
      <c r="S172" s="53">
        <v>0</v>
      </c>
      <c r="T172" s="53">
        <v>0</v>
      </c>
      <c r="U172" s="53">
        <v>0</v>
      </c>
      <c r="V172" s="53">
        <v>0</v>
      </c>
      <c r="W172" s="53">
        <v>0</v>
      </c>
      <c r="X172" s="53">
        <v>0</v>
      </c>
      <c r="Y172" s="53">
        <v>0</v>
      </c>
      <c r="Z172" s="53">
        <v>0</v>
      </c>
      <c r="AA172" s="46"/>
      <c r="AB172" s="2"/>
      <c r="AC172" s="2"/>
      <c r="AD172" s="2"/>
      <c r="AE172" s="2"/>
    </row>
    <row r="173" spans="1:31" x14ac:dyDescent="0.3">
      <c r="A173" s="66">
        <v>41894</v>
      </c>
      <c r="B173" s="94" t="s">
        <v>101</v>
      </c>
      <c r="C173" s="84" t="s">
        <v>30</v>
      </c>
      <c r="D173" s="66" t="s">
        <v>31</v>
      </c>
      <c r="E173" s="53" t="s">
        <v>32</v>
      </c>
      <c r="F173" s="53" t="s">
        <v>33</v>
      </c>
      <c r="G173" s="53" t="s">
        <v>40</v>
      </c>
      <c r="H173" s="53" t="s">
        <v>41</v>
      </c>
      <c r="I173" s="53" t="s">
        <v>42</v>
      </c>
      <c r="J173" s="53" t="s">
        <v>86</v>
      </c>
      <c r="K173" s="53">
        <v>0</v>
      </c>
      <c r="L173" s="53">
        <v>0</v>
      </c>
      <c r="M173" s="53">
        <v>0</v>
      </c>
      <c r="N173" s="53">
        <v>0</v>
      </c>
      <c r="O173" s="53">
        <v>0</v>
      </c>
      <c r="P173" s="53">
        <v>0</v>
      </c>
      <c r="Q173" s="53">
        <v>0</v>
      </c>
      <c r="R173" s="53">
        <v>0</v>
      </c>
      <c r="S173" s="53">
        <v>0</v>
      </c>
      <c r="T173" s="53">
        <v>0</v>
      </c>
      <c r="U173" s="53">
        <v>0</v>
      </c>
      <c r="V173" s="53">
        <v>0</v>
      </c>
      <c r="W173" s="53">
        <v>0</v>
      </c>
      <c r="X173" s="53">
        <v>0</v>
      </c>
      <c r="Y173" s="53">
        <v>1</v>
      </c>
      <c r="Z173" s="53">
        <v>0</v>
      </c>
      <c r="AA173" s="46"/>
      <c r="AB173" s="2"/>
      <c r="AC173" s="2"/>
      <c r="AD173" s="2"/>
      <c r="AE173" s="2"/>
    </row>
    <row r="174" spans="1:31" x14ac:dyDescent="0.3">
      <c r="A174" s="66">
        <v>41898</v>
      </c>
      <c r="B174" s="94" t="s">
        <v>101</v>
      </c>
      <c r="C174" s="84" t="s">
        <v>30</v>
      </c>
      <c r="D174" s="66" t="s">
        <v>31</v>
      </c>
      <c r="E174" s="53" t="s">
        <v>32</v>
      </c>
      <c r="F174" s="53" t="s">
        <v>33</v>
      </c>
      <c r="G174" s="53" t="s">
        <v>36</v>
      </c>
      <c r="H174" s="53" t="s">
        <v>37</v>
      </c>
      <c r="I174" s="53" t="s">
        <v>37</v>
      </c>
      <c r="J174" s="53" t="s">
        <v>89</v>
      </c>
      <c r="K174" s="53">
        <v>0</v>
      </c>
      <c r="L174" s="53">
        <v>0</v>
      </c>
      <c r="M174" s="53">
        <v>0</v>
      </c>
      <c r="N174" s="53">
        <v>0</v>
      </c>
      <c r="O174" s="53">
        <v>0</v>
      </c>
      <c r="P174" s="53">
        <v>0</v>
      </c>
      <c r="Q174" s="53">
        <v>0</v>
      </c>
      <c r="R174" s="53">
        <v>1</v>
      </c>
      <c r="S174" s="53">
        <v>0</v>
      </c>
      <c r="T174" s="53">
        <v>0</v>
      </c>
      <c r="U174" s="53">
        <v>1</v>
      </c>
      <c r="V174" s="53">
        <v>1</v>
      </c>
      <c r="W174" s="53">
        <v>0</v>
      </c>
      <c r="X174" s="53">
        <v>0</v>
      </c>
      <c r="Y174" s="53">
        <v>0</v>
      </c>
      <c r="Z174" s="53">
        <v>0</v>
      </c>
      <c r="AA174" s="46"/>
      <c r="AB174" s="2"/>
      <c r="AC174" s="2"/>
      <c r="AD174" s="2"/>
      <c r="AE174" s="2"/>
    </row>
    <row r="175" spans="1:31" x14ac:dyDescent="0.3">
      <c r="A175" s="66">
        <v>41914</v>
      </c>
      <c r="B175" s="94" t="s">
        <v>101</v>
      </c>
      <c r="C175" s="84" t="s">
        <v>30</v>
      </c>
      <c r="D175" s="66" t="s">
        <v>31</v>
      </c>
      <c r="E175" s="53" t="s">
        <v>32</v>
      </c>
      <c r="F175" s="53" t="s">
        <v>33</v>
      </c>
      <c r="G175" s="53" t="s">
        <v>38</v>
      </c>
      <c r="H175" s="53" t="s">
        <v>39</v>
      </c>
      <c r="I175" s="53" t="s">
        <v>39</v>
      </c>
      <c r="J175" s="53" t="s">
        <v>89</v>
      </c>
      <c r="K175" s="53">
        <v>0</v>
      </c>
      <c r="L175" s="53">
        <v>0</v>
      </c>
      <c r="M175" s="53">
        <v>0</v>
      </c>
      <c r="N175" s="53">
        <v>815</v>
      </c>
      <c r="O175" s="53">
        <v>163</v>
      </c>
      <c r="P175" s="53">
        <v>0</v>
      </c>
      <c r="Q175" s="53">
        <v>163</v>
      </c>
      <c r="R175" s="53">
        <v>0</v>
      </c>
      <c r="S175" s="53">
        <v>0</v>
      </c>
      <c r="T175" s="53">
        <v>0</v>
      </c>
      <c r="U175" s="53">
        <v>0</v>
      </c>
      <c r="V175" s="53">
        <v>0</v>
      </c>
      <c r="W175" s="53">
        <v>0</v>
      </c>
      <c r="X175" s="53">
        <v>0</v>
      </c>
      <c r="Y175" s="53">
        <v>0</v>
      </c>
      <c r="Z175" s="53">
        <v>0</v>
      </c>
      <c r="AA175" s="46"/>
      <c r="AB175" s="2"/>
      <c r="AC175" s="2"/>
      <c r="AD175" s="2"/>
      <c r="AE175" s="2"/>
    </row>
    <row r="176" spans="1:31" x14ac:dyDescent="0.3">
      <c r="A176" s="66">
        <v>41919</v>
      </c>
      <c r="B176" s="94" t="s">
        <v>101</v>
      </c>
      <c r="C176" s="84" t="s">
        <v>30</v>
      </c>
      <c r="D176" s="66" t="s">
        <v>31</v>
      </c>
      <c r="E176" s="53" t="s">
        <v>32</v>
      </c>
      <c r="F176" s="53" t="s">
        <v>33</v>
      </c>
      <c r="G176" s="53" t="s">
        <v>38</v>
      </c>
      <c r="H176" s="53" t="s">
        <v>39</v>
      </c>
      <c r="I176" s="53" t="s">
        <v>39</v>
      </c>
      <c r="J176" s="53" t="s">
        <v>89</v>
      </c>
      <c r="K176" s="53">
        <v>0</v>
      </c>
      <c r="L176" s="53">
        <v>0</v>
      </c>
      <c r="M176" s="53">
        <v>1</v>
      </c>
      <c r="N176" s="53">
        <v>21</v>
      </c>
      <c r="O176" s="53">
        <v>4</v>
      </c>
      <c r="P176" s="53">
        <v>2</v>
      </c>
      <c r="Q176" s="53">
        <v>2</v>
      </c>
      <c r="R176" s="53">
        <v>0</v>
      </c>
      <c r="S176" s="53">
        <v>0</v>
      </c>
      <c r="T176" s="53">
        <v>0</v>
      </c>
      <c r="U176" s="53">
        <v>0</v>
      </c>
      <c r="V176" s="53">
        <v>0</v>
      </c>
      <c r="W176" s="53">
        <v>0</v>
      </c>
      <c r="X176" s="53">
        <v>0</v>
      </c>
      <c r="Y176" s="53">
        <v>0</v>
      </c>
      <c r="Z176" s="53">
        <v>0</v>
      </c>
      <c r="AA176" s="46"/>
      <c r="AB176" s="2"/>
      <c r="AC176" s="2"/>
      <c r="AD176" s="2"/>
      <c r="AE176" s="2"/>
    </row>
    <row r="177" spans="1:31" x14ac:dyDescent="0.3">
      <c r="A177" s="66">
        <v>41926</v>
      </c>
      <c r="B177" s="94" t="s">
        <v>101</v>
      </c>
      <c r="C177" s="84" t="s">
        <v>30</v>
      </c>
      <c r="D177" s="66" t="s">
        <v>31</v>
      </c>
      <c r="E177" s="53" t="s">
        <v>32</v>
      </c>
      <c r="F177" s="53" t="s">
        <v>33</v>
      </c>
      <c r="G177" s="53" t="s">
        <v>36</v>
      </c>
      <c r="H177" s="53" t="s">
        <v>37</v>
      </c>
      <c r="I177" s="53" t="s">
        <v>37</v>
      </c>
      <c r="J177" s="53" t="s">
        <v>89</v>
      </c>
      <c r="K177" s="53">
        <v>0</v>
      </c>
      <c r="L177" s="53">
        <v>0</v>
      </c>
      <c r="M177" s="53">
        <v>0</v>
      </c>
      <c r="N177" s="53">
        <v>50</v>
      </c>
      <c r="O177" s="53">
        <v>10</v>
      </c>
      <c r="P177" s="53">
        <v>0</v>
      </c>
      <c r="Q177" s="53">
        <v>10</v>
      </c>
      <c r="R177" s="53">
        <v>1</v>
      </c>
      <c r="S177" s="53">
        <v>0</v>
      </c>
      <c r="T177" s="53">
        <v>0</v>
      </c>
      <c r="U177" s="53">
        <v>0</v>
      </c>
      <c r="V177" s="53">
        <v>1</v>
      </c>
      <c r="W177" s="53">
        <v>0</v>
      </c>
      <c r="X177" s="53">
        <v>0</v>
      </c>
      <c r="Y177" s="53">
        <v>0</v>
      </c>
      <c r="Z177" s="53">
        <v>0</v>
      </c>
      <c r="AA177" s="46"/>
      <c r="AB177" s="2"/>
      <c r="AC177" s="2"/>
      <c r="AD177" s="2"/>
      <c r="AE177" s="2"/>
    </row>
    <row r="178" spans="1:31" x14ac:dyDescent="0.3">
      <c r="A178" s="66">
        <v>41928</v>
      </c>
      <c r="B178" s="94" t="s">
        <v>101</v>
      </c>
      <c r="C178" s="84" t="s">
        <v>30</v>
      </c>
      <c r="D178" s="66" t="s">
        <v>31</v>
      </c>
      <c r="E178" s="53" t="s">
        <v>32</v>
      </c>
      <c r="F178" s="53" t="s">
        <v>33</v>
      </c>
      <c r="G178" s="53" t="s">
        <v>69</v>
      </c>
      <c r="H178" s="53" t="s">
        <v>34</v>
      </c>
      <c r="I178" s="53" t="s">
        <v>35</v>
      </c>
      <c r="J178" s="53" t="s">
        <v>87</v>
      </c>
      <c r="K178" s="53">
        <v>0</v>
      </c>
      <c r="L178" s="53">
        <v>0</v>
      </c>
      <c r="M178" s="53">
        <v>0</v>
      </c>
      <c r="N178" s="53">
        <v>0</v>
      </c>
      <c r="O178" s="53">
        <v>0</v>
      </c>
      <c r="P178" s="53">
        <v>0</v>
      </c>
      <c r="Q178" s="53">
        <v>0</v>
      </c>
      <c r="R178" s="53">
        <v>0</v>
      </c>
      <c r="S178" s="53">
        <v>0</v>
      </c>
      <c r="T178" s="53">
        <v>0</v>
      </c>
      <c r="U178" s="53">
        <v>0</v>
      </c>
      <c r="V178" s="53">
        <v>0</v>
      </c>
      <c r="W178" s="53">
        <v>0</v>
      </c>
      <c r="X178" s="53">
        <v>0</v>
      </c>
      <c r="Y178" s="53">
        <v>0</v>
      </c>
      <c r="Z178" s="53">
        <v>0</v>
      </c>
      <c r="AA178" s="46"/>
      <c r="AB178" s="2"/>
      <c r="AC178" s="2"/>
      <c r="AD178" s="2"/>
      <c r="AE178" s="2"/>
    </row>
    <row r="179" spans="1:31" x14ac:dyDescent="0.3">
      <c r="A179" s="66">
        <v>41930</v>
      </c>
      <c r="B179" s="94" t="s">
        <v>101</v>
      </c>
      <c r="C179" s="84" t="s">
        <v>30</v>
      </c>
      <c r="D179" s="66" t="s">
        <v>31</v>
      </c>
      <c r="E179" s="53" t="s">
        <v>32</v>
      </c>
      <c r="F179" s="53" t="s">
        <v>33</v>
      </c>
      <c r="G179" s="53" t="s">
        <v>40</v>
      </c>
      <c r="H179" s="53" t="s">
        <v>41</v>
      </c>
      <c r="I179" s="53" t="s">
        <v>42</v>
      </c>
      <c r="J179" s="53" t="s">
        <v>86</v>
      </c>
      <c r="K179" s="53">
        <v>0</v>
      </c>
      <c r="L179" s="53">
        <v>4</v>
      </c>
      <c r="M179" s="53">
        <v>0</v>
      </c>
      <c r="N179" s="53">
        <v>4</v>
      </c>
      <c r="O179" s="53">
        <v>0</v>
      </c>
      <c r="P179" s="53">
        <v>0</v>
      </c>
      <c r="Q179" s="53">
        <v>0</v>
      </c>
      <c r="R179" s="53">
        <v>0</v>
      </c>
      <c r="S179" s="53">
        <v>0</v>
      </c>
      <c r="T179" s="53">
        <v>0</v>
      </c>
      <c r="U179" s="53">
        <v>0</v>
      </c>
      <c r="V179" s="53">
        <v>0</v>
      </c>
      <c r="W179" s="53">
        <v>0</v>
      </c>
      <c r="X179" s="53">
        <v>0</v>
      </c>
      <c r="Y179" s="53">
        <v>1</v>
      </c>
      <c r="Z179" s="53">
        <v>0</v>
      </c>
      <c r="AA179" s="46"/>
      <c r="AB179" s="2"/>
      <c r="AC179" s="2"/>
      <c r="AD179" s="2"/>
      <c r="AE179" s="2"/>
    </row>
    <row r="180" spans="1:31" x14ac:dyDescent="0.3">
      <c r="A180" s="66">
        <v>41938</v>
      </c>
      <c r="B180" s="94" t="s">
        <v>101</v>
      </c>
      <c r="C180" s="84" t="s">
        <v>30</v>
      </c>
      <c r="D180" s="66" t="s">
        <v>31</v>
      </c>
      <c r="E180" s="53" t="s">
        <v>32</v>
      </c>
      <c r="F180" s="53" t="s">
        <v>33</v>
      </c>
      <c r="G180" s="53" t="s">
        <v>40</v>
      </c>
      <c r="H180" s="53" t="s">
        <v>41</v>
      </c>
      <c r="I180" s="53" t="s">
        <v>42</v>
      </c>
      <c r="J180" s="53" t="s">
        <v>86</v>
      </c>
      <c r="K180" s="53">
        <v>0</v>
      </c>
      <c r="L180" s="53">
        <v>3</v>
      </c>
      <c r="M180" s="53">
        <v>0</v>
      </c>
      <c r="N180" s="53">
        <v>3</v>
      </c>
      <c r="O180" s="53">
        <v>0</v>
      </c>
      <c r="P180" s="53">
        <v>0</v>
      </c>
      <c r="Q180" s="53">
        <v>0</v>
      </c>
      <c r="R180" s="53">
        <v>0</v>
      </c>
      <c r="S180" s="53">
        <v>0</v>
      </c>
      <c r="T180" s="53">
        <v>0</v>
      </c>
      <c r="U180" s="53">
        <v>0</v>
      </c>
      <c r="V180" s="53">
        <v>0</v>
      </c>
      <c r="W180" s="53">
        <v>0</v>
      </c>
      <c r="X180" s="53">
        <v>0</v>
      </c>
      <c r="Y180" s="53">
        <v>0</v>
      </c>
      <c r="Z180" s="53">
        <v>0</v>
      </c>
      <c r="AA180" s="46">
        <v>1</v>
      </c>
      <c r="AB180" s="2"/>
      <c r="AC180" s="2"/>
      <c r="AD180" s="2"/>
      <c r="AE180" s="2"/>
    </row>
    <row r="181" spans="1:31" x14ac:dyDescent="0.3">
      <c r="A181" s="66">
        <v>41938</v>
      </c>
      <c r="B181" s="94" t="s">
        <v>101</v>
      </c>
      <c r="C181" s="84" t="s">
        <v>30</v>
      </c>
      <c r="D181" s="66" t="s">
        <v>31</v>
      </c>
      <c r="E181" s="53" t="s">
        <v>32</v>
      </c>
      <c r="F181" s="53" t="s">
        <v>33</v>
      </c>
      <c r="G181" s="53" t="s">
        <v>36</v>
      </c>
      <c r="H181" s="53" t="s">
        <v>37</v>
      </c>
      <c r="I181" s="53" t="s">
        <v>37</v>
      </c>
      <c r="J181" s="53" t="s">
        <v>89</v>
      </c>
      <c r="K181" s="53">
        <v>0</v>
      </c>
      <c r="L181" s="53">
        <v>0</v>
      </c>
      <c r="M181" s="53">
        <v>0</v>
      </c>
      <c r="N181" s="53">
        <v>0</v>
      </c>
      <c r="O181" s="53">
        <v>0</v>
      </c>
      <c r="P181" s="53">
        <v>0</v>
      </c>
      <c r="Q181" s="53">
        <v>0</v>
      </c>
      <c r="R181" s="53">
        <v>0</v>
      </c>
      <c r="S181" s="53">
        <v>0</v>
      </c>
      <c r="T181" s="53">
        <v>0</v>
      </c>
      <c r="U181" s="53">
        <v>0</v>
      </c>
      <c r="V181" s="53">
        <v>0</v>
      </c>
      <c r="W181" s="53">
        <v>0</v>
      </c>
      <c r="X181" s="53">
        <v>0</v>
      </c>
      <c r="Y181" s="53">
        <v>0</v>
      </c>
      <c r="Z181" s="53">
        <v>0</v>
      </c>
      <c r="AA181" s="46">
        <v>2</v>
      </c>
      <c r="AB181" s="2"/>
      <c r="AC181" s="2"/>
      <c r="AD181" s="2"/>
      <c r="AE181" s="2"/>
    </row>
    <row r="182" spans="1:31" x14ac:dyDescent="0.3">
      <c r="A182" s="66">
        <v>41947</v>
      </c>
      <c r="B182" s="94" t="s">
        <v>101</v>
      </c>
      <c r="C182" s="84" t="s">
        <v>30</v>
      </c>
      <c r="D182" s="66" t="s">
        <v>31</v>
      </c>
      <c r="E182" s="53" t="s">
        <v>32</v>
      </c>
      <c r="F182" s="53" t="s">
        <v>33</v>
      </c>
      <c r="G182" s="53" t="s">
        <v>47</v>
      </c>
      <c r="H182" s="53" t="s">
        <v>48</v>
      </c>
      <c r="I182" s="53" t="s">
        <v>48</v>
      </c>
      <c r="J182" s="39" t="s">
        <v>204</v>
      </c>
      <c r="K182" s="53">
        <v>2</v>
      </c>
      <c r="L182" s="53">
        <v>1</v>
      </c>
      <c r="M182" s="53">
        <v>0</v>
      </c>
      <c r="N182" s="53">
        <v>3</v>
      </c>
      <c r="O182" s="53">
        <v>0</v>
      </c>
      <c r="P182" s="53">
        <v>0</v>
      </c>
      <c r="Q182" s="53">
        <v>0</v>
      </c>
      <c r="R182" s="53">
        <v>0</v>
      </c>
      <c r="S182" s="53">
        <v>0</v>
      </c>
      <c r="T182" s="53">
        <v>0</v>
      </c>
      <c r="U182" s="53">
        <v>0</v>
      </c>
      <c r="V182" s="53">
        <v>0</v>
      </c>
      <c r="W182" s="53">
        <v>0</v>
      </c>
      <c r="X182" s="53">
        <v>0</v>
      </c>
      <c r="Y182" s="53">
        <v>0</v>
      </c>
      <c r="Z182" s="53">
        <v>0</v>
      </c>
      <c r="AA182" s="46"/>
      <c r="AB182" s="2"/>
      <c r="AC182" s="2"/>
      <c r="AD182" s="2"/>
      <c r="AE182" s="2"/>
    </row>
    <row r="183" spans="1:31" x14ac:dyDescent="0.3">
      <c r="A183" s="66">
        <v>41984</v>
      </c>
      <c r="B183" s="94" t="s">
        <v>101</v>
      </c>
      <c r="C183" s="84" t="s">
        <v>30</v>
      </c>
      <c r="D183" s="66" t="s">
        <v>31</v>
      </c>
      <c r="E183" s="53" t="s">
        <v>32</v>
      </c>
      <c r="F183" s="53" t="s">
        <v>33</v>
      </c>
      <c r="G183" s="53" t="s">
        <v>36</v>
      </c>
      <c r="H183" s="53" t="s">
        <v>37</v>
      </c>
      <c r="I183" s="53" t="s">
        <v>37</v>
      </c>
      <c r="J183" s="53" t="s">
        <v>89</v>
      </c>
      <c r="K183" s="53">
        <v>0</v>
      </c>
      <c r="L183" s="53">
        <v>0</v>
      </c>
      <c r="M183" s="53">
        <v>0</v>
      </c>
      <c r="N183" s="53">
        <v>0</v>
      </c>
      <c r="O183" s="53">
        <v>0</v>
      </c>
      <c r="P183" s="53">
        <v>0</v>
      </c>
      <c r="Q183" s="53">
        <v>0</v>
      </c>
      <c r="R183" s="53">
        <v>0</v>
      </c>
      <c r="S183" s="53">
        <v>0</v>
      </c>
      <c r="T183" s="53">
        <v>0</v>
      </c>
      <c r="U183" s="53">
        <v>0</v>
      </c>
      <c r="V183" s="53">
        <v>0</v>
      </c>
      <c r="W183" s="53">
        <v>0</v>
      </c>
      <c r="X183" s="53">
        <v>0</v>
      </c>
      <c r="Y183" s="53">
        <v>0</v>
      </c>
      <c r="Z183" s="53">
        <v>0</v>
      </c>
      <c r="AA183" s="46"/>
      <c r="AB183" s="2"/>
      <c r="AC183" s="2"/>
      <c r="AD183" s="2"/>
      <c r="AE183" s="2"/>
    </row>
    <row r="184" spans="1:31" x14ac:dyDescent="0.3">
      <c r="A184" s="66">
        <v>42002</v>
      </c>
      <c r="B184" s="94" t="s">
        <v>101</v>
      </c>
      <c r="C184" s="84" t="s">
        <v>30</v>
      </c>
      <c r="D184" s="66" t="s">
        <v>31</v>
      </c>
      <c r="E184" s="53" t="s">
        <v>32</v>
      </c>
      <c r="F184" s="53" t="s">
        <v>33</v>
      </c>
      <c r="G184" s="53" t="s">
        <v>69</v>
      </c>
      <c r="H184" s="53" t="s">
        <v>34</v>
      </c>
      <c r="I184" s="53" t="s">
        <v>35</v>
      </c>
      <c r="J184" s="53" t="s">
        <v>87</v>
      </c>
      <c r="K184" s="53">
        <v>0</v>
      </c>
      <c r="L184" s="53">
        <v>0</v>
      </c>
      <c r="M184" s="53">
        <v>0</v>
      </c>
      <c r="N184" s="53">
        <v>0</v>
      </c>
      <c r="O184" s="53">
        <v>0</v>
      </c>
      <c r="P184" s="53">
        <v>0</v>
      </c>
      <c r="Q184" s="53">
        <v>0</v>
      </c>
      <c r="R184" s="53">
        <v>0</v>
      </c>
      <c r="S184" s="53">
        <v>0</v>
      </c>
      <c r="T184" s="53">
        <v>0</v>
      </c>
      <c r="U184" s="53">
        <v>0</v>
      </c>
      <c r="V184" s="53">
        <v>0</v>
      </c>
      <c r="W184" s="53">
        <v>0</v>
      </c>
      <c r="X184" s="53">
        <v>0</v>
      </c>
      <c r="Y184" s="53">
        <v>0</v>
      </c>
      <c r="Z184" s="53">
        <v>0</v>
      </c>
      <c r="AA184" s="46"/>
      <c r="AB184" s="2"/>
      <c r="AC184" s="2"/>
      <c r="AD184" s="2"/>
      <c r="AE184" s="2"/>
    </row>
    <row r="185" spans="1:31" x14ac:dyDescent="0.3">
      <c r="A185" s="23">
        <v>2014</v>
      </c>
      <c r="B185" s="94" t="s">
        <v>101</v>
      </c>
      <c r="C185" s="25" t="s">
        <v>30</v>
      </c>
      <c r="D185" s="38" t="s">
        <v>31</v>
      </c>
      <c r="E185" s="39" t="s">
        <v>32</v>
      </c>
      <c r="F185" s="39" t="s">
        <v>33</v>
      </c>
      <c r="G185" s="23" t="s">
        <v>82</v>
      </c>
      <c r="H185" s="53"/>
      <c r="I185" s="53"/>
      <c r="J185" s="39" t="s">
        <v>89</v>
      </c>
      <c r="K185" s="53"/>
      <c r="L185" s="53"/>
      <c r="M185" s="53"/>
      <c r="N185" s="53"/>
      <c r="O185" s="53"/>
      <c r="P185" s="53"/>
      <c r="Q185" s="53"/>
      <c r="R185" s="53"/>
      <c r="S185" s="53"/>
      <c r="T185" s="53"/>
      <c r="U185" s="53"/>
      <c r="V185" s="53"/>
      <c r="W185" s="53"/>
      <c r="X185" s="53"/>
      <c r="Y185" s="53"/>
      <c r="Z185" s="53"/>
      <c r="AA185" s="46"/>
      <c r="AB185" s="2"/>
      <c r="AC185" s="2"/>
      <c r="AD185" s="2"/>
      <c r="AE185" s="2"/>
    </row>
    <row r="186" spans="1:31" x14ac:dyDescent="0.3">
      <c r="A186" s="23">
        <v>2014</v>
      </c>
      <c r="B186" s="94" t="s">
        <v>101</v>
      </c>
      <c r="C186" s="25" t="s">
        <v>30</v>
      </c>
      <c r="D186" s="38" t="s">
        <v>31</v>
      </c>
      <c r="E186" s="39" t="s">
        <v>32</v>
      </c>
      <c r="F186" s="39" t="s">
        <v>33</v>
      </c>
      <c r="G186" s="23" t="s">
        <v>81</v>
      </c>
      <c r="H186" s="53"/>
      <c r="I186" s="53"/>
      <c r="J186" s="39" t="s">
        <v>85</v>
      </c>
      <c r="K186" s="39"/>
      <c r="L186" s="39"/>
      <c r="M186" s="39"/>
      <c r="N186" s="39">
        <v>250</v>
      </c>
      <c r="O186" s="53"/>
      <c r="P186" s="53"/>
      <c r="Q186" s="53"/>
      <c r="R186" s="53"/>
      <c r="S186" s="53"/>
      <c r="T186" s="53"/>
      <c r="U186" s="53"/>
      <c r="V186" s="53"/>
      <c r="W186" s="53"/>
      <c r="X186" s="53"/>
      <c r="Y186" s="53"/>
      <c r="Z186" s="53"/>
      <c r="AA186" s="46"/>
      <c r="AB186" s="2"/>
      <c r="AC186" s="2"/>
      <c r="AD186" s="2"/>
      <c r="AE186" s="2"/>
    </row>
    <row r="187" spans="1:31" x14ac:dyDescent="0.3">
      <c r="A187" s="66">
        <v>42010</v>
      </c>
      <c r="B187" s="94" t="s">
        <v>100</v>
      </c>
      <c r="C187" s="84" t="s">
        <v>30</v>
      </c>
      <c r="D187" s="66" t="s">
        <v>31</v>
      </c>
      <c r="E187" s="53" t="s">
        <v>32</v>
      </c>
      <c r="F187" s="53" t="s">
        <v>33</v>
      </c>
      <c r="G187" s="53" t="s">
        <v>40</v>
      </c>
      <c r="H187" s="53" t="s">
        <v>41</v>
      </c>
      <c r="I187" s="53" t="s">
        <v>42</v>
      </c>
      <c r="J187" s="53" t="s">
        <v>86</v>
      </c>
      <c r="K187" s="53">
        <v>0</v>
      </c>
      <c r="L187" s="53">
        <v>0</v>
      </c>
      <c r="M187" s="53">
        <v>0</v>
      </c>
      <c r="N187" s="53">
        <v>15</v>
      </c>
      <c r="O187" s="53">
        <v>3</v>
      </c>
      <c r="P187" s="53">
        <v>3</v>
      </c>
      <c r="Q187" s="53">
        <v>0</v>
      </c>
      <c r="R187" s="53">
        <v>0</v>
      </c>
      <c r="S187" s="53">
        <v>0</v>
      </c>
      <c r="T187" s="53">
        <v>0</v>
      </c>
      <c r="U187" s="53">
        <v>0</v>
      </c>
      <c r="V187" s="53">
        <v>0</v>
      </c>
      <c r="W187" s="53">
        <v>0</v>
      </c>
      <c r="X187" s="53">
        <v>0</v>
      </c>
      <c r="Y187" s="53">
        <v>0</v>
      </c>
      <c r="Z187" s="53">
        <v>0</v>
      </c>
      <c r="AA187" s="46"/>
      <c r="AB187" s="2"/>
      <c r="AC187" s="2"/>
      <c r="AD187" s="2"/>
      <c r="AE187" s="2"/>
    </row>
    <row r="188" spans="1:31" x14ac:dyDescent="0.3">
      <c r="A188" s="66">
        <v>42029</v>
      </c>
      <c r="B188" s="94" t="s">
        <v>100</v>
      </c>
      <c r="C188" s="84" t="s">
        <v>30</v>
      </c>
      <c r="D188" s="66" t="s">
        <v>31</v>
      </c>
      <c r="E188" s="53" t="s">
        <v>32</v>
      </c>
      <c r="F188" s="53" t="s">
        <v>33</v>
      </c>
      <c r="G188" s="53" t="s">
        <v>69</v>
      </c>
      <c r="H188" s="53" t="s">
        <v>34</v>
      </c>
      <c r="I188" s="53" t="s">
        <v>35</v>
      </c>
      <c r="J188" s="53" t="s">
        <v>87</v>
      </c>
      <c r="K188" s="53">
        <v>0</v>
      </c>
      <c r="L188" s="53">
        <v>0</v>
      </c>
      <c r="M188" s="53">
        <v>0</v>
      </c>
      <c r="N188" s="53">
        <v>0</v>
      </c>
      <c r="O188" s="53">
        <v>0</v>
      </c>
      <c r="P188" s="53">
        <v>0</v>
      </c>
      <c r="Q188" s="53">
        <v>0</v>
      </c>
      <c r="R188" s="53">
        <v>0</v>
      </c>
      <c r="S188" s="53">
        <v>0</v>
      </c>
      <c r="T188" s="53">
        <v>0</v>
      </c>
      <c r="U188" s="53">
        <v>0</v>
      </c>
      <c r="V188" s="53">
        <v>0</v>
      </c>
      <c r="W188" s="53">
        <v>0</v>
      </c>
      <c r="X188" s="53">
        <v>0</v>
      </c>
      <c r="Y188" s="53">
        <v>0</v>
      </c>
      <c r="Z188" s="53">
        <v>0</v>
      </c>
      <c r="AA188" s="46"/>
      <c r="AB188" s="2"/>
      <c r="AC188" s="2"/>
      <c r="AD188" s="2"/>
      <c r="AE188" s="2"/>
    </row>
    <row r="189" spans="1:31" x14ac:dyDescent="0.3">
      <c r="A189" s="66">
        <v>42096</v>
      </c>
      <c r="B189" s="94" t="s">
        <v>100</v>
      </c>
      <c r="C189" s="84" t="s">
        <v>30</v>
      </c>
      <c r="D189" s="66" t="s">
        <v>31</v>
      </c>
      <c r="E189" s="53" t="s">
        <v>32</v>
      </c>
      <c r="F189" s="53" t="s">
        <v>33</v>
      </c>
      <c r="G189" s="53" t="s">
        <v>40</v>
      </c>
      <c r="H189" s="53" t="s">
        <v>41</v>
      </c>
      <c r="I189" s="53" t="s">
        <v>42</v>
      </c>
      <c r="J189" s="53" t="s">
        <v>86</v>
      </c>
      <c r="K189" s="53">
        <v>0</v>
      </c>
      <c r="L189" s="53">
        <v>0</v>
      </c>
      <c r="M189" s="53">
        <v>0</v>
      </c>
      <c r="N189" s="53">
        <v>0</v>
      </c>
      <c r="O189" s="53">
        <v>0</v>
      </c>
      <c r="P189" s="53">
        <v>0</v>
      </c>
      <c r="Q189" s="53">
        <v>0</v>
      </c>
      <c r="R189" s="53">
        <v>0</v>
      </c>
      <c r="S189" s="53">
        <v>0</v>
      </c>
      <c r="T189" s="53">
        <v>0</v>
      </c>
      <c r="U189" s="53">
        <v>0</v>
      </c>
      <c r="V189" s="53">
        <v>0</v>
      </c>
      <c r="W189" s="53">
        <v>0</v>
      </c>
      <c r="X189" s="53">
        <v>0</v>
      </c>
      <c r="Y189" s="53">
        <v>7</v>
      </c>
      <c r="Z189" s="53">
        <v>0</v>
      </c>
      <c r="AA189" s="46"/>
      <c r="AB189" s="2"/>
      <c r="AC189" s="2"/>
      <c r="AD189" s="2"/>
      <c r="AE189" s="2"/>
    </row>
    <row r="190" spans="1:31" x14ac:dyDescent="0.3">
      <c r="A190" s="66">
        <v>42097</v>
      </c>
      <c r="B190" s="94" t="s">
        <v>100</v>
      </c>
      <c r="C190" s="84" t="s">
        <v>30</v>
      </c>
      <c r="D190" s="66" t="s">
        <v>31</v>
      </c>
      <c r="E190" s="53" t="s">
        <v>32</v>
      </c>
      <c r="F190" s="53" t="s">
        <v>33</v>
      </c>
      <c r="G190" s="53" t="s">
        <v>40</v>
      </c>
      <c r="H190" s="53" t="s">
        <v>41</v>
      </c>
      <c r="I190" s="53" t="s">
        <v>42</v>
      </c>
      <c r="J190" s="53" t="s">
        <v>86</v>
      </c>
      <c r="K190" s="53">
        <v>0</v>
      </c>
      <c r="L190" s="53">
        <v>0</v>
      </c>
      <c r="M190" s="53">
        <v>0</v>
      </c>
      <c r="N190" s="53">
        <v>10</v>
      </c>
      <c r="O190" s="53">
        <v>2</v>
      </c>
      <c r="P190" s="53">
        <v>2</v>
      </c>
      <c r="Q190" s="53">
        <v>0</v>
      </c>
      <c r="R190" s="53">
        <v>0</v>
      </c>
      <c r="S190" s="53">
        <v>0</v>
      </c>
      <c r="T190" s="53">
        <v>0</v>
      </c>
      <c r="U190" s="53">
        <v>0</v>
      </c>
      <c r="V190" s="53">
        <v>0</v>
      </c>
      <c r="W190" s="53">
        <v>0</v>
      </c>
      <c r="X190" s="53">
        <v>0</v>
      </c>
      <c r="Y190" s="53">
        <v>0</v>
      </c>
      <c r="Z190" s="53">
        <v>0</v>
      </c>
      <c r="AA190" s="46"/>
      <c r="AB190" s="2"/>
      <c r="AC190" s="2"/>
      <c r="AD190" s="2"/>
      <c r="AE190" s="2"/>
    </row>
    <row r="191" spans="1:31" x14ac:dyDescent="0.3">
      <c r="A191" s="66">
        <v>42098</v>
      </c>
      <c r="B191" s="94" t="s">
        <v>100</v>
      </c>
      <c r="C191" s="84" t="s">
        <v>30</v>
      </c>
      <c r="D191" s="66" t="s">
        <v>31</v>
      </c>
      <c r="E191" s="53" t="s">
        <v>32</v>
      </c>
      <c r="F191" s="53" t="s">
        <v>33</v>
      </c>
      <c r="G191" s="53" t="s">
        <v>40</v>
      </c>
      <c r="H191" s="53" t="s">
        <v>41</v>
      </c>
      <c r="I191" s="53" t="s">
        <v>42</v>
      </c>
      <c r="J191" s="53" t="s">
        <v>86</v>
      </c>
      <c r="K191" s="53">
        <v>0</v>
      </c>
      <c r="L191" s="53">
        <v>0</v>
      </c>
      <c r="M191" s="53">
        <v>0</v>
      </c>
      <c r="N191" s="53">
        <v>0</v>
      </c>
      <c r="O191" s="53">
        <v>0</v>
      </c>
      <c r="P191" s="53">
        <v>0</v>
      </c>
      <c r="Q191" s="53">
        <v>0</v>
      </c>
      <c r="R191" s="53">
        <v>0</v>
      </c>
      <c r="S191" s="53">
        <v>0</v>
      </c>
      <c r="T191" s="53">
        <v>0</v>
      </c>
      <c r="U191" s="53">
        <v>0</v>
      </c>
      <c r="V191" s="53">
        <v>0</v>
      </c>
      <c r="W191" s="53">
        <v>0</v>
      </c>
      <c r="X191" s="53">
        <v>0</v>
      </c>
      <c r="Y191" s="53">
        <v>0</v>
      </c>
      <c r="Z191" s="53">
        <v>0</v>
      </c>
      <c r="AA191" s="46">
        <v>1</v>
      </c>
      <c r="AB191" s="2"/>
      <c r="AC191" s="2"/>
      <c r="AD191" s="2"/>
      <c r="AE191" s="2"/>
    </row>
    <row r="192" spans="1:31" x14ac:dyDescent="0.3">
      <c r="A192" s="66">
        <v>42098</v>
      </c>
      <c r="B192" s="94" t="s">
        <v>100</v>
      </c>
      <c r="C192" s="84" t="s">
        <v>30</v>
      </c>
      <c r="D192" s="66" t="s">
        <v>31</v>
      </c>
      <c r="E192" s="53" t="s">
        <v>32</v>
      </c>
      <c r="F192" s="53" t="s">
        <v>33</v>
      </c>
      <c r="G192" s="53" t="s">
        <v>53</v>
      </c>
      <c r="H192" s="53" t="s">
        <v>54</v>
      </c>
      <c r="I192" s="53" t="s">
        <v>54</v>
      </c>
      <c r="J192" s="53" t="s">
        <v>89</v>
      </c>
      <c r="K192" s="53">
        <v>0</v>
      </c>
      <c r="L192" s="53">
        <v>0</v>
      </c>
      <c r="M192" s="53">
        <v>0</v>
      </c>
      <c r="N192" s="53">
        <v>0</v>
      </c>
      <c r="O192" s="53">
        <v>0</v>
      </c>
      <c r="P192" s="53">
        <v>0</v>
      </c>
      <c r="Q192" s="53">
        <v>0</v>
      </c>
      <c r="R192" s="53">
        <v>0</v>
      </c>
      <c r="S192" s="53">
        <v>0</v>
      </c>
      <c r="T192" s="53">
        <v>0</v>
      </c>
      <c r="U192" s="53">
        <v>0</v>
      </c>
      <c r="V192" s="53">
        <v>0</v>
      </c>
      <c r="W192" s="53">
        <v>0</v>
      </c>
      <c r="X192" s="53">
        <v>0</v>
      </c>
      <c r="Y192" s="53">
        <v>0</v>
      </c>
      <c r="Z192" s="53">
        <v>1</v>
      </c>
      <c r="AA192" s="46"/>
      <c r="AB192" s="2"/>
      <c r="AC192" s="2"/>
      <c r="AD192" s="2"/>
      <c r="AE192" s="2"/>
    </row>
    <row r="193" spans="1:31" x14ac:dyDescent="0.3">
      <c r="A193" s="66">
        <v>42100</v>
      </c>
      <c r="B193" s="94" t="s">
        <v>100</v>
      </c>
      <c r="C193" s="84" t="s">
        <v>30</v>
      </c>
      <c r="D193" s="66" t="s">
        <v>31</v>
      </c>
      <c r="E193" s="53" t="s">
        <v>32</v>
      </c>
      <c r="F193" s="53" t="s">
        <v>33</v>
      </c>
      <c r="G193" s="53" t="s">
        <v>40</v>
      </c>
      <c r="H193" s="53" t="s">
        <v>41</v>
      </c>
      <c r="I193" s="53" t="s">
        <v>42</v>
      </c>
      <c r="J193" s="53" t="s">
        <v>86</v>
      </c>
      <c r="K193" s="53">
        <v>0</v>
      </c>
      <c r="L193" s="53">
        <v>0</v>
      </c>
      <c r="M193" s="53">
        <v>0</v>
      </c>
      <c r="N193" s="53">
        <v>5</v>
      </c>
      <c r="O193" s="53">
        <v>1</v>
      </c>
      <c r="P193" s="53">
        <v>1</v>
      </c>
      <c r="Q193" s="53">
        <v>0</v>
      </c>
      <c r="R193" s="53">
        <v>0</v>
      </c>
      <c r="S193" s="53">
        <v>0</v>
      </c>
      <c r="T193" s="53">
        <v>0</v>
      </c>
      <c r="U193" s="53">
        <v>0</v>
      </c>
      <c r="V193" s="53">
        <v>0</v>
      </c>
      <c r="W193" s="53">
        <v>0</v>
      </c>
      <c r="X193" s="53">
        <v>0</v>
      </c>
      <c r="Y193" s="53">
        <v>0</v>
      </c>
      <c r="Z193" s="53">
        <v>0</v>
      </c>
      <c r="AA193" s="46"/>
      <c r="AB193" s="2"/>
      <c r="AC193" s="2"/>
      <c r="AD193" s="2"/>
      <c r="AE193" s="2"/>
    </row>
    <row r="194" spans="1:31" x14ac:dyDescent="0.3">
      <c r="A194" s="66">
        <v>42169</v>
      </c>
      <c r="B194" s="94" t="s">
        <v>100</v>
      </c>
      <c r="C194" s="84" t="s">
        <v>30</v>
      </c>
      <c r="D194" s="66" t="s">
        <v>31</v>
      </c>
      <c r="E194" s="53" t="s">
        <v>32</v>
      </c>
      <c r="F194" s="53" t="s">
        <v>33</v>
      </c>
      <c r="G194" s="53" t="s">
        <v>50</v>
      </c>
      <c r="H194" s="53" t="s">
        <v>51</v>
      </c>
      <c r="I194" s="53" t="s">
        <v>52</v>
      </c>
      <c r="J194" s="53" t="s">
        <v>89</v>
      </c>
      <c r="K194" s="53">
        <v>1</v>
      </c>
      <c r="L194" s="53">
        <v>0</v>
      </c>
      <c r="M194" s="53">
        <v>0</v>
      </c>
      <c r="N194" s="53">
        <v>1</v>
      </c>
      <c r="O194" s="53">
        <v>0</v>
      </c>
      <c r="P194" s="53">
        <v>0</v>
      </c>
      <c r="Q194" s="53">
        <v>0</v>
      </c>
      <c r="R194" s="53">
        <v>0</v>
      </c>
      <c r="S194" s="53">
        <v>0</v>
      </c>
      <c r="T194" s="53">
        <v>0</v>
      </c>
      <c r="U194" s="53">
        <v>0</v>
      </c>
      <c r="V194" s="53">
        <v>0</v>
      </c>
      <c r="W194" s="53">
        <v>0</v>
      </c>
      <c r="X194" s="53">
        <v>0</v>
      </c>
      <c r="Y194" s="53">
        <v>0</v>
      </c>
      <c r="Z194" s="53">
        <v>0</v>
      </c>
      <c r="AA194" s="46"/>
      <c r="AB194" s="2"/>
      <c r="AC194" s="2"/>
      <c r="AD194" s="2"/>
      <c r="AE194" s="2"/>
    </row>
    <row r="195" spans="1:31" x14ac:dyDescent="0.3">
      <c r="A195" s="66">
        <v>42289</v>
      </c>
      <c r="B195" s="94" t="s">
        <v>100</v>
      </c>
      <c r="C195" s="84" t="s">
        <v>30</v>
      </c>
      <c r="D195" s="66" t="s">
        <v>31</v>
      </c>
      <c r="E195" s="53" t="s">
        <v>32</v>
      </c>
      <c r="F195" s="53" t="s">
        <v>33</v>
      </c>
      <c r="G195" s="53" t="s">
        <v>40</v>
      </c>
      <c r="H195" s="53" t="s">
        <v>41</v>
      </c>
      <c r="I195" s="53" t="s">
        <v>42</v>
      </c>
      <c r="J195" s="53" t="s">
        <v>86</v>
      </c>
      <c r="K195" s="53">
        <v>0</v>
      </c>
      <c r="L195" s="53">
        <v>0</v>
      </c>
      <c r="M195" s="53">
        <v>0</v>
      </c>
      <c r="N195" s="53">
        <v>0</v>
      </c>
      <c r="O195" s="53">
        <v>0</v>
      </c>
      <c r="P195" s="53">
        <v>0</v>
      </c>
      <c r="Q195" s="53">
        <v>0</v>
      </c>
      <c r="R195" s="53">
        <v>0</v>
      </c>
      <c r="S195" s="53">
        <v>0</v>
      </c>
      <c r="T195" s="53">
        <v>0</v>
      </c>
      <c r="U195" s="53">
        <v>0</v>
      </c>
      <c r="V195" s="53">
        <v>0</v>
      </c>
      <c r="W195" s="53">
        <v>0</v>
      </c>
      <c r="X195" s="53">
        <v>0</v>
      </c>
      <c r="Y195" s="53">
        <v>1</v>
      </c>
      <c r="Z195" s="53">
        <v>0</v>
      </c>
      <c r="AA195" s="46"/>
      <c r="AB195" s="2"/>
      <c r="AC195" s="2"/>
      <c r="AD195" s="2"/>
      <c r="AE195" s="2"/>
    </row>
    <row r="196" spans="1:31" x14ac:dyDescent="0.3">
      <c r="A196" s="77">
        <v>42063</v>
      </c>
      <c r="B196" s="94" t="s">
        <v>100</v>
      </c>
      <c r="C196" s="25" t="s">
        <v>30</v>
      </c>
      <c r="D196" s="38" t="s">
        <v>31</v>
      </c>
      <c r="E196" s="39" t="s">
        <v>32</v>
      </c>
      <c r="F196" s="39" t="s">
        <v>33</v>
      </c>
      <c r="G196" s="25" t="s">
        <v>69</v>
      </c>
      <c r="H196" s="39"/>
      <c r="I196" s="39"/>
      <c r="J196" s="39" t="s">
        <v>87</v>
      </c>
      <c r="K196" s="39"/>
      <c r="L196" s="39"/>
      <c r="M196" s="39"/>
      <c r="N196" s="34">
        <v>588</v>
      </c>
      <c r="O196" s="39"/>
      <c r="P196" s="39"/>
      <c r="Q196" s="39"/>
      <c r="R196" s="39"/>
      <c r="S196" s="39"/>
      <c r="T196" s="39"/>
      <c r="U196" s="39"/>
      <c r="V196" s="39"/>
      <c r="W196" s="39"/>
      <c r="X196" s="39"/>
      <c r="Y196" s="39"/>
      <c r="Z196" s="53"/>
      <c r="AA196" s="46"/>
      <c r="AB196" s="2"/>
      <c r="AC196" s="2"/>
      <c r="AD196" s="2"/>
      <c r="AE196" s="2"/>
    </row>
    <row r="197" spans="1:31" x14ac:dyDescent="0.3">
      <c r="A197" s="77">
        <v>42248</v>
      </c>
      <c r="B197" s="94" t="s">
        <v>100</v>
      </c>
      <c r="C197" s="25" t="s">
        <v>30</v>
      </c>
      <c r="D197" s="38" t="s">
        <v>31</v>
      </c>
      <c r="E197" s="39" t="s">
        <v>32</v>
      </c>
      <c r="F197" s="39" t="s">
        <v>33</v>
      </c>
      <c r="G197" s="23" t="s">
        <v>36</v>
      </c>
      <c r="H197" s="53"/>
      <c r="I197" s="53"/>
      <c r="J197" s="39" t="s">
        <v>89</v>
      </c>
      <c r="K197" s="39"/>
      <c r="L197" s="39"/>
      <c r="M197" s="39"/>
      <c r="N197" s="34">
        <v>80</v>
      </c>
      <c r="O197" s="39"/>
      <c r="P197" s="39"/>
      <c r="Q197" s="39"/>
      <c r="R197" s="39"/>
      <c r="S197" s="39"/>
      <c r="T197" s="39"/>
      <c r="U197" s="39"/>
      <c r="V197" s="39"/>
      <c r="W197" s="39"/>
      <c r="X197" s="39"/>
      <c r="Y197" s="39"/>
      <c r="Z197" s="53"/>
      <c r="AA197" s="46"/>
      <c r="AB197" s="2"/>
      <c r="AC197" s="2"/>
      <c r="AD197" s="2"/>
      <c r="AE197" s="2"/>
    </row>
    <row r="198" spans="1:31" x14ac:dyDescent="0.3">
      <c r="A198" s="23">
        <v>2015</v>
      </c>
      <c r="B198" s="94" t="s">
        <v>100</v>
      </c>
      <c r="C198" s="25" t="s">
        <v>30</v>
      </c>
      <c r="D198" s="38" t="s">
        <v>31</v>
      </c>
      <c r="E198" s="39" t="s">
        <v>32</v>
      </c>
      <c r="F198" s="39" t="s">
        <v>33</v>
      </c>
      <c r="G198" s="23" t="s">
        <v>81</v>
      </c>
      <c r="H198" s="53"/>
      <c r="I198" s="53"/>
      <c r="J198" s="39" t="s">
        <v>85</v>
      </c>
      <c r="K198" s="39"/>
      <c r="L198" s="39"/>
      <c r="M198" s="39"/>
      <c r="N198" s="34">
        <v>120</v>
      </c>
      <c r="O198" s="39"/>
      <c r="P198" s="39"/>
      <c r="Q198" s="39"/>
      <c r="R198" s="39"/>
      <c r="S198" s="39"/>
      <c r="T198" s="39"/>
      <c r="U198" s="39"/>
      <c r="V198" s="39"/>
      <c r="W198" s="39"/>
      <c r="X198" s="39"/>
      <c r="Y198" s="39"/>
      <c r="Z198" s="53"/>
      <c r="AA198" s="46"/>
      <c r="AB198" s="2"/>
      <c r="AC198" s="2"/>
      <c r="AD198" s="2"/>
      <c r="AE198" s="2"/>
    </row>
    <row r="199" spans="1:31" x14ac:dyDescent="0.3">
      <c r="A199" s="66">
        <v>42493</v>
      </c>
      <c r="B199" s="94" t="s">
        <v>99</v>
      </c>
      <c r="C199" s="84" t="s">
        <v>30</v>
      </c>
      <c r="D199" s="66" t="s">
        <v>31</v>
      </c>
      <c r="E199" s="53" t="s">
        <v>32</v>
      </c>
      <c r="F199" s="53" t="s">
        <v>33</v>
      </c>
      <c r="G199" s="53" t="s">
        <v>47</v>
      </c>
      <c r="H199" s="53" t="s">
        <v>48</v>
      </c>
      <c r="I199" s="53" t="s">
        <v>48</v>
      </c>
      <c r="J199" s="39" t="s">
        <v>204</v>
      </c>
      <c r="K199" s="53">
        <v>0</v>
      </c>
      <c r="L199" s="53">
        <v>0</v>
      </c>
      <c r="M199" s="53">
        <v>0</v>
      </c>
      <c r="N199" s="53">
        <v>5</v>
      </c>
      <c r="O199" s="53">
        <v>1</v>
      </c>
      <c r="P199" s="53">
        <v>1</v>
      </c>
      <c r="Q199" s="53">
        <v>0</v>
      </c>
      <c r="R199" s="53">
        <v>0</v>
      </c>
      <c r="S199" s="53">
        <v>0</v>
      </c>
      <c r="T199" s="53">
        <v>0</v>
      </c>
      <c r="U199" s="53">
        <v>0</v>
      </c>
      <c r="V199" s="53">
        <v>0</v>
      </c>
      <c r="W199" s="53">
        <v>0</v>
      </c>
      <c r="X199" s="53">
        <v>0</v>
      </c>
      <c r="Y199" s="53">
        <v>0</v>
      </c>
      <c r="Z199" s="53">
        <v>0</v>
      </c>
      <c r="AA199" s="46">
        <v>2</v>
      </c>
      <c r="AB199" s="2"/>
      <c r="AC199" s="2"/>
      <c r="AD199" s="2"/>
      <c r="AE199" s="2"/>
    </row>
    <row r="200" spans="1:31" x14ac:dyDescent="0.3">
      <c r="A200" s="66">
        <v>42518</v>
      </c>
      <c r="B200" s="94" t="s">
        <v>99</v>
      </c>
      <c r="C200" s="84" t="s">
        <v>30</v>
      </c>
      <c r="D200" s="66" t="s">
        <v>31</v>
      </c>
      <c r="E200" s="53" t="s">
        <v>32</v>
      </c>
      <c r="F200" s="53" t="s">
        <v>33</v>
      </c>
      <c r="G200" s="53" t="s">
        <v>53</v>
      </c>
      <c r="H200" s="53" t="s">
        <v>54</v>
      </c>
      <c r="I200" s="53" t="s">
        <v>54</v>
      </c>
      <c r="J200" s="53" t="s">
        <v>89</v>
      </c>
      <c r="K200" s="53">
        <v>0</v>
      </c>
      <c r="L200" s="53">
        <v>2</v>
      </c>
      <c r="M200" s="53">
        <v>0</v>
      </c>
      <c r="N200" s="53">
        <v>5</v>
      </c>
      <c r="O200" s="53">
        <v>1</v>
      </c>
      <c r="P200" s="53">
        <v>0</v>
      </c>
      <c r="Q200" s="53">
        <v>1</v>
      </c>
      <c r="R200" s="53">
        <v>0</v>
      </c>
      <c r="S200" s="53">
        <v>0</v>
      </c>
      <c r="T200" s="53">
        <v>0</v>
      </c>
      <c r="U200" s="53">
        <v>0</v>
      </c>
      <c r="V200" s="53">
        <v>0</v>
      </c>
      <c r="W200" s="53">
        <v>0</v>
      </c>
      <c r="X200" s="53">
        <v>0</v>
      </c>
      <c r="Y200" s="53">
        <v>0</v>
      </c>
      <c r="Z200" s="53">
        <v>0</v>
      </c>
      <c r="AA200" s="46"/>
      <c r="AB200" s="2"/>
      <c r="AC200" s="2"/>
      <c r="AD200" s="2"/>
      <c r="AE200" s="2"/>
    </row>
    <row r="201" spans="1:31" x14ac:dyDescent="0.3">
      <c r="A201" s="66">
        <v>42543</v>
      </c>
      <c r="B201" s="94" t="s">
        <v>99</v>
      </c>
      <c r="C201" s="84" t="s">
        <v>30</v>
      </c>
      <c r="D201" s="66" t="s">
        <v>31</v>
      </c>
      <c r="E201" s="53" t="s">
        <v>32</v>
      </c>
      <c r="F201" s="53" t="s">
        <v>33</v>
      </c>
      <c r="G201" s="53" t="s">
        <v>38</v>
      </c>
      <c r="H201" s="53" t="s">
        <v>39</v>
      </c>
      <c r="I201" s="53" t="s">
        <v>39</v>
      </c>
      <c r="J201" s="53" t="s">
        <v>89</v>
      </c>
      <c r="K201" s="53">
        <v>0</v>
      </c>
      <c r="L201" s="53">
        <v>0</v>
      </c>
      <c r="M201" s="53">
        <v>0</v>
      </c>
      <c r="N201" s="53">
        <v>165</v>
      </c>
      <c r="O201" s="53">
        <v>33</v>
      </c>
      <c r="P201" s="53">
        <v>0</v>
      </c>
      <c r="Q201" s="53">
        <v>33</v>
      </c>
      <c r="R201" s="53">
        <v>0</v>
      </c>
      <c r="S201" s="53">
        <v>0</v>
      </c>
      <c r="T201" s="53">
        <v>0</v>
      </c>
      <c r="U201" s="53">
        <v>0</v>
      </c>
      <c r="V201" s="53">
        <v>0</v>
      </c>
      <c r="W201" s="53">
        <v>0</v>
      </c>
      <c r="X201" s="53">
        <v>0</v>
      </c>
      <c r="Y201" s="53">
        <v>0</v>
      </c>
      <c r="Z201" s="53">
        <v>0</v>
      </c>
      <c r="AA201" s="46"/>
      <c r="AB201" s="2"/>
      <c r="AC201" s="2"/>
      <c r="AD201" s="2"/>
      <c r="AE201" s="2"/>
    </row>
    <row r="202" spans="1:31" x14ac:dyDescent="0.3">
      <c r="A202" s="66">
        <v>42556</v>
      </c>
      <c r="B202" s="94" t="s">
        <v>99</v>
      </c>
      <c r="C202" s="84" t="s">
        <v>30</v>
      </c>
      <c r="D202" s="66" t="s">
        <v>31</v>
      </c>
      <c r="E202" s="53" t="s">
        <v>32</v>
      </c>
      <c r="F202" s="53" t="s">
        <v>33</v>
      </c>
      <c r="G202" s="53" t="s">
        <v>38</v>
      </c>
      <c r="H202" s="53" t="s">
        <v>39</v>
      </c>
      <c r="I202" s="53" t="s">
        <v>39</v>
      </c>
      <c r="J202" s="53" t="s">
        <v>89</v>
      </c>
      <c r="K202" s="53">
        <v>0</v>
      </c>
      <c r="L202" s="53">
        <v>0</v>
      </c>
      <c r="M202" s="53">
        <v>0</v>
      </c>
      <c r="N202" s="53">
        <v>10</v>
      </c>
      <c r="O202" s="53">
        <v>2</v>
      </c>
      <c r="P202" s="53">
        <v>0</v>
      </c>
      <c r="Q202" s="53">
        <v>2</v>
      </c>
      <c r="R202" s="53">
        <v>0</v>
      </c>
      <c r="S202" s="53">
        <v>0</v>
      </c>
      <c r="T202" s="53">
        <v>0</v>
      </c>
      <c r="U202" s="53">
        <v>0</v>
      </c>
      <c r="V202" s="53">
        <v>0</v>
      </c>
      <c r="W202" s="53">
        <v>0</v>
      </c>
      <c r="X202" s="53">
        <v>0</v>
      </c>
      <c r="Y202" s="53">
        <v>0</v>
      </c>
      <c r="Z202" s="53">
        <v>0</v>
      </c>
      <c r="AA202" s="46"/>
      <c r="AB202" s="2"/>
      <c r="AC202" s="2"/>
      <c r="AD202" s="2"/>
      <c r="AE202" s="2"/>
    </row>
    <row r="203" spans="1:31" x14ac:dyDescent="0.3">
      <c r="A203" s="66">
        <v>42565</v>
      </c>
      <c r="B203" s="94" t="s">
        <v>99</v>
      </c>
      <c r="C203" s="84" t="s">
        <v>30</v>
      </c>
      <c r="D203" s="66" t="s">
        <v>31</v>
      </c>
      <c r="E203" s="53" t="s">
        <v>32</v>
      </c>
      <c r="F203" s="53" t="s">
        <v>33</v>
      </c>
      <c r="G203" s="53" t="s">
        <v>38</v>
      </c>
      <c r="H203" s="53" t="s">
        <v>39</v>
      </c>
      <c r="I203" s="53" t="s">
        <v>39</v>
      </c>
      <c r="J203" s="53" t="s">
        <v>89</v>
      </c>
      <c r="K203" s="53">
        <v>0</v>
      </c>
      <c r="L203" s="53">
        <v>0</v>
      </c>
      <c r="M203" s="53">
        <v>0</v>
      </c>
      <c r="N203" s="53">
        <v>370</v>
      </c>
      <c r="O203" s="53">
        <v>74</v>
      </c>
      <c r="P203" s="53">
        <v>1</v>
      </c>
      <c r="Q203" s="53">
        <v>73</v>
      </c>
      <c r="R203" s="53">
        <v>0</v>
      </c>
      <c r="S203" s="53">
        <v>0</v>
      </c>
      <c r="T203" s="53">
        <v>0</v>
      </c>
      <c r="U203" s="53">
        <v>0</v>
      </c>
      <c r="V203" s="53">
        <v>0</v>
      </c>
      <c r="W203" s="53">
        <v>0</v>
      </c>
      <c r="X203" s="53">
        <v>0</v>
      </c>
      <c r="Y203" s="53">
        <v>0</v>
      </c>
      <c r="Z203" s="53">
        <v>0</v>
      </c>
      <c r="AA203" s="46"/>
      <c r="AB203" s="2"/>
      <c r="AC203" s="2"/>
      <c r="AD203" s="2"/>
      <c r="AE203" s="2"/>
    </row>
    <row r="204" spans="1:31" x14ac:dyDescent="0.3">
      <c r="A204" s="66">
        <v>42574</v>
      </c>
      <c r="B204" s="94" t="s">
        <v>99</v>
      </c>
      <c r="C204" s="84" t="s">
        <v>30</v>
      </c>
      <c r="D204" s="66" t="s">
        <v>31</v>
      </c>
      <c r="E204" s="53" t="s">
        <v>32</v>
      </c>
      <c r="F204" s="53" t="s">
        <v>33</v>
      </c>
      <c r="G204" s="53" t="s">
        <v>38</v>
      </c>
      <c r="H204" s="53" t="s">
        <v>39</v>
      </c>
      <c r="I204" s="53" t="s">
        <v>39</v>
      </c>
      <c r="J204" s="53" t="s">
        <v>89</v>
      </c>
      <c r="K204" s="53">
        <v>0</v>
      </c>
      <c r="L204" s="53">
        <v>0</v>
      </c>
      <c r="M204" s="53">
        <v>0</v>
      </c>
      <c r="N204" s="53">
        <v>45</v>
      </c>
      <c r="O204" s="53">
        <v>9</v>
      </c>
      <c r="P204" s="53">
        <v>1</v>
      </c>
      <c r="Q204" s="53">
        <v>8</v>
      </c>
      <c r="R204" s="53">
        <v>0</v>
      </c>
      <c r="S204" s="53">
        <v>0</v>
      </c>
      <c r="T204" s="53">
        <v>0</v>
      </c>
      <c r="U204" s="53">
        <v>0</v>
      </c>
      <c r="V204" s="53">
        <v>0</v>
      </c>
      <c r="W204" s="53">
        <v>0</v>
      </c>
      <c r="X204" s="53">
        <v>0</v>
      </c>
      <c r="Y204" s="53">
        <v>0</v>
      </c>
      <c r="Z204" s="53">
        <v>0</v>
      </c>
      <c r="AA204" s="46"/>
      <c r="AB204" s="2"/>
      <c r="AC204" s="2"/>
      <c r="AD204" s="2"/>
      <c r="AE204" s="2"/>
    </row>
    <row r="205" spans="1:31" x14ac:dyDescent="0.3">
      <c r="A205" s="66">
        <v>42612</v>
      </c>
      <c r="B205" s="94" t="s">
        <v>99</v>
      </c>
      <c r="C205" s="84" t="s">
        <v>30</v>
      </c>
      <c r="D205" s="66" t="s">
        <v>31</v>
      </c>
      <c r="E205" s="53" t="s">
        <v>32</v>
      </c>
      <c r="F205" s="53" t="s">
        <v>33</v>
      </c>
      <c r="G205" s="53" t="s">
        <v>38</v>
      </c>
      <c r="H205" s="53" t="s">
        <v>39</v>
      </c>
      <c r="I205" s="53" t="s">
        <v>39</v>
      </c>
      <c r="J205" s="53" t="s">
        <v>89</v>
      </c>
      <c r="K205" s="53">
        <v>0</v>
      </c>
      <c r="L205" s="53">
        <v>2</v>
      </c>
      <c r="M205" s="53">
        <v>0</v>
      </c>
      <c r="N205" s="53">
        <v>195</v>
      </c>
      <c r="O205" s="53">
        <v>39</v>
      </c>
      <c r="P205" s="53">
        <v>0</v>
      </c>
      <c r="Q205" s="53">
        <v>39</v>
      </c>
      <c r="R205" s="53">
        <v>0</v>
      </c>
      <c r="S205" s="53">
        <v>0</v>
      </c>
      <c r="T205" s="53">
        <v>0</v>
      </c>
      <c r="U205" s="53">
        <v>0</v>
      </c>
      <c r="V205" s="53">
        <v>0</v>
      </c>
      <c r="W205" s="53">
        <v>0</v>
      </c>
      <c r="X205" s="53">
        <v>0</v>
      </c>
      <c r="Y205" s="53">
        <v>0</v>
      </c>
      <c r="Z205" s="53">
        <v>0</v>
      </c>
      <c r="AA205" s="46"/>
      <c r="AB205" s="2"/>
      <c r="AC205" s="2"/>
      <c r="AD205" s="2"/>
      <c r="AE205" s="2"/>
    </row>
    <row r="206" spans="1:31" x14ac:dyDescent="0.3">
      <c r="A206" s="66">
        <v>42647</v>
      </c>
      <c r="B206" s="94" t="s">
        <v>99</v>
      </c>
      <c r="C206" s="84" t="s">
        <v>30</v>
      </c>
      <c r="D206" s="66" t="s">
        <v>31</v>
      </c>
      <c r="E206" s="53" t="s">
        <v>32</v>
      </c>
      <c r="F206" s="53" t="s">
        <v>33</v>
      </c>
      <c r="G206" s="53" t="s">
        <v>56</v>
      </c>
      <c r="H206" s="53" t="s">
        <v>57</v>
      </c>
      <c r="I206" s="53" t="s">
        <v>58</v>
      </c>
      <c r="J206" s="53" t="s">
        <v>85</v>
      </c>
      <c r="K206" s="53">
        <v>0</v>
      </c>
      <c r="L206" s="53">
        <v>0</v>
      </c>
      <c r="M206" s="53">
        <v>0</v>
      </c>
      <c r="N206" s="53">
        <v>12790</v>
      </c>
      <c r="O206" s="53">
        <v>2558</v>
      </c>
      <c r="P206" s="53">
        <v>0</v>
      </c>
      <c r="Q206" s="53">
        <v>0</v>
      </c>
      <c r="R206" s="53">
        <v>0</v>
      </c>
      <c r="S206" s="53">
        <v>0</v>
      </c>
      <c r="T206" s="53">
        <v>0</v>
      </c>
      <c r="U206" s="53">
        <v>0</v>
      </c>
      <c r="V206" s="53">
        <v>0</v>
      </c>
      <c r="W206" s="53">
        <v>0</v>
      </c>
      <c r="X206" s="53">
        <v>0</v>
      </c>
      <c r="Y206" s="53">
        <v>0</v>
      </c>
      <c r="Z206" s="53">
        <v>0</v>
      </c>
      <c r="AA206" s="46"/>
      <c r="AB206" s="2"/>
      <c r="AC206" s="2"/>
      <c r="AD206" s="2"/>
      <c r="AE206" s="2"/>
    </row>
    <row r="207" spans="1:31" x14ac:dyDescent="0.3">
      <c r="A207" s="66">
        <v>42688</v>
      </c>
      <c r="B207" s="94" t="s">
        <v>99</v>
      </c>
      <c r="C207" s="84" t="s">
        <v>30</v>
      </c>
      <c r="D207" s="66" t="s">
        <v>31</v>
      </c>
      <c r="E207" s="53" t="s">
        <v>32</v>
      </c>
      <c r="F207" s="53" t="s">
        <v>33</v>
      </c>
      <c r="G207" s="53" t="s">
        <v>36</v>
      </c>
      <c r="H207" s="53" t="s">
        <v>37</v>
      </c>
      <c r="I207" s="53" t="s">
        <v>37</v>
      </c>
      <c r="J207" s="73" t="s">
        <v>89</v>
      </c>
      <c r="K207" s="53">
        <v>0</v>
      </c>
      <c r="L207" s="53">
        <v>0</v>
      </c>
      <c r="M207" s="53">
        <v>0</v>
      </c>
      <c r="N207" s="53">
        <v>188</v>
      </c>
      <c r="O207" s="53">
        <v>38</v>
      </c>
      <c r="P207" s="53">
        <v>0</v>
      </c>
      <c r="Q207" s="53">
        <v>11</v>
      </c>
      <c r="R207" s="53">
        <v>0</v>
      </c>
      <c r="S207" s="53">
        <v>0</v>
      </c>
      <c r="T207" s="53">
        <v>0</v>
      </c>
      <c r="U207" s="53">
        <v>0</v>
      </c>
      <c r="V207" s="53">
        <v>0</v>
      </c>
      <c r="W207" s="53">
        <v>0</v>
      </c>
      <c r="X207" s="53">
        <v>0</v>
      </c>
      <c r="Y207" s="53">
        <v>0</v>
      </c>
      <c r="Z207" s="53">
        <v>0</v>
      </c>
      <c r="AA207" s="46"/>
      <c r="AB207" s="2"/>
      <c r="AC207" s="2"/>
      <c r="AD207" s="2"/>
      <c r="AE207" s="2"/>
    </row>
    <row r="208" spans="1:31" x14ac:dyDescent="0.3">
      <c r="A208" s="66">
        <v>42693</v>
      </c>
      <c r="B208" s="94" t="s">
        <v>99</v>
      </c>
      <c r="C208" s="84" t="s">
        <v>30</v>
      </c>
      <c r="D208" s="66" t="s">
        <v>31</v>
      </c>
      <c r="E208" s="53" t="s">
        <v>32</v>
      </c>
      <c r="F208" s="53" t="s">
        <v>33</v>
      </c>
      <c r="G208" s="53" t="s">
        <v>36</v>
      </c>
      <c r="H208" s="53" t="s">
        <v>37</v>
      </c>
      <c r="I208" s="53" t="s">
        <v>37</v>
      </c>
      <c r="J208" s="73" t="s">
        <v>89</v>
      </c>
      <c r="K208" s="53">
        <v>0</v>
      </c>
      <c r="L208" s="53">
        <v>0</v>
      </c>
      <c r="M208" s="53">
        <v>0</v>
      </c>
      <c r="N208" s="53">
        <v>250</v>
      </c>
      <c r="O208" s="53">
        <v>50</v>
      </c>
      <c r="P208" s="53">
        <v>0</v>
      </c>
      <c r="Q208" s="53">
        <v>50</v>
      </c>
      <c r="R208" s="53">
        <v>0</v>
      </c>
      <c r="S208" s="53">
        <v>0</v>
      </c>
      <c r="T208" s="53">
        <v>0</v>
      </c>
      <c r="U208" s="53">
        <v>0</v>
      </c>
      <c r="V208" s="53">
        <v>0</v>
      </c>
      <c r="W208" s="53">
        <v>0</v>
      </c>
      <c r="X208" s="53">
        <v>0</v>
      </c>
      <c r="Y208" s="53">
        <v>0</v>
      </c>
      <c r="Z208" s="53">
        <v>0</v>
      </c>
      <c r="AA208" s="46"/>
      <c r="AB208" s="2"/>
      <c r="AC208" s="2"/>
      <c r="AD208" s="2"/>
      <c r="AE208" s="2"/>
    </row>
    <row r="209" spans="1:31" x14ac:dyDescent="0.3">
      <c r="A209" s="66">
        <v>42706</v>
      </c>
      <c r="B209" s="94" t="s">
        <v>99</v>
      </c>
      <c r="C209" s="84" t="s">
        <v>30</v>
      </c>
      <c r="D209" s="66" t="s">
        <v>31</v>
      </c>
      <c r="E209" s="53" t="s">
        <v>32</v>
      </c>
      <c r="F209" s="53" t="s">
        <v>33</v>
      </c>
      <c r="G209" s="53" t="s">
        <v>53</v>
      </c>
      <c r="H209" s="53" t="s">
        <v>54</v>
      </c>
      <c r="I209" s="53" t="s">
        <v>54</v>
      </c>
      <c r="J209" s="53" t="s">
        <v>89</v>
      </c>
      <c r="K209" s="53">
        <v>0</v>
      </c>
      <c r="L209" s="53">
        <v>0</v>
      </c>
      <c r="M209" s="53">
        <v>0</v>
      </c>
      <c r="N209" s="53">
        <v>0</v>
      </c>
      <c r="O209" s="53">
        <v>0</v>
      </c>
      <c r="P209" s="53">
        <v>0</v>
      </c>
      <c r="Q209" s="53">
        <v>0</v>
      </c>
      <c r="R209" s="53">
        <v>0</v>
      </c>
      <c r="S209" s="53">
        <v>0</v>
      </c>
      <c r="T209" s="53">
        <v>0</v>
      </c>
      <c r="U209" s="53">
        <v>0</v>
      </c>
      <c r="V209" s="53">
        <v>0</v>
      </c>
      <c r="W209" s="53">
        <v>0</v>
      </c>
      <c r="X209" s="53">
        <v>0</v>
      </c>
      <c r="Y209" s="53">
        <v>0</v>
      </c>
      <c r="Z209" s="53">
        <v>0</v>
      </c>
      <c r="AA209" s="46"/>
      <c r="AB209" s="2"/>
      <c r="AC209" s="2"/>
      <c r="AD209" s="2"/>
      <c r="AE209" s="2"/>
    </row>
    <row r="210" spans="1:31" x14ac:dyDescent="0.3">
      <c r="A210" s="23">
        <v>2016</v>
      </c>
      <c r="B210" s="94" t="s">
        <v>99</v>
      </c>
      <c r="C210" s="25" t="s">
        <v>30</v>
      </c>
      <c r="D210" s="38" t="s">
        <v>31</v>
      </c>
      <c r="E210" s="39" t="s">
        <v>32</v>
      </c>
      <c r="F210" s="39" t="s">
        <v>33</v>
      </c>
      <c r="G210" s="23" t="s">
        <v>81</v>
      </c>
      <c r="H210" s="53"/>
      <c r="I210" s="53"/>
      <c r="J210" s="39" t="s">
        <v>85</v>
      </c>
      <c r="K210" s="53"/>
      <c r="L210" s="53"/>
      <c r="M210" s="53"/>
      <c r="N210" s="53"/>
      <c r="O210" s="53"/>
      <c r="P210" s="53"/>
      <c r="Q210" s="53"/>
      <c r="R210" s="53"/>
      <c r="S210" s="53"/>
      <c r="T210" s="53"/>
      <c r="U210" s="53"/>
      <c r="V210" s="53"/>
      <c r="W210" s="53"/>
      <c r="X210" s="53"/>
      <c r="Y210" s="53"/>
      <c r="Z210" s="53"/>
      <c r="AA210" s="46"/>
      <c r="AB210" s="2"/>
      <c r="AC210" s="2"/>
      <c r="AD210" s="2"/>
      <c r="AE210" s="2"/>
    </row>
    <row r="211" spans="1:31" x14ac:dyDescent="0.3">
      <c r="A211" s="66">
        <v>42852</v>
      </c>
      <c r="B211" s="94" t="s">
        <v>98</v>
      </c>
      <c r="C211" s="84" t="s">
        <v>30</v>
      </c>
      <c r="D211" s="66" t="s">
        <v>31</v>
      </c>
      <c r="E211" s="53" t="s">
        <v>32</v>
      </c>
      <c r="F211" s="53" t="s">
        <v>33</v>
      </c>
      <c r="G211" s="53" t="s">
        <v>47</v>
      </c>
      <c r="H211" s="53" t="s">
        <v>48</v>
      </c>
      <c r="I211" s="53" t="s">
        <v>48</v>
      </c>
      <c r="J211" s="39" t="s">
        <v>204</v>
      </c>
      <c r="K211" s="53">
        <v>21</v>
      </c>
      <c r="L211" s="53">
        <v>23</v>
      </c>
      <c r="M211" s="53">
        <v>0</v>
      </c>
      <c r="N211" s="53">
        <v>57</v>
      </c>
      <c r="O211" s="53">
        <v>3</v>
      </c>
      <c r="P211" s="53">
        <v>0</v>
      </c>
      <c r="Q211" s="53">
        <v>0</v>
      </c>
      <c r="R211" s="53">
        <v>0</v>
      </c>
      <c r="S211" s="53">
        <v>0</v>
      </c>
      <c r="T211" s="53">
        <v>0</v>
      </c>
      <c r="U211" s="53">
        <v>0</v>
      </c>
      <c r="V211" s="53">
        <v>0</v>
      </c>
      <c r="W211" s="53">
        <v>0</v>
      </c>
      <c r="X211" s="53">
        <v>0</v>
      </c>
      <c r="Y211" s="53">
        <v>0</v>
      </c>
      <c r="Z211" s="53">
        <v>0</v>
      </c>
      <c r="AA211" s="46">
        <v>1</v>
      </c>
      <c r="AB211" s="2"/>
      <c r="AC211" s="2"/>
      <c r="AD211" s="2"/>
      <c r="AE211" s="2"/>
    </row>
    <row r="212" spans="1:31" x14ac:dyDescent="0.3">
      <c r="A212" s="66">
        <v>42872</v>
      </c>
      <c r="B212" s="94" t="s">
        <v>98</v>
      </c>
      <c r="C212" s="84" t="s">
        <v>30</v>
      </c>
      <c r="D212" s="66" t="s">
        <v>31</v>
      </c>
      <c r="E212" s="53" t="s">
        <v>32</v>
      </c>
      <c r="F212" s="53" t="s">
        <v>33</v>
      </c>
      <c r="G212" s="53" t="s">
        <v>59</v>
      </c>
      <c r="H212" s="53" t="s">
        <v>60</v>
      </c>
      <c r="I212" s="53" t="s">
        <v>61</v>
      </c>
      <c r="J212" s="53" t="s">
        <v>86</v>
      </c>
      <c r="K212" s="53">
        <v>5</v>
      </c>
      <c r="L212" s="53">
        <v>16</v>
      </c>
      <c r="M212" s="53">
        <v>0</v>
      </c>
      <c r="N212" s="53">
        <v>21</v>
      </c>
      <c r="O212" s="53">
        <v>0</v>
      </c>
      <c r="P212" s="53">
        <v>0</v>
      </c>
      <c r="Q212" s="53">
        <v>0</v>
      </c>
      <c r="R212" s="53">
        <v>0</v>
      </c>
      <c r="S212" s="53">
        <v>0</v>
      </c>
      <c r="T212" s="53">
        <v>0</v>
      </c>
      <c r="U212" s="53">
        <v>0</v>
      </c>
      <c r="V212" s="53">
        <v>0</v>
      </c>
      <c r="W212" s="53">
        <v>0</v>
      </c>
      <c r="X212" s="53">
        <v>0</v>
      </c>
      <c r="Y212" s="53">
        <v>0</v>
      </c>
      <c r="Z212" s="53">
        <v>0</v>
      </c>
      <c r="AA212" s="46"/>
      <c r="AB212" s="2"/>
      <c r="AC212" s="2"/>
      <c r="AD212" s="2"/>
      <c r="AE212" s="2"/>
    </row>
    <row r="213" spans="1:31" x14ac:dyDescent="0.3">
      <c r="A213" s="66">
        <v>42885</v>
      </c>
      <c r="B213" s="94" t="s">
        <v>98</v>
      </c>
      <c r="C213" s="84" t="s">
        <v>30</v>
      </c>
      <c r="D213" s="66" t="s">
        <v>31</v>
      </c>
      <c r="E213" s="53" t="s">
        <v>32</v>
      </c>
      <c r="F213" s="53" t="s">
        <v>33</v>
      </c>
      <c r="G213" s="53" t="s">
        <v>47</v>
      </c>
      <c r="H213" s="53" t="s">
        <v>48</v>
      </c>
      <c r="I213" s="53" t="s">
        <v>48</v>
      </c>
      <c r="J213" s="39" t="s">
        <v>204</v>
      </c>
      <c r="K213" s="53">
        <v>0</v>
      </c>
      <c r="L213" s="53">
        <v>0</v>
      </c>
      <c r="M213" s="53">
        <v>0</v>
      </c>
      <c r="N213" s="53">
        <v>0</v>
      </c>
      <c r="O213" s="53">
        <v>0</v>
      </c>
      <c r="P213" s="53">
        <v>0</v>
      </c>
      <c r="Q213" s="53">
        <v>0</v>
      </c>
      <c r="R213" s="53">
        <v>0</v>
      </c>
      <c r="S213" s="53">
        <v>0</v>
      </c>
      <c r="T213" s="53">
        <v>0</v>
      </c>
      <c r="U213" s="53">
        <v>0</v>
      </c>
      <c r="V213" s="53">
        <v>0</v>
      </c>
      <c r="W213" s="53">
        <v>0</v>
      </c>
      <c r="X213" s="53">
        <v>0</v>
      </c>
      <c r="Y213" s="53">
        <v>1</v>
      </c>
      <c r="Z213" s="53">
        <v>0</v>
      </c>
      <c r="AA213" s="46"/>
      <c r="AB213" s="2"/>
      <c r="AC213" s="2"/>
      <c r="AD213" s="2"/>
      <c r="AE213" s="2"/>
    </row>
    <row r="214" spans="1:31" x14ac:dyDescent="0.3">
      <c r="A214" s="66">
        <v>42895</v>
      </c>
      <c r="B214" s="94" t="s">
        <v>98</v>
      </c>
      <c r="C214" s="84" t="s">
        <v>30</v>
      </c>
      <c r="D214" s="66" t="s">
        <v>31</v>
      </c>
      <c r="E214" s="53" t="s">
        <v>32</v>
      </c>
      <c r="F214" s="53" t="s">
        <v>33</v>
      </c>
      <c r="G214" s="53" t="s">
        <v>40</v>
      </c>
      <c r="H214" s="53" t="s">
        <v>41</v>
      </c>
      <c r="I214" s="53" t="s">
        <v>42</v>
      </c>
      <c r="J214" s="53" t="s">
        <v>86</v>
      </c>
      <c r="K214" s="53">
        <v>0</v>
      </c>
      <c r="L214" s="53">
        <v>0</v>
      </c>
      <c r="M214" s="53">
        <v>0</v>
      </c>
      <c r="N214" s="53">
        <v>0</v>
      </c>
      <c r="O214" s="53">
        <v>0</v>
      </c>
      <c r="P214" s="53">
        <v>0</v>
      </c>
      <c r="Q214" s="53">
        <v>0</v>
      </c>
      <c r="R214" s="53">
        <v>0</v>
      </c>
      <c r="S214" s="53">
        <v>0</v>
      </c>
      <c r="T214" s="53">
        <v>0</v>
      </c>
      <c r="U214" s="53">
        <v>0</v>
      </c>
      <c r="V214" s="53">
        <v>0</v>
      </c>
      <c r="W214" s="53">
        <v>0</v>
      </c>
      <c r="X214" s="53">
        <v>0</v>
      </c>
      <c r="Y214" s="53">
        <v>1</v>
      </c>
      <c r="Z214" s="53">
        <v>0</v>
      </c>
      <c r="AA214" s="46"/>
      <c r="AB214" s="2"/>
      <c r="AC214" s="2"/>
      <c r="AD214" s="2"/>
      <c r="AE214" s="2"/>
    </row>
    <row r="215" spans="1:31" x14ac:dyDescent="0.3">
      <c r="A215" s="66">
        <v>42919</v>
      </c>
      <c r="B215" s="94" t="s">
        <v>98</v>
      </c>
      <c r="C215" s="84" t="s">
        <v>30</v>
      </c>
      <c r="D215" s="66" t="s">
        <v>31</v>
      </c>
      <c r="E215" s="53" t="s">
        <v>32</v>
      </c>
      <c r="F215" s="53" t="s">
        <v>33</v>
      </c>
      <c r="G215" s="53" t="s">
        <v>38</v>
      </c>
      <c r="H215" s="53" t="s">
        <v>39</v>
      </c>
      <c r="I215" s="53" t="s">
        <v>39</v>
      </c>
      <c r="J215" s="53" t="s">
        <v>89</v>
      </c>
      <c r="K215" s="53">
        <v>0</v>
      </c>
      <c r="L215" s="53">
        <v>0</v>
      </c>
      <c r="M215" s="53">
        <v>0</v>
      </c>
      <c r="N215" s="53">
        <v>0</v>
      </c>
      <c r="O215" s="53">
        <v>0</v>
      </c>
      <c r="P215" s="53">
        <v>0</v>
      </c>
      <c r="Q215" s="53">
        <v>0</v>
      </c>
      <c r="R215" s="53">
        <v>0</v>
      </c>
      <c r="S215" s="53">
        <v>0</v>
      </c>
      <c r="T215" s="53">
        <v>0</v>
      </c>
      <c r="U215" s="53">
        <v>0</v>
      </c>
      <c r="V215" s="53">
        <v>0</v>
      </c>
      <c r="W215" s="53">
        <v>0</v>
      </c>
      <c r="X215" s="53">
        <v>0</v>
      </c>
      <c r="Y215" s="53">
        <v>0</v>
      </c>
      <c r="Z215" s="53">
        <v>0</v>
      </c>
      <c r="AA215" s="46"/>
      <c r="AB215" s="2"/>
      <c r="AC215" s="2"/>
      <c r="AD215" s="2"/>
      <c r="AE215" s="2"/>
    </row>
    <row r="216" spans="1:31" x14ac:dyDescent="0.3">
      <c r="A216" s="66">
        <v>42936</v>
      </c>
      <c r="B216" s="94" t="s">
        <v>98</v>
      </c>
      <c r="C216" s="84" t="s">
        <v>30</v>
      </c>
      <c r="D216" s="66" t="s">
        <v>31</v>
      </c>
      <c r="E216" s="53" t="s">
        <v>32</v>
      </c>
      <c r="F216" s="53" t="s">
        <v>33</v>
      </c>
      <c r="G216" s="53" t="s">
        <v>38</v>
      </c>
      <c r="H216" s="53" t="s">
        <v>39</v>
      </c>
      <c r="I216" s="53" t="s">
        <v>39</v>
      </c>
      <c r="J216" s="53" t="s">
        <v>89</v>
      </c>
      <c r="K216" s="53">
        <v>0</v>
      </c>
      <c r="L216" s="53">
        <v>0</v>
      </c>
      <c r="M216" s="53">
        <v>0</v>
      </c>
      <c r="N216" s="53">
        <v>15</v>
      </c>
      <c r="O216" s="53">
        <v>3</v>
      </c>
      <c r="P216" s="53">
        <v>0</v>
      </c>
      <c r="Q216" s="53">
        <v>3</v>
      </c>
      <c r="R216" s="53">
        <v>0</v>
      </c>
      <c r="S216" s="53">
        <v>0</v>
      </c>
      <c r="T216" s="53">
        <v>0</v>
      </c>
      <c r="U216" s="53">
        <v>0</v>
      </c>
      <c r="V216" s="53">
        <v>0</v>
      </c>
      <c r="W216" s="53">
        <v>0</v>
      </c>
      <c r="X216" s="53">
        <v>0</v>
      </c>
      <c r="Y216" s="53">
        <v>0</v>
      </c>
      <c r="Z216" s="53">
        <v>0</v>
      </c>
      <c r="AA216" s="46"/>
      <c r="AB216" s="2"/>
      <c r="AC216" s="2"/>
      <c r="AD216" s="2"/>
      <c r="AE216" s="2"/>
    </row>
    <row r="217" spans="1:31" x14ac:dyDescent="0.3">
      <c r="A217" s="66">
        <v>42993</v>
      </c>
      <c r="B217" s="94" t="s">
        <v>98</v>
      </c>
      <c r="C217" s="84" t="s">
        <v>30</v>
      </c>
      <c r="D217" s="66" t="s">
        <v>31</v>
      </c>
      <c r="E217" s="53" t="s">
        <v>32</v>
      </c>
      <c r="F217" s="53" t="s">
        <v>33</v>
      </c>
      <c r="G217" s="53" t="s">
        <v>47</v>
      </c>
      <c r="H217" s="53" t="s">
        <v>48</v>
      </c>
      <c r="I217" s="53" t="s">
        <v>48</v>
      </c>
      <c r="J217" s="39" t="s">
        <v>204</v>
      </c>
      <c r="K217" s="53">
        <v>0</v>
      </c>
      <c r="L217" s="53">
        <v>1</v>
      </c>
      <c r="M217" s="53">
        <v>0</v>
      </c>
      <c r="N217" s="53">
        <v>1</v>
      </c>
      <c r="O217" s="53">
        <v>0</v>
      </c>
      <c r="P217" s="53">
        <v>0</v>
      </c>
      <c r="Q217" s="53">
        <v>1</v>
      </c>
      <c r="R217" s="53">
        <v>0</v>
      </c>
      <c r="S217" s="53">
        <v>0</v>
      </c>
      <c r="T217" s="53">
        <v>0</v>
      </c>
      <c r="U217" s="53">
        <v>0</v>
      </c>
      <c r="V217" s="53">
        <v>0</v>
      </c>
      <c r="W217" s="53">
        <v>0</v>
      </c>
      <c r="X217" s="53">
        <v>0</v>
      </c>
      <c r="Y217" s="53">
        <v>0</v>
      </c>
      <c r="Z217" s="53">
        <v>0</v>
      </c>
      <c r="AA217" s="46"/>
      <c r="AB217" s="2"/>
      <c r="AC217" s="2"/>
      <c r="AD217" s="2"/>
      <c r="AE217" s="2"/>
    </row>
    <row r="218" spans="1:31" x14ac:dyDescent="0.3">
      <c r="A218" s="66">
        <v>42995</v>
      </c>
      <c r="B218" s="94" t="s">
        <v>98</v>
      </c>
      <c r="C218" s="84" t="s">
        <v>30</v>
      </c>
      <c r="D218" s="66" t="s">
        <v>31</v>
      </c>
      <c r="E218" s="53" t="s">
        <v>32</v>
      </c>
      <c r="F218" s="53" t="s">
        <v>33</v>
      </c>
      <c r="G218" s="53" t="s">
        <v>38</v>
      </c>
      <c r="H218" s="53" t="s">
        <v>39</v>
      </c>
      <c r="I218" s="53" t="s">
        <v>39</v>
      </c>
      <c r="J218" s="53" t="s">
        <v>89</v>
      </c>
      <c r="K218" s="53">
        <v>0</v>
      </c>
      <c r="L218" s="53">
        <v>0</v>
      </c>
      <c r="M218" s="53">
        <v>0</v>
      </c>
      <c r="N218" s="53">
        <v>150</v>
      </c>
      <c r="O218" s="53">
        <v>30</v>
      </c>
      <c r="P218" s="53">
        <v>0</v>
      </c>
      <c r="Q218" s="53">
        <v>30</v>
      </c>
      <c r="R218" s="53">
        <v>0</v>
      </c>
      <c r="S218" s="53">
        <v>0</v>
      </c>
      <c r="T218" s="53">
        <v>0</v>
      </c>
      <c r="U218" s="53">
        <v>0</v>
      </c>
      <c r="V218" s="53">
        <v>0</v>
      </c>
      <c r="W218" s="53">
        <v>0</v>
      </c>
      <c r="X218" s="53">
        <v>0</v>
      </c>
      <c r="Y218" s="53">
        <v>0</v>
      </c>
      <c r="Z218" s="53">
        <v>0</v>
      </c>
      <c r="AA218" s="46"/>
      <c r="AB218" s="2"/>
      <c r="AC218" s="2"/>
      <c r="AD218" s="2"/>
      <c r="AE218" s="2"/>
    </row>
    <row r="219" spans="1:31" x14ac:dyDescent="0.3">
      <c r="A219" s="66">
        <v>43047</v>
      </c>
      <c r="B219" s="94" t="s">
        <v>98</v>
      </c>
      <c r="C219" s="84" t="s">
        <v>30</v>
      </c>
      <c r="D219" s="66" t="s">
        <v>31</v>
      </c>
      <c r="E219" s="53" t="s">
        <v>32</v>
      </c>
      <c r="F219" s="53" t="s">
        <v>33</v>
      </c>
      <c r="G219" s="53" t="s">
        <v>40</v>
      </c>
      <c r="H219" s="53" t="s">
        <v>41</v>
      </c>
      <c r="I219" s="53" t="s">
        <v>42</v>
      </c>
      <c r="J219" s="53" t="s">
        <v>86</v>
      </c>
      <c r="K219" s="53">
        <v>0</v>
      </c>
      <c r="L219" s="53">
        <v>0</v>
      </c>
      <c r="M219" s="53">
        <v>0</v>
      </c>
      <c r="N219" s="53">
        <v>0</v>
      </c>
      <c r="O219" s="53">
        <v>0</v>
      </c>
      <c r="P219" s="53">
        <v>0</v>
      </c>
      <c r="Q219" s="53">
        <v>0</v>
      </c>
      <c r="R219" s="53">
        <v>0</v>
      </c>
      <c r="S219" s="53">
        <v>0</v>
      </c>
      <c r="T219" s="53">
        <v>0</v>
      </c>
      <c r="U219" s="53">
        <v>0</v>
      </c>
      <c r="V219" s="53">
        <v>0</v>
      </c>
      <c r="W219" s="53">
        <v>0</v>
      </c>
      <c r="X219" s="53">
        <v>0</v>
      </c>
      <c r="Y219" s="53">
        <v>0</v>
      </c>
      <c r="Z219" s="53">
        <v>0</v>
      </c>
      <c r="AA219" s="46">
        <v>1</v>
      </c>
      <c r="AB219" s="2"/>
      <c r="AC219" s="2"/>
      <c r="AD219" s="2"/>
      <c r="AE219" s="2"/>
    </row>
    <row r="220" spans="1:31" x14ac:dyDescent="0.3">
      <c r="A220" s="66">
        <v>43056</v>
      </c>
      <c r="B220" s="94" t="s">
        <v>98</v>
      </c>
      <c r="C220" s="84" t="s">
        <v>30</v>
      </c>
      <c r="D220" s="66" t="s">
        <v>31</v>
      </c>
      <c r="E220" s="53" t="s">
        <v>32</v>
      </c>
      <c r="F220" s="53" t="s">
        <v>33</v>
      </c>
      <c r="G220" s="53" t="s">
        <v>36</v>
      </c>
      <c r="H220" s="53" t="s">
        <v>37</v>
      </c>
      <c r="I220" s="53" t="s">
        <v>37</v>
      </c>
      <c r="J220" s="73" t="s">
        <v>89</v>
      </c>
      <c r="K220" s="53">
        <v>0</v>
      </c>
      <c r="L220" s="53">
        <v>0</v>
      </c>
      <c r="M220" s="53">
        <v>0</v>
      </c>
      <c r="N220" s="53">
        <v>0</v>
      </c>
      <c r="O220" s="53">
        <v>0</v>
      </c>
      <c r="P220" s="53">
        <v>0</v>
      </c>
      <c r="Q220" s="53">
        <v>0</v>
      </c>
      <c r="R220" s="53">
        <v>0</v>
      </c>
      <c r="S220" s="53">
        <v>0</v>
      </c>
      <c r="T220" s="53">
        <v>0</v>
      </c>
      <c r="U220" s="53">
        <v>0</v>
      </c>
      <c r="V220" s="53">
        <v>0</v>
      </c>
      <c r="W220" s="53">
        <v>0</v>
      </c>
      <c r="X220" s="53">
        <v>1</v>
      </c>
      <c r="Y220" s="53">
        <v>1</v>
      </c>
      <c r="Z220" s="53">
        <v>0</v>
      </c>
      <c r="AA220" s="46"/>
      <c r="AB220" s="2"/>
      <c r="AC220" s="2"/>
      <c r="AD220" s="2"/>
      <c r="AE220" s="2"/>
    </row>
    <row r="221" spans="1:31" x14ac:dyDescent="0.3">
      <c r="A221" s="66">
        <v>43077</v>
      </c>
      <c r="B221" s="94" t="s">
        <v>98</v>
      </c>
      <c r="C221" s="84" t="s">
        <v>30</v>
      </c>
      <c r="D221" s="66" t="s">
        <v>31</v>
      </c>
      <c r="E221" s="53" t="s">
        <v>32</v>
      </c>
      <c r="F221" s="53" t="s">
        <v>33</v>
      </c>
      <c r="G221" s="53" t="s">
        <v>50</v>
      </c>
      <c r="H221" s="53" t="s">
        <v>51</v>
      </c>
      <c r="I221" s="53" t="s">
        <v>52</v>
      </c>
      <c r="J221" s="53" t="s">
        <v>89</v>
      </c>
      <c r="K221" s="53">
        <v>1</v>
      </c>
      <c r="L221" s="53">
        <v>1</v>
      </c>
      <c r="M221" s="53">
        <v>0</v>
      </c>
      <c r="N221" s="53">
        <v>2</v>
      </c>
      <c r="O221" s="53">
        <v>0</v>
      </c>
      <c r="P221" s="53">
        <v>0</v>
      </c>
      <c r="Q221" s="53">
        <v>0</v>
      </c>
      <c r="R221" s="53">
        <v>0</v>
      </c>
      <c r="S221" s="53">
        <v>0</v>
      </c>
      <c r="T221" s="53">
        <v>0</v>
      </c>
      <c r="U221" s="53">
        <v>0</v>
      </c>
      <c r="V221" s="53">
        <v>0</v>
      </c>
      <c r="W221" s="53">
        <v>0</v>
      </c>
      <c r="X221" s="53">
        <v>0</v>
      </c>
      <c r="Y221" s="53">
        <v>0</v>
      </c>
      <c r="Z221" s="53">
        <v>0</v>
      </c>
      <c r="AA221" s="46"/>
      <c r="AB221" s="2"/>
      <c r="AC221" s="2"/>
      <c r="AD221" s="2"/>
      <c r="AE221" s="2"/>
    </row>
    <row r="222" spans="1:31" x14ac:dyDescent="0.3">
      <c r="A222" s="66">
        <v>43098</v>
      </c>
      <c r="B222" s="94" t="s">
        <v>98</v>
      </c>
      <c r="C222" s="84" t="s">
        <v>30</v>
      </c>
      <c r="D222" s="66" t="s">
        <v>31</v>
      </c>
      <c r="E222" s="53" t="s">
        <v>32</v>
      </c>
      <c r="F222" s="53" t="s">
        <v>33</v>
      </c>
      <c r="G222" s="53" t="s">
        <v>40</v>
      </c>
      <c r="H222" s="53" t="s">
        <v>41</v>
      </c>
      <c r="I222" s="53" t="s">
        <v>42</v>
      </c>
      <c r="J222" s="53" t="s">
        <v>86</v>
      </c>
      <c r="K222" s="53">
        <v>0</v>
      </c>
      <c r="L222" s="53">
        <v>0</v>
      </c>
      <c r="M222" s="53">
        <v>0</v>
      </c>
      <c r="N222" s="53">
        <v>0</v>
      </c>
      <c r="O222" s="53">
        <v>0</v>
      </c>
      <c r="P222" s="53">
        <v>0</v>
      </c>
      <c r="Q222" s="53">
        <v>0</v>
      </c>
      <c r="R222" s="53">
        <v>0</v>
      </c>
      <c r="S222" s="53">
        <v>0</v>
      </c>
      <c r="T222" s="53">
        <v>0</v>
      </c>
      <c r="U222" s="53">
        <v>0</v>
      </c>
      <c r="V222" s="53">
        <v>0</v>
      </c>
      <c r="W222" s="53">
        <v>0</v>
      </c>
      <c r="X222" s="53">
        <v>0</v>
      </c>
      <c r="Y222" s="53">
        <v>0</v>
      </c>
      <c r="Z222" s="53">
        <v>0</v>
      </c>
      <c r="AA222" s="46"/>
      <c r="AB222" s="2"/>
      <c r="AC222" s="2"/>
      <c r="AD222" s="2"/>
      <c r="AE222" s="2"/>
    </row>
    <row r="223" spans="1:31" x14ac:dyDescent="0.3">
      <c r="A223" s="77">
        <v>42986</v>
      </c>
      <c r="B223" s="94" t="s">
        <v>98</v>
      </c>
      <c r="C223" s="25" t="s">
        <v>30</v>
      </c>
      <c r="D223" s="38" t="s">
        <v>31</v>
      </c>
      <c r="E223" s="39" t="s">
        <v>32</v>
      </c>
      <c r="F223" s="39" t="s">
        <v>33</v>
      </c>
      <c r="G223" s="23" t="s">
        <v>59</v>
      </c>
      <c r="H223" s="53"/>
      <c r="I223" s="53"/>
      <c r="J223" s="39" t="s">
        <v>86</v>
      </c>
      <c r="K223" s="34">
        <v>4</v>
      </c>
      <c r="L223" s="53"/>
      <c r="M223" s="53"/>
      <c r="N223" s="54">
        <v>22</v>
      </c>
      <c r="O223" s="53"/>
      <c r="P223" s="53"/>
      <c r="Q223" s="53"/>
      <c r="R223" s="53"/>
      <c r="S223" s="53"/>
      <c r="T223" s="53"/>
      <c r="U223" s="53"/>
      <c r="V223" s="53"/>
      <c r="W223" s="53"/>
      <c r="X223" s="53"/>
      <c r="Y223" s="53"/>
      <c r="Z223" s="53"/>
      <c r="AA223" s="46"/>
      <c r="AB223" s="2"/>
      <c r="AC223" s="2"/>
      <c r="AD223" s="2"/>
      <c r="AE223" s="2"/>
    </row>
    <row r="224" spans="1:31" x14ac:dyDescent="0.3">
      <c r="A224" s="23">
        <v>2017</v>
      </c>
      <c r="B224" s="94" t="s">
        <v>98</v>
      </c>
      <c r="C224" s="25" t="s">
        <v>30</v>
      </c>
      <c r="D224" s="38" t="s">
        <v>31</v>
      </c>
      <c r="E224" s="39" t="s">
        <v>32</v>
      </c>
      <c r="F224" s="39" t="s">
        <v>33</v>
      </c>
      <c r="G224" s="25" t="s">
        <v>69</v>
      </c>
      <c r="H224" s="53"/>
      <c r="I224" s="39"/>
      <c r="J224" s="39" t="s">
        <v>87</v>
      </c>
      <c r="K224" s="53"/>
      <c r="L224" s="53"/>
      <c r="M224" s="53"/>
      <c r="N224" s="54"/>
      <c r="O224" s="53"/>
      <c r="P224" s="53"/>
      <c r="Q224" s="53"/>
      <c r="R224" s="53"/>
      <c r="S224" s="53"/>
      <c r="T224" s="53"/>
      <c r="U224" s="53"/>
      <c r="V224" s="53"/>
      <c r="W224" s="53"/>
      <c r="X224" s="53"/>
      <c r="Y224" s="53"/>
      <c r="Z224" s="53"/>
      <c r="AA224" s="46"/>
      <c r="AB224" s="2"/>
      <c r="AC224" s="2"/>
      <c r="AD224" s="2"/>
      <c r="AE224" s="2"/>
    </row>
    <row r="225" spans="1:31" x14ac:dyDescent="0.3">
      <c r="A225" s="77">
        <v>43098</v>
      </c>
      <c r="B225" s="94" t="s">
        <v>98</v>
      </c>
      <c r="C225" s="25" t="s">
        <v>30</v>
      </c>
      <c r="D225" s="38" t="s">
        <v>31</v>
      </c>
      <c r="E225" s="39" t="s">
        <v>32</v>
      </c>
      <c r="F225" s="39" t="s">
        <v>33</v>
      </c>
      <c r="G225" s="23" t="s">
        <v>47</v>
      </c>
      <c r="H225" s="53"/>
      <c r="I225" s="53"/>
      <c r="J225" s="39" t="s">
        <v>204</v>
      </c>
      <c r="K225" s="53"/>
      <c r="L225" s="53"/>
      <c r="M225" s="53"/>
      <c r="N225" s="54">
        <v>400</v>
      </c>
      <c r="O225" s="53"/>
      <c r="P225" s="53"/>
      <c r="Q225" s="53"/>
      <c r="R225" s="53"/>
      <c r="S225" s="53"/>
      <c r="T225" s="53"/>
      <c r="U225" s="53"/>
      <c r="V225" s="53"/>
      <c r="W225" s="53"/>
      <c r="X225" s="53"/>
      <c r="Y225" s="53"/>
      <c r="Z225" s="53"/>
      <c r="AA225" s="46"/>
      <c r="AB225" s="2"/>
      <c r="AC225" s="2"/>
      <c r="AD225" s="2"/>
      <c r="AE225" s="2"/>
    </row>
    <row r="226" spans="1:31" x14ac:dyDescent="0.3">
      <c r="A226" s="66">
        <v>43118</v>
      </c>
      <c r="B226" s="94" t="s">
        <v>97</v>
      </c>
      <c r="C226" s="84" t="s">
        <v>30</v>
      </c>
      <c r="D226" s="66" t="s">
        <v>31</v>
      </c>
      <c r="E226" s="53" t="s">
        <v>32</v>
      </c>
      <c r="F226" s="53" t="s">
        <v>33</v>
      </c>
      <c r="G226" s="53" t="s">
        <v>47</v>
      </c>
      <c r="H226" s="53" t="s">
        <v>48</v>
      </c>
      <c r="I226" s="53" t="s">
        <v>48</v>
      </c>
      <c r="J226" s="39" t="s">
        <v>204</v>
      </c>
      <c r="K226" s="53">
        <v>0</v>
      </c>
      <c r="L226" s="53">
        <v>0</v>
      </c>
      <c r="M226" s="53">
        <v>0</v>
      </c>
      <c r="N226" s="53">
        <v>0</v>
      </c>
      <c r="O226" s="53">
        <v>0</v>
      </c>
      <c r="P226" s="53">
        <v>0</v>
      </c>
      <c r="Q226" s="53">
        <v>0</v>
      </c>
      <c r="R226" s="53">
        <v>0</v>
      </c>
      <c r="S226" s="53">
        <v>0</v>
      </c>
      <c r="T226" s="53">
        <v>0</v>
      </c>
      <c r="U226" s="53">
        <v>0</v>
      </c>
      <c r="V226" s="53">
        <v>0</v>
      </c>
      <c r="W226" s="53">
        <v>0</v>
      </c>
      <c r="X226" s="53">
        <v>0</v>
      </c>
      <c r="Y226" s="53">
        <v>0</v>
      </c>
      <c r="Z226" s="53">
        <v>0</v>
      </c>
      <c r="AA226" s="46">
        <v>0</v>
      </c>
      <c r="AB226" s="2"/>
      <c r="AC226" s="2"/>
      <c r="AD226" s="2"/>
      <c r="AE226" s="2"/>
    </row>
    <row r="227" spans="1:31" x14ac:dyDescent="0.3">
      <c r="A227" s="66">
        <v>43150</v>
      </c>
      <c r="B227" s="94" t="s">
        <v>97</v>
      </c>
      <c r="C227" s="84" t="s">
        <v>30</v>
      </c>
      <c r="D227" s="66" t="s">
        <v>31</v>
      </c>
      <c r="E227" s="53" t="s">
        <v>32</v>
      </c>
      <c r="F227" s="53" t="s">
        <v>33</v>
      </c>
      <c r="G227" s="53" t="s">
        <v>40</v>
      </c>
      <c r="H227" s="53" t="s">
        <v>41</v>
      </c>
      <c r="I227" s="53" t="s">
        <v>42</v>
      </c>
      <c r="J227" s="53" t="s">
        <v>86</v>
      </c>
      <c r="K227" s="53">
        <v>0</v>
      </c>
      <c r="L227" s="53">
        <v>0</v>
      </c>
      <c r="M227" s="53">
        <v>0</v>
      </c>
      <c r="N227" s="53">
        <v>0</v>
      </c>
      <c r="O227" s="53">
        <v>0</v>
      </c>
      <c r="P227" s="53">
        <v>0</v>
      </c>
      <c r="Q227" s="53">
        <v>0</v>
      </c>
      <c r="R227" s="53">
        <v>0</v>
      </c>
      <c r="S227" s="53">
        <v>0</v>
      </c>
      <c r="T227" s="53">
        <v>0</v>
      </c>
      <c r="U227" s="53">
        <v>0</v>
      </c>
      <c r="V227" s="53">
        <v>0</v>
      </c>
      <c r="W227" s="53">
        <v>0</v>
      </c>
      <c r="X227" s="53">
        <v>0</v>
      </c>
      <c r="Y227" s="53">
        <v>0</v>
      </c>
      <c r="Z227" s="53">
        <v>0</v>
      </c>
      <c r="AA227" s="46">
        <v>2</v>
      </c>
      <c r="AB227" s="2"/>
      <c r="AC227" s="2"/>
      <c r="AD227" s="2"/>
      <c r="AE227" s="2"/>
    </row>
    <row r="228" spans="1:31" x14ac:dyDescent="0.3">
      <c r="A228" s="66">
        <v>43265</v>
      </c>
      <c r="B228" s="94" t="s">
        <v>97</v>
      </c>
      <c r="C228" s="84" t="s">
        <v>30</v>
      </c>
      <c r="D228" s="66" t="s">
        <v>31</v>
      </c>
      <c r="E228" s="53" t="s">
        <v>32</v>
      </c>
      <c r="F228" s="53" t="s">
        <v>33</v>
      </c>
      <c r="G228" s="53" t="s">
        <v>38</v>
      </c>
      <c r="H228" s="53" t="s">
        <v>39</v>
      </c>
      <c r="I228" s="53" t="s">
        <v>39</v>
      </c>
      <c r="J228" s="53" t="s">
        <v>89</v>
      </c>
      <c r="K228" s="53">
        <v>0</v>
      </c>
      <c r="L228" s="53">
        <v>0</v>
      </c>
      <c r="M228" s="53">
        <v>0</v>
      </c>
      <c r="N228" s="53">
        <v>0</v>
      </c>
      <c r="O228" s="53">
        <v>0</v>
      </c>
      <c r="P228" s="53">
        <v>0</v>
      </c>
      <c r="Q228" s="53">
        <v>0</v>
      </c>
      <c r="R228" s="53">
        <v>0</v>
      </c>
      <c r="S228" s="53">
        <v>0</v>
      </c>
      <c r="T228" s="53">
        <v>0</v>
      </c>
      <c r="U228" s="53">
        <v>0</v>
      </c>
      <c r="V228" s="53">
        <v>0</v>
      </c>
      <c r="W228" s="53">
        <v>0</v>
      </c>
      <c r="X228" s="53">
        <v>0</v>
      </c>
      <c r="Y228" s="53">
        <v>0</v>
      </c>
      <c r="Z228" s="53">
        <v>0</v>
      </c>
      <c r="AA228" s="46">
        <v>0</v>
      </c>
      <c r="AB228" s="2"/>
      <c r="AC228" s="2"/>
      <c r="AD228" s="2"/>
      <c r="AE228" s="2"/>
    </row>
    <row r="229" spans="1:31" x14ac:dyDescent="0.3">
      <c r="A229" s="66">
        <v>43367</v>
      </c>
      <c r="B229" s="94" t="s">
        <v>97</v>
      </c>
      <c r="C229" s="84" t="s">
        <v>30</v>
      </c>
      <c r="D229" s="66" t="s">
        <v>31</v>
      </c>
      <c r="E229" s="53" t="s">
        <v>32</v>
      </c>
      <c r="F229" s="53" t="s">
        <v>33</v>
      </c>
      <c r="G229" s="53" t="s">
        <v>76</v>
      </c>
      <c r="H229" s="53" t="s">
        <v>45</v>
      </c>
      <c r="I229" s="53" t="s">
        <v>45</v>
      </c>
      <c r="J229" s="73" t="s">
        <v>85</v>
      </c>
      <c r="K229" s="53">
        <v>0</v>
      </c>
      <c r="L229" s="53">
        <v>0</v>
      </c>
      <c r="M229" s="53">
        <v>0</v>
      </c>
      <c r="N229" s="53">
        <v>15</v>
      </c>
      <c r="O229" s="53">
        <v>3</v>
      </c>
      <c r="P229" s="53">
        <v>0</v>
      </c>
      <c r="Q229" s="53">
        <v>3</v>
      </c>
      <c r="R229" s="53">
        <v>0</v>
      </c>
      <c r="S229" s="53">
        <v>0</v>
      </c>
      <c r="T229" s="53">
        <v>0</v>
      </c>
      <c r="U229" s="53">
        <v>0</v>
      </c>
      <c r="V229" s="53">
        <v>0</v>
      </c>
      <c r="W229" s="53">
        <v>0</v>
      </c>
      <c r="X229" s="53">
        <v>0</v>
      </c>
      <c r="Y229" s="53">
        <v>0</v>
      </c>
      <c r="Z229" s="53">
        <v>0</v>
      </c>
      <c r="AA229" s="46">
        <v>0</v>
      </c>
      <c r="AB229" s="2"/>
      <c r="AC229" s="2"/>
      <c r="AD229" s="2"/>
      <c r="AE229" s="2"/>
    </row>
    <row r="230" spans="1:31" x14ac:dyDescent="0.3">
      <c r="A230" s="66">
        <v>43378</v>
      </c>
      <c r="B230" s="94" t="s">
        <v>97</v>
      </c>
      <c r="C230" s="84" t="s">
        <v>30</v>
      </c>
      <c r="D230" s="66" t="s">
        <v>31</v>
      </c>
      <c r="E230" s="53" t="s">
        <v>32</v>
      </c>
      <c r="F230" s="53" t="s">
        <v>33</v>
      </c>
      <c r="G230" s="53" t="s">
        <v>40</v>
      </c>
      <c r="H230" s="53" t="s">
        <v>41</v>
      </c>
      <c r="I230" s="53" t="s">
        <v>42</v>
      </c>
      <c r="J230" s="53" t="s">
        <v>86</v>
      </c>
      <c r="K230" s="53">
        <v>0</v>
      </c>
      <c r="L230" s="53">
        <v>0</v>
      </c>
      <c r="M230" s="53">
        <v>0</v>
      </c>
      <c r="N230" s="53">
        <v>40</v>
      </c>
      <c r="O230" s="53">
        <v>8</v>
      </c>
      <c r="P230" s="53">
        <v>0</v>
      </c>
      <c r="Q230" s="53">
        <v>8</v>
      </c>
      <c r="R230" s="53">
        <v>0</v>
      </c>
      <c r="S230" s="53">
        <v>0</v>
      </c>
      <c r="T230" s="53">
        <v>0</v>
      </c>
      <c r="U230" s="53">
        <v>0</v>
      </c>
      <c r="V230" s="53">
        <v>0</v>
      </c>
      <c r="W230" s="53">
        <v>0</v>
      </c>
      <c r="X230" s="53">
        <v>0</v>
      </c>
      <c r="Y230" s="53">
        <v>0</v>
      </c>
      <c r="Z230" s="53">
        <v>0</v>
      </c>
      <c r="AA230" s="46"/>
      <c r="AB230" s="2"/>
      <c r="AC230" s="2"/>
      <c r="AD230" s="2"/>
      <c r="AE230" s="2"/>
    </row>
    <row r="231" spans="1:31" x14ac:dyDescent="0.3">
      <c r="A231" s="66">
        <v>43396</v>
      </c>
      <c r="B231" s="94" t="s">
        <v>97</v>
      </c>
      <c r="C231" s="84" t="s">
        <v>30</v>
      </c>
      <c r="D231" s="66" t="s">
        <v>31</v>
      </c>
      <c r="E231" s="53" t="s">
        <v>32</v>
      </c>
      <c r="F231" s="53" t="s">
        <v>33</v>
      </c>
      <c r="G231" s="53" t="s">
        <v>69</v>
      </c>
      <c r="H231" s="53" t="s">
        <v>34</v>
      </c>
      <c r="I231" s="53" t="s">
        <v>35</v>
      </c>
      <c r="J231" s="39" t="s">
        <v>87</v>
      </c>
      <c r="K231" s="53">
        <v>0</v>
      </c>
      <c r="L231" s="53">
        <v>0</v>
      </c>
      <c r="M231" s="53">
        <v>0</v>
      </c>
      <c r="N231" s="53">
        <v>0</v>
      </c>
      <c r="O231" s="53">
        <v>0</v>
      </c>
      <c r="P231" s="53">
        <v>0</v>
      </c>
      <c r="Q231" s="53">
        <v>0</v>
      </c>
      <c r="R231" s="53">
        <v>0</v>
      </c>
      <c r="S231" s="53">
        <v>0</v>
      </c>
      <c r="T231" s="53">
        <v>0</v>
      </c>
      <c r="U231" s="53">
        <v>0</v>
      </c>
      <c r="V231" s="53">
        <v>0</v>
      </c>
      <c r="W231" s="53">
        <v>0</v>
      </c>
      <c r="X231" s="53">
        <v>0</v>
      </c>
      <c r="Y231" s="53">
        <v>0</v>
      </c>
      <c r="Z231" s="53">
        <v>0</v>
      </c>
      <c r="AA231" s="46"/>
      <c r="AB231" s="2"/>
      <c r="AC231" s="2"/>
      <c r="AD231" s="2"/>
      <c r="AE231" s="2"/>
    </row>
    <row r="232" spans="1:31" x14ac:dyDescent="0.3">
      <c r="A232" s="23">
        <v>2018</v>
      </c>
      <c r="B232" s="94" t="s">
        <v>97</v>
      </c>
      <c r="C232" s="25" t="s">
        <v>30</v>
      </c>
      <c r="D232" s="38" t="s">
        <v>31</v>
      </c>
      <c r="E232" s="39" t="s">
        <v>32</v>
      </c>
      <c r="F232" s="39" t="s">
        <v>33</v>
      </c>
      <c r="G232" s="23" t="s">
        <v>81</v>
      </c>
      <c r="H232" s="53"/>
      <c r="I232" s="53"/>
      <c r="J232" s="39" t="s">
        <v>85</v>
      </c>
      <c r="K232" s="53"/>
      <c r="L232" s="53"/>
      <c r="M232" s="53"/>
      <c r="N232" s="53"/>
      <c r="O232" s="53"/>
      <c r="P232" s="53"/>
      <c r="Q232" s="53"/>
      <c r="R232" s="53"/>
      <c r="S232" s="53"/>
      <c r="T232" s="53"/>
      <c r="U232" s="53"/>
      <c r="V232" s="53"/>
      <c r="W232" s="53"/>
      <c r="X232" s="53"/>
      <c r="Y232" s="53"/>
      <c r="Z232" s="53"/>
      <c r="AA232" s="46"/>
      <c r="AB232" s="2"/>
      <c r="AC232" s="2"/>
      <c r="AD232" s="2"/>
      <c r="AE232" s="2"/>
    </row>
    <row r="233" spans="1:31" x14ac:dyDescent="0.3">
      <c r="A233" s="23">
        <v>2018</v>
      </c>
      <c r="B233" s="94" t="s">
        <v>97</v>
      </c>
      <c r="C233" s="25" t="s">
        <v>30</v>
      </c>
      <c r="D233" s="38" t="s">
        <v>31</v>
      </c>
      <c r="E233" s="39" t="s">
        <v>32</v>
      </c>
      <c r="F233" s="39" t="s">
        <v>33</v>
      </c>
      <c r="G233" s="23" t="s">
        <v>81</v>
      </c>
      <c r="H233" s="53"/>
      <c r="I233" s="53"/>
      <c r="J233" s="39" t="s">
        <v>85</v>
      </c>
      <c r="K233" s="53"/>
      <c r="L233" s="53"/>
      <c r="M233" s="53"/>
      <c r="N233" s="53"/>
      <c r="O233" s="53"/>
      <c r="P233" s="53"/>
      <c r="Q233" s="53"/>
      <c r="R233" s="53"/>
      <c r="S233" s="53"/>
      <c r="T233" s="53"/>
      <c r="U233" s="53"/>
      <c r="V233" s="53"/>
      <c r="W233" s="53"/>
      <c r="X233" s="53"/>
      <c r="Y233" s="53"/>
      <c r="Z233" s="53"/>
      <c r="AA233" s="46"/>
      <c r="AB233" s="2"/>
      <c r="AC233" s="2"/>
      <c r="AD233" s="2"/>
      <c r="AE233" s="2"/>
    </row>
    <row r="234" spans="1:31" x14ac:dyDescent="0.3">
      <c r="A234" s="77">
        <v>43437</v>
      </c>
      <c r="B234" s="94" t="s">
        <v>97</v>
      </c>
      <c r="C234" s="25" t="s">
        <v>30</v>
      </c>
      <c r="D234" s="38" t="s">
        <v>31</v>
      </c>
      <c r="E234" s="39" t="s">
        <v>32</v>
      </c>
      <c r="F234" s="39" t="s">
        <v>33</v>
      </c>
      <c r="G234" s="23" t="s">
        <v>47</v>
      </c>
      <c r="H234" s="53"/>
      <c r="I234" s="53"/>
      <c r="J234" s="39" t="s">
        <v>86</v>
      </c>
      <c r="K234" s="39">
        <v>1</v>
      </c>
      <c r="L234" s="53"/>
      <c r="M234" s="53"/>
      <c r="N234" s="53"/>
      <c r="O234" s="53"/>
      <c r="P234" s="53"/>
      <c r="Q234" s="53"/>
      <c r="R234" s="53"/>
      <c r="S234" s="53"/>
      <c r="T234" s="53"/>
      <c r="U234" s="53"/>
      <c r="V234" s="53"/>
      <c r="W234" s="53"/>
      <c r="X234" s="53"/>
      <c r="Y234" s="53"/>
      <c r="Z234" s="53"/>
      <c r="AA234" s="46"/>
      <c r="AB234" s="2"/>
      <c r="AC234" s="2"/>
      <c r="AD234" s="2"/>
      <c r="AE234" s="2"/>
    </row>
    <row r="235" spans="1:31" x14ac:dyDescent="0.3">
      <c r="A235" s="77">
        <v>43106</v>
      </c>
      <c r="B235" s="94" t="s">
        <v>97</v>
      </c>
      <c r="C235" s="25" t="s">
        <v>30</v>
      </c>
      <c r="D235" s="38" t="s">
        <v>31</v>
      </c>
      <c r="E235" s="39" t="s">
        <v>32</v>
      </c>
      <c r="F235" s="39" t="s">
        <v>33</v>
      </c>
      <c r="G235" s="23" t="s">
        <v>79</v>
      </c>
      <c r="H235" s="53"/>
      <c r="I235" s="53"/>
      <c r="J235" s="39" t="s">
        <v>86</v>
      </c>
      <c r="K235" s="53"/>
      <c r="L235" s="53"/>
      <c r="M235" s="53"/>
      <c r="N235" s="53"/>
      <c r="O235" s="53"/>
      <c r="P235" s="53"/>
      <c r="Q235" s="53"/>
      <c r="R235" s="53"/>
      <c r="S235" s="53"/>
      <c r="T235" s="53"/>
      <c r="U235" s="53"/>
      <c r="V235" s="53"/>
      <c r="W235" s="53"/>
      <c r="X235" s="53"/>
      <c r="Y235" s="53"/>
      <c r="Z235" s="53"/>
      <c r="AA235" s="46"/>
      <c r="AB235" s="2"/>
      <c r="AC235" s="2"/>
      <c r="AD235" s="2"/>
      <c r="AE235" s="2"/>
    </row>
    <row r="236" spans="1:31" x14ac:dyDescent="0.3">
      <c r="A236" s="23">
        <v>2018</v>
      </c>
      <c r="B236" s="94" t="s">
        <v>97</v>
      </c>
      <c r="C236" s="25" t="s">
        <v>30</v>
      </c>
      <c r="D236" s="38" t="s">
        <v>31</v>
      </c>
      <c r="E236" s="39" t="s">
        <v>32</v>
      </c>
      <c r="F236" s="39" t="s">
        <v>33</v>
      </c>
      <c r="G236" s="23" t="s">
        <v>79</v>
      </c>
      <c r="H236" s="53"/>
      <c r="I236" s="53"/>
      <c r="J236" s="39" t="s">
        <v>86</v>
      </c>
      <c r="K236" s="53"/>
      <c r="L236" s="53"/>
      <c r="M236" s="53"/>
      <c r="N236" s="39">
        <v>200</v>
      </c>
      <c r="O236" s="53"/>
      <c r="P236" s="53"/>
      <c r="Q236" s="53"/>
      <c r="R236" s="53"/>
      <c r="S236" s="53"/>
      <c r="T236" s="53"/>
      <c r="U236" s="53"/>
      <c r="V236" s="53"/>
      <c r="W236" s="53"/>
      <c r="X236" s="53"/>
      <c r="Y236" s="53"/>
      <c r="Z236" s="53"/>
      <c r="AA236" s="46"/>
      <c r="AB236" s="2"/>
      <c r="AC236" s="2"/>
      <c r="AD236" s="2"/>
      <c r="AE236" s="2"/>
    </row>
    <row r="237" spans="1:31" x14ac:dyDescent="0.3">
      <c r="A237" s="23">
        <v>2018</v>
      </c>
      <c r="B237" s="94" t="s">
        <v>97</v>
      </c>
      <c r="C237" s="25" t="s">
        <v>30</v>
      </c>
      <c r="D237" s="38" t="s">
        <v>31</v>
      </c>
      <c r="E237" s="39" t="s">
        <v>32</v>
      </c>
      <c r="F237" s="39" t="s">
        <v>33</v>
      </c>
      <c r="G237" s="23" t="s">
        <v>82</v>
      </c>
      <c r="H237" s="53"/>
      <c r="I237" s="53"/>
      <c r="J237" s="39" t="s">
        <v>89</v>
      </c>
      <c r="K237" s="53"/>
      <c r="L237" s="53"/>
      <c r="M237" s="53"/>
      <c r="N237" s="53"/>
      <c r="O237" s="53"/>
      <c r="P237" s="53"/>
      <c r="Q237" s="53"/>
      <c r="R237" s="53"/>
      <c r="S237" s="53"/>
      <c r="T237" s="53"/>
      <c r="U237" s="53"/>
      <c r="V237" s="53"/>
      <c r="W237" s="53"/>
      <c r="X237" s="53"/>
      <c r="Y237" s="53"/>
      <c r="Z237" s="53"/>
      <c r="AA237" s="46"/>
      <c r="AB237" s="2"/>
      <c r="AC237" s="2"/>
      <c r="AD237" s="2"/>
      <c r="AE237" s="2"/>
    </row>
    <row r="238" spans="1:31" x14ac:dyDescent="0.3">
      <c r="A238" s="66">
        <v>43538</v>
      </c>
      <c r="B238" s="94" t="s">
        <v>96</v>
      </c>
      <c r="C238" s="84" t="s">
        <v>30</v>
      </c>
      <c r="D238" s="66" t="s">
        <v>31</v>
      </c>
      <c r="E238" s="53" t="s">
        <v>32</v>
      </c>
      <c r="F238" s="53" t="s">
        <v>33</v>
      </c>
      <c r="G238" s="53" t="s">
        <v>53</v>
      </c>
      <c r="H238" s="53" t="s">
        <v>54</v>
      </c>
      <c r="I238" s="53" t="s">
        <v>54</v>
      </c>
      <c r="J238" s="53" t="s">
        <v>89</v>
      </c>
      <c r="K238" s="53">
        <v>0</v>
      </c>
      <c r="L238" s="53">
        <v>0</v>
      </c>
      <c r="M238" s="53">
        <v>0</v>
      </c>
      <c r="N238" s="53">
        <v>0</v>
      </c>
      <c r="O238" s="53">
        <v>0</v>
      </c>
      <c r="P238" s="53">
        <v>0</v>
      </c>
      <c r="Q238" s="53">
        <v>0</v>
      </c>
      <c r="R238" s="53">
        <v>0</v>
      </c>
      <c r="S238" s="53">
        <v>0</v>
      </c>
      <c r="T238" s="53">
        <v>0</v>
      </c>
      <c r="U238" s="53">
        <v>0</v>
      </c>
      <c r="V238" s="53">
        <v>0</v>
      </c>
      <c r="W238" s="53">
        <v>0</v>
      </c>
      <c r="X238" s="53">
        <v>0</v>
      </c>
      <c r="Y238" s="53">
        <v>0</v>
      </c>
      <c r="Z238" s="53">
        <v>100</v>
      </c>
      <c r="AA238" s="46"/>
      <c r="AB238" s="2"/>
      <c r="AC238" s="2"/>
      <c r="AD238" s="2"/>
      <c r="AE238" s="2"/>
    </row>
    <row r="239" spans="1:31" x14ac:dyDescent="0.3">
      <c r="A239" s="66">
        <v>43553</v>
      </c>
      <c r="B239" s="94" t="s">
        <v>96</v>
      </c>
      <c r="C239" s="84" t="s">
        <v>30</v>
      </c>
      <c r="D239" s="66" t="s">
        <v>31</v>
      </c>
      <c r="E239" s="53" t="s">
        <v>32</v>
      </c>
      <c r="F239" s="53" t="s">
        <v>33</v>
      </c>
      <c r="G239" s="53" t="s">
        <v>40</v>
      </c>
      <c r="H239" s="53" t="s">
        <v>41</v>
      </c>
      <c r="I239" s="53" t="s">
        <v>42</v>
      </c>
      <c r="J239" s="53" t="s">
        <v>86</v>
      </c>
      <c r="K239" s="53">
        <v>0</v>
      </c>
      <c r="L239" s="53">
        <v>0</v>
      </c>
      <c r="M239" s="53">
        <v>0</v>
      </c>
      <c r="N239" s="53">
        <v>0</v>
      </c>
      <c r="O239" s="53">
        <v>0</v>
      </c>
      <c r="P239" s="53">
        <v>0</v>
      </c>
      <c r="Q239" s="53">
        <v>0</v>
      </c>
      <c r="R239" s="53">
        <v>0</v>
      </c>
      <c r="S239" s="53">
        <v>0</v>
      </c>
      <c r="T239" s="53">
        <v>0</v>
      </c>
      <c r="U239" s="53">
        <v>0</v>
      </c>
      <c r="V239" s="53">
        <v>0</v>
      </c>
      <c r="W239" s="53">
        <v>0</v>
      </c>
      <c r="X239" s="53">
        <v>0</v>
      </c>
      <c r="Y239" s="53">
        <v>1</v>
      </c>
      <c r="Z239" s="53">
        <v>0</v>
      </c>
      <c r="AA239" s="46" t="s">
        <v>62</v>
      </c>
      <c r="AB239" s="2"/>
      <c r="AC239" s="2"/>
      <c r="AD239" s="2"/>
      <c r="AE239" s="2"/>
    </row>
    <row r="240" spans="1:31" x14ac:dyDescent="0.3">
      <c r="A240" s="66">
        <v>43558</v>
      </c>
      <c r="B240" s="94" t="s">
        <v>96</v>
      </c>
      <c r="C240" s="84" t="s">
        <v>30</v>
      </c>
      <c r="D240" s="66" t="s">
        <v>31</v>
      </c>
      <c r="E240" s="53" t="s">
        <v>32</v>
      </c>
      <c r="F240" s="53" t="s">
        <v>33</v>
      </c>
      <c r="G240" s="53" t="s">
        <v>53</v>
      </c>
      <c r="H240" s="53" t="s">
        <v>54</v>
      </c>
      <c r="I240" s="53" t="s">
        <v>54</v>
      </c>
      <c r="J240" s="53" t="s">
        <v>89</v>
      </c>
      <c r="K240" s="53">
        <v>0</v>
      </c>
      <c r="L240" s="53">
        <v>0</v>
      </c>
      <c r="M240" s="53">
        <v>0</v>
      </c>
      <c r="N240" s="53">
        <v>0</v>
      </c>
      <c r="O240" s="53">
        <v>0</v>
      </c>
      <c r="P240" s="53">
        <v>0</v>
      </c>
      <c r="Q240" s="53">
        <v>0</v>
      </c>
      <c r="R240" s="53">
        <v>0</v>
      </c>
      <c r="S240" s="53">
        <v>0</v>
      </c>
      <c r="T240" s="53">
        <v>0</v>
      </c>
      <c r="U240" s="53">
        <v>0</v>
      </c>
      <c r="V240" s="53">
        <v>0</v>
      </c>
      <c r="W240" s="53">
        <v>0</v>
      </c>
      <c r="X240" s="53">
        <v>0</v>
      </c>
      <c r="Y240" s="53">
        <v>0</v>
      </c>
      <c r="Z240" s="53">
        <v>2</v>
      </c>
      <c r="AA240" s="46"/>
      <c r="AB240" s="2"/>
      <c r="AC240" s="2"/>
      <c r="AD240" s="2"/>
      <c r="AE240" s="2"/>
    </row>
    <row r="241" spans="1:31" x14ac:dyDescent="0.3">
      <c r="A241" s="66">
        <v>43562</v>
      </c>
      <c r="B241" s="94" t="s">
        <v>96</v>
      </c>
      <c r="C241" s="84" t="s">
        <v>30</v>
      </c>
      <c r="D241" s="66" t="s">
        <v>31</v>
      </c>
      <c r="E241" s="53" t="s">
        <v>32</v>
      </c>
      <c r="F241" s="53" t="s">
        <v>33</v>
      </c>
      <c r="G241" s="53" t="s">
        <v>40</v>
      </c>
      <c r="H241" s="53" t="s">
        <v>41</v>
      </c>
      <c r="I241" s="53" t="s">
        <v>42</v>
      </c>
      <c r="J241" s="53" t="s">
        <v>86</v>
      </c>
      <c r="K241" s="53">
        <v>0</v>
      </c>
      <c r="L241" s="53">
        <v>0</v>
      </c>
      <c r="M241" s="53">
        <v>0</v>
      </c>
      <c r="N241" s="53">
        <v>0</v>
      </c>
      <c r="O241" s="53">
        <v>0</v>
      </c>
      <c r="P241" s="53">
        <v>0</v>
      </c>
      <c r="Q241" s="53">
        <v>0</v>
      </c>
      <c r="R241" s="53">
        <v>0</v>
      </c>
      <c r="S241" s="53">
        <v>0</v>
      </c>
      <c r="T241" s="53">
        <v>0</v>
      </c>
      <c r="U241" s="53">
        <v>0</v>
      </c>
      <c r="V241" s="53">
        <v>0</v>
      </c>
      <c r="W241" s="53">
        <v>0</v>
      </c>
      <c r="X241" s="53">
        <v>0</v>
      </c>
      <c r="Y241" s="53">
        <v>0</v>
      </c>
      <c r="Z241" s="53">
        <v>0</v>
      </c>
      <c r="AA241" s="46"/>
      <c r="AB241" s="2"/>
      <c r="AC241" s="2"/>
      <c r="AD241" s="2"/>
      <c r="AE241" s="2"/>
    </row>
    <row r="242" spans="1:31" x14ac:dyDescent="0.3">
      <c r="A242" s="66">
        <v>43611</v>
      </c>
      <c r="B242" s="94" t="s">
        <v>96</v>
      </c>
      <c r="C242" s="84" t="s">
        <v>30</v>
      </c>
      <c r="D242" s="66" t="s">
        <v>31</v>
      </c>
      <c r="E242" s="53" t="s">
        <v>32</v>
      </c>
      <c r="F242" s="53" t="s">
        <v>33</v>
      </c>
      <c r="G242" s="53" t="s">
        <v>36</v>
      </c>
      <c r="H242" s="53" t="s">
        <v>37</v>
      </c>
      <c r="I242" s="53" t="s">
        <v>37</v>
      </c>
      <c r="J242" s="73" t="s">
        <v>89</v>
      </c>
      <c r="K242" s="53">
        <v>0</v>
      </c>
      <c r="L242" s="53">
        <v>0</v>
      </c>
      <c r="M242" s="53">
        <v>0</v>
      </c>
      <c r="N242" s="53">
        <v>500</v>
      </c>
      <c r="O242" s="53">
        <v>100</v>
      </c>
      <c r="P242" s="53">
        <v>0</v>
      </c>
      <c r="Q242" s="53">
        <v>100</v>
      </c>
      <c r="R242" s="53">
        <v>0</v>
      </c>
      <c r="S242" s="53">
        <v>0</v>
      </c>
      <c r="T242" s="53">
        <v>1</v>
      </c>
      <c r="U242" s="53">
        <v>0</v>
      </c>
      <c r="V242" s="53">
        <v>0</v>
      </c>
      <c r="W242" s="53">
        <v>0</v>
      </c>
      <c r="X242" s="53">
        <v>0</v>
      </c>
      <c r="Y242" s="53">
        <v>0</v>
      </c>
      <c r="Z242" s="53">
        <v>0</v>
      </c>
      <c r="AA242" s="46"/>
      <c r="AB242" s="2"/>
      <c r="AC242" s="2"/>
      <c r="AD242" s="2"/>
      <c r="AE242" s="2"/>
    </row>
    <row r="243" spans="1:31" x14ac:dyDescent="0.3">
      <c r="A243" s="66">
        <v>43640</v>
      </c>
      <c r="B243" s="94" t="s">
        <v>96</v>
      </c>
      <c r="C243" s="84" t="s">
        <v>30</v>
      </c>
      <c r="D243" s="66" t="s">
        <v>31</v>
      </c>
      <c r="E243" s="53" t="s">
        <v>32</v>
      </c>
      <c r="F243" s="53" t="s">
        <v>33</v>
      </c>
      <c r="G243" s="53" t="s">
        <v>38</v>
      </c>
      <c r="H243" s="53" t="s">
        <v>39</v>
      </c>
      <c r="I243" s="53" t="s">
        <v>39</v>
      </c>
      <c r="J243" s="53" t="s">
        <v>89</v>
      </c>
      <c r="K243" s="53">
        <v>0</v>
      </c>
      <c r="L243" s="53">
        <v>0</v>
      </c>
      <c r="M243" s="53">
        <v>0</v>
      </c>
      <c r="N243" s="53">
        <v>340</v>
      </c>
      <c r="O243" s="53">
        <v>68</v>
      </c>
      <c r="P243" s="53">
        <v>1</v>
      </c>
      <c r="Q243" s="53">
        <v>67</v>
      </c>
      <c r="R243" s="53">
        <v>0</v>
      </c>
      <c r="S243" s="53">
        <v>0</v>
      </c>
      <c r="T243" s="53">
        <v>0</v>
      </c>
      <c r="U243" s="53">
        <v>0</v>
      </c>
      <c r="V243" s="53">
        <v>0</v>
      </c>
      <c r="W243" s="53">
        <v>0</v>
      </c>
      <c r="X243" s="53">
        <v>0</v>
      </c>
      <c r="Y243" s="53">
        <v>0</v>
      </c>
      <c r="Z243" s="53">
        <v>0</v>
      </c>
      <c r="AA243" s="46"/>
      <c r="AB243" s="2"/>
      <c r="AC243" s="2"/>
      <c r="AD243" s="2"/>
      <c r="AE243" s="2"/>
    </row>
    <row r="244" spans="1:31" x14ac:dyDescent="0.3">
      <c r="A244" s="66">
        <v>43661</v>
      </c>
      <c r="B244" s="94" t="s">
        <v>96</v>
      </c>
      <c r="C244" s="84" t="s">
        <v>30</v>
      </c>
      <c r="D244" s="66" t="s">
        <v>31</v>
      </c>
      <c r="E244" s="53" t="s">
        <v>32</v>
      </c>
      <c r="F244" s="53" t="s">
        <v>33</v>
      </c>
      <c r="G244" s="53" t="s">
        <v>36</v>
      </c>
      <c r="H244" s="53" t="s">
        <v>37</v>
      </c>
      <c r="I244" s="53" t="s">
        <v>37</v>
      </c>
      <c r="J244" s="73" t="s">
        <v>89</v>
      </c>
      <c r="K244" s="53">
        <v>0</v>
      </c>
      <c r="L244" s="53">
        <v>0</v>
      </c>
      <c r="M244" s="53">
        <v>0</v>
      </c>
      <c r="N244" s="53">
        <v>120</v>
      </c>
      <c r="O244" s="53">
        <v>24</v>
      </c>
      <c r="P244" s="53">
        <v>1</v>
      </c>
      <c r="Q244" s="53">
        <v>23</v>
      </c>
      <c r="R244" s="53">
        <v>0</v>
      </c>
      <c r="S244" s="53">
        <v>0</v>
      </c>
      <c r="T244" s="53">
        <v>0</v>
      </c>
      <c r="U244" s="53">
        <v>0</v>
      </c>
      <c r="V244" s="53">
        <v>0</v>
      </c>
      <c r="W244" s="53">
        <v>0</v>
      </c>
      <c r="X244" s="53">
        <v>3</v>
      </c>
      <c r="Y244" s="53">
        <v>0</v>
      </c>
      <c r="Z244" s="53">
        <v>0</v>
      </c>
      <c r="AA244" s="46"/>
      <c r="AB244" s="2"/>
      <c r="AC244" s="2"/>
      <c r="AD244" s="2"/>
      <c r="AE244" s="2"/>
    </row>
    <row r="245" spans="1:31" x14ac:dyDescent="0.3">
      <c r="A245" s="66">
        <v>43740</v>
      </c>
      <c r="B245" s="94" t="s">
        <v>96</v>
      </c>
      <c r="C245" s="84" t="s">
        <v>30</v>
      </c>
      <c r="D245" s="66" t="s">
        <v>31</v>
      </c>
      <c r="E245" s="53" t="s">
        <v>32</v>
      </c>
      <c r="F245" s="53" t="s">
        <v>33</v>
      </c>
      <c r="G245" s="53" t="s">
        <v>40</v>
      </c>
      <c r="H245" s="53" t="s">
        <v>41</v>
      </c>
      <c r="I245" s="53" t="s">
        <v>42</v>
      </c>
      <c r="J245" s="53" t="s">
        <v>86</v>
      </c>
      <c r="K245" s="53">
        <v>0</v>
      </c>
      <c r="L245" s="53">
        <v>0</v>
      </c>
      <c r="M245" s="53">
        <v>0</v>
      </c>
      <c r="N245" s="53">
        <v>0</v>
      </c>
      <c r="O245" s="53">
        <v>0</v>
      </c>
      <c r="P245" s="53">
        <v>0</v>
      </c>
      <c r="Q245" s="53">
        <v>0</v>
      </c>
      <c r="R245" s="53">
        <v>0</v>
      </c>
      <c r="S245" s="53">
        <v>0</v>
      </c>
      <c r="T245" s="53">
        <v>0</v>
      </c>
      <c r="U245" s="53">
        <v>0</v>
      </c>
      <c r="V245" s="53">
        <v>0</v>
      </c>
      <c r="W245" s="53">
        <v>0</v>
      </c>
      <c r="X245" s="53">
        <v>0</v>
      </c>
      <c r="Y245" s="53">
        <v>0</v>
      </c>
      <c r="Z245" s="53">
        <v>0</v>
      </c>
      <c r="AA245" s="46"/>
      <c r="AB245" s="2"/>
      <c r="AC245" s="2"/>
      <c r="AD245" s="2"/>
      <c r="AE245" s="2"/>
    </row>
    <row r="246" spans="1:31" x14ac:dyDescent="0.3">
      <c r="A246" s="66">
        <v>43790</v>
      </c>
      <c r="B246" s="94" t="s">
        <v>96</v>
      </c>
      <c r="C246" s="84" t="s">
        <v>30</v>
      </c>
      <c r="D246" s="66" t="s">
        <v>31</v>
      </c>
      <c r="E246" s="53" t="s">
        <v>32</v>
      </c>
      <c r="F246" s="53" t="s">
        <v>33</v>
      </c>
      <c r="G246" s="53" t="s">
        <v>40</v>
      </c>
      <c r="H246" s="53" t="s">
        <v>41</v>
      </c>
      <c r="I246" s="53" t="s">
        <v>42</v>
      </c>
      <c r="J246" s="53" t="s">
        <v>86</v>
      </c>
      <c r="K246" s="53">
        <v>0</v>
      </c>
      <c r="L246" s="53">
        <v>0</v>
      </c>
      <c r="M246" s="53">
        <v>0</v>
      </c>
      <c r="N246" s="53">
        <v>0</v>
      </c>
      <c r="O246" s="53">
        <v>0</v>
      </c>
      <c r="P246" s="53">
        <v>0</v>
      </c>
      <c r="Q246" s="53">
        <v>0</v>
      </c>
      <c r="R246" s="53">
        <v>0</v>
      </c>
      <c r="S246" s="53">
        <v>0</v>
      </c>
      <c r="T246" s="53">
        <v>0</v>
      </c>
      <c r="U246" s="53">
        <v>0</v>
      </c>
      <c r="V246" s="53">
        <v>0</v>
      </c>
      <c r="W246" s="53">
        <v>0</v>
      </c>
      <c r="X246" s="53">
        <v>0</v>
      </c>
      <c r="Y246" s="53">
        <v>6</v>
      </c>
      <c r="Z246" s="53">
        <v>0</v>
      </c>
      <c r="AA246" s="46"/>
      <c r="AB246" s="2"/>
      <c r="AC246" s="2"/>
      <c r="AD246" s="2"/>
      <c r="AE246" s="2"/>
    </row>
    <row r="247" spans="1:31" x14ac:dyDescent="0.3">
      <c r="A247" s="77">
        <v>43705</v>
      </c>
      <c r="B247" s="94" t="s">
        <v>96</v>
      </c>
      <c r="C247" s="25" t="s">
        <v>30</v>
      </c>
      <c r="D247" s="38" t="s">
        <v>31</v>
      </c>
      <c r="E247" s="39" t="s">
        <v>32</v>
      </c>
      <c r="F247" s="39" t="s">
        <v>33</v>
      </c>
      <c r="G247" s="23" t="s">
        <v>82</v>
      </c>
      <c r="H247" s="53"/>
      <c r="I247" s="53"/>
      <c r="J247" s="39" t="s">
        <v>89</v>
      </c>
      <c r="K247" s="53"/>
      <c r="L247" s="53"/>
      <c r="M247" s="53"/>
      <c r="N247" s="53"/>
      <c r="O247" s="53"/>
      <c r="P247" s="53"/>
      <c r="Q247" s="53"/>
      <c r="R247" s="53"/>
      <c r="S247" s="53"/>
      <c r="T247" s="53"/>
      <c r="U247" s="53"/>
      <c r="V247" s="53"/>
      <c r="W247" s="53"/>
      <c r="X247" s="53"/>
      <c r="Y247" s="53"/>
      <c r="Z247" s="53"/>
      <c r="AA247" s="46"/>
      <c r="AB247" s="2"/>
      <c r="AC247" s="2"/>
      <c r="AD247" s="2"/>
      <c r="AE247" s="2"/>
    </row>
    <row r="248" spans="1:31" x14ac:dyDescent="0.3">
      <c r="A248" s="77">
        <v>43676</v>
      </c>
      <c r="B248" s="94" t="s">
        <v>96</v>
      </c>
      <c r="C248" s="25" t="s">
        <v>30</v>
      </c>
      <c r="D248" s="38" t="s">
        <v>31</v>
      </c>
      <c r="E248" s="39" t="s">
        <v>32</v>
      </c>
      <c r="F248" s="39" t="s">
        <v>33</v>
      </c>
      <c r="G248" s="23" t="s">
        <v>40</v>
      </c>
      <c r="H248" s="53"/>
      <c r="I248" s="53"/>
      <c r="J248" s="39" t="s">
        <v>86</v>
      </c>
      <c r="K248" s="53"/>
      <c r="L248" s="53"/>
      <c r="M248" s="53"/>
      <c r="N248" s="53"/>
      <c r="O248" s="53"/>
      <c r="P248" s="53"/>
      <c r="Q248" s="53"/>
      <c r="R248" s="53"/>
      <c r="S248" s="53"/>
      <c r="T248" s="53"/>
      <c r="U248" s="53"/>
      <c r="V248" s="53"/>
      <c r="W248" s="53"/>
      <c r="X248" s="53"/>
      <c r="Y248" s="53"/>
      <c r="Z248" s="53"/>
      <c r="AA248" s="46"/>
      <c r="AB248" s="2"/>
      <c r="AC248" s="2"/>
      <c r="AD248" s="2"/>
      <c r="AE248" s="2"/>
    </row>
    <row r="249" spans="1:31" x14ac:dyDescent="0.3">
      <c r="A249" s="66">
        <v>43855</v>
      </c>
      <c r="B249" s="94" t="s">
        <v>95</v>
      </c>
      <c r="C249" s="84" t="s">
        <v>30</v>
      </c>
      <c r="D249" s="66" t="s">
        <v>31</v>
      </c>
      <c r="E249" s="53" t="s">
        <v>32</v>
      </c>
      <c r="F249" s="53" t="s">
        <v>33</v>
      </c>
      <c r="G249" s="53" t="s">
        <v>40</v>
      </c>
      <c r="H249" s="53" t="s">
        <v>41</v>
      </c>
      <c r="I249" s="53" t="s">
        <v>42</v>
      </c>
      <c r="J249" s="53" t="s">
        <v>86</v>
      </c>
      <c r="K249" s="53">
        <v>0</v>
      </c>
      <c r="L249" s="53">
        <v>0</v>
      </c>
      <c r="M249" s="53">
        <v>0</v>
      </c>
      <c r="N249" s="53">
        <v>67</v>
      </c>
      <c r="O249" s="53">
        <v>17</v>
      </c>
      <c r="P249" s="53">
        <v>5</v>
      </c>
      <c r="Q249" s="53">
        <v>2</v>
      </c>
      <c r="R249" s="53">
        <v>0</v>
      </c>
      <c r="S249" s="53">
        <v>0</v>
      </c>
      <c r="T249" s="53">
        <v>0</v>
      </c>
      <c r="U249" s="53">
        <v>0</v>
      </c>
      <c r="V249" s="53">
        <v>0</v>
      </c>
      <c r="W249" s="53">
        <v>0</v>
      </c>
      <c r="X249" s="53">
        <v>0</v>
      </c>
      <c r="Y249" s="53">
        <v>0</v>
      </c>
      <c r="Z249" s="53">
        <v>0</v>
      </c>
      <c r="AA249" s="46"/>
      <c r="AB249" s="2"/>
      <c r="AC249" s="2"/>
      <c r="AD249" s="2"/>
      <c r="AE249" s="2"/>
    </row>
    <row r="250" spans="1:31" x14ac:dyDescent="0.3">
      <c r="A250" s="66">
        <v>43934</v>
      </c>
      <c r="B250" s="94" t="s">
        <v>95</v>
      </c>
      <c r="C250" s="84" t="s">
        <v>30</v>
      </c>
      <c r="D250" s="66" t="s">
        <v>31</v>
      </c>
      <c r="E250" s="53" t="s">
        <v>32</v>
      </c>
      <c r="F250" s="53" t="s">
        <v>33</v>
      </c>
      <c r="G250" s="53" t="s">
        <v>53</v>
      </c>
      <c r="H250" s="53" t="s">
        <v>54</v>
      </c>
      <c r="I250" s="53" t="s">
        <v>54</v>
      </c>
      <c r="J250" s="53" t="s">
        <v>89</v>
      </c>
      <c r="K250" s="53">
        <v>0</v>
      </c>
      <c r="L250" s="53">
        <v>0</v>
      </c>
      <c r="M250" s="53">
        <v>0</v>
      </c>
      <c r="N250" s="53">
        <v>0</v>
      </c>
      <c r="O250" s="53">
        <v>0</v>
      </c>
      <c r="P250" s="53">
        <v>0</v>
      </c>
      <c r="Q250" s="53">
        <v>0</v>
      </c>
      <c r="R250" s="53">
        <v>0</v>
      </c>
      <c r="S250" s="53">
        <v>0</v>
      </c>
      <c r="T250" s="53">
        <v>0</v>
      </c>
      <c r="U250" s="53">
        <v>0</v>
      </c>
      <c r="V250" s="53">
        <v>0</v>
      </c>
      <c r="W250" s="53">
        <v>0</v>
      </c>
      <c r="X250" s="53">
        <v>0</v>
      </c>
      <c r="Y250" s="53">
        <v>0</v>
      </c>
      <c r="Z250" s="53">
        <v>0</v>
      </c>
      <c r="AA250" s="46"/>
      <c r="AB250" s="2"/>
      <c r="AC250" s="2"/>
      <c r="AD250" s="2"/>
      <c r="AE250" s="2"/>
    </row>
    <row r="251" spans="1:31" x14ac:dyDescent="0.3">
      <c r="A251" s="66">
        <v>43989</v>
      </c>
      <c r="B251" s="94" t="s">
        <v>95</v>
      </c>
      <c r="C251" s="84" t="s">
        <v>30</v>
      </c>
      <c r="D251" s="66" t="s">
        <v>31</v>
      </c>
      <c r="E251" s="53" t="s">
        <v>32</v>
      </c>
      <c r="F251" s="53" t="s">
        <v>33</v>
      </c>
      <c r="G251" s="53" t="s">
        <v>40</v>
      </c>
      <c r="H251" s="53" t="s">
        <v>41</v>
      </c>
      <c r="I251" s="53" t="s">
        <v>42</v>
      </c>
      <c r="J251" s="53" t="s">
        <v>86</v>
      </c>
      <c r="K251" s="53">
        <v>0</v>
      </c>
      <c r="L251" s="53">
        <v>2</v>
      </c>
      <c r="M251" s="53">
        <v>0</v>
      </c>
      <c r="N251" s="53">
        <v>28</v>
      </c>
      <c r="O251" s="53">
        <v>7</v>
      </c>
      <c r="P251" s="53">
        <v>5</v>
      </c>
      <c r="Q251" s="53">
        <v>1</v>
      </c>
      <c r="R251" s="53">
        <v>0</v>
      </c>
      <c r="S251" s="53">
        <v>0</v>
      </c>
      <c r="T251" s="53">
        <v>0</v>
      </c>
      <c r="U251" s="53">
        <v>0</v>
      </c>
      <c r="V251" s="53">
        <v>0</v>
      </c>
      <c r="W251" s="53">
        <v>0</v>
      </c>
      <c r="X251" s="53">
        <v>0</v>
      </c>
      <c r="Y251" s="53">
        <v>0</v>
      </c>
      <c r="Z251" s="53">
        <v>0</v>
      </c>
      <c r="AA251" s="46"/>
      <c r="AB251" s="2"/>
      <c r="AC251" s="2"/>
      <c r="AD251" s="2"/>
      <c r="AE251" s="2"/>
    </row>
    <row r="252" spans="1:31" x14ac:dyDescent="0.3">
      <c r="A252" s="66">
        <v>44024</v>
      </c>
      <c r="B252" s="94" t="s">
        <v>95</v>
      </c>
      <c r="C252" s="84" t="s">
        <v>30</v>
      </c>
      <c r="D252" s="66" t="s">
        <v>31</v>
      </c>
      <c r="E252" s="53" t="s">
        <v>32</v>
      </c>
      <c r="F252" s="53" t="s">
        <v>33</v>
      </c>
      <c r="G252" s="53" t="s">
        <v>38</v>
      </c>
      <c r="H252" s="53" t="s">
        <v>39</v>
      </c>
      <c r="I252" s="53" t="s">
        <v>39</v>
      </c>
      <c r="J252" s="53" t="s">
        <v>89</v>
      </c>
      <c r="K252" s="53">
        <v>0</v>
      </c>
      <c r="L252" s="53">
        <v>0</v>
      </c>
      <c r="M252" s="53">
        <v>0</v>
      </c>
      <c r="N252" s="53">
        <v>64</v>
      </c>
      <c r="O252" s="53">
        <v>21</v>
      </c>
      <c r="P252" s="53">
        <v>0</v>
      </c>
      <c r="Q252" s="53">
        <v>21</v>
      </c>
      <c r="R252" s="53">
        <v>0</v>
      </c>
      <c r="S252" s="53">
        <v>0</v>
      </c>
      <c r="T252" s="53">
        <v>0</v>
      </c>
      <c r="U252" s="53">
        <v>0</v>
      </c>
      <c r="V252" s="53">
        <v>0</v>
      </c>
      <c r="W252" s="53">
        <v>0</v>
      </c>
      <c r="X252" s="53">
        <v>0</v>
      </c>
      <c r="Y252" s="53">
        <v>0</v>
      </c>
      <c r="Z252" s="53">
        <v>0</v>
      </c>
      <c r="AA252" s="46"/>
      <c r="AB252" s="2"/>
      <c r="AC252" s="2"/>
      <c r="AD252" s="2"/>
      <c r="AE252" s="2"/>
    </row>
    <row r="253" spans="1:31" x14ac:dyDescent="0.3">
      <c r="A253" s="66">
        <v>44060</v>
      </c>
      <c r="B253" s="94" t="s">
        <v>95</v>
      </c>
      <c r="C253" s="84" t="s">
        <v>30</v>
      </c>
      <c r="D253" s="66" t="s">
        <v>31</v>
      </c>
      <c r="E253" s="53" t="s">
        <v>32</v>
      </c>
      <c r="F253" s="53" t="s">
        <v>33</v>
      </c>
      <c r="G253" s="53" t="s">
        <v>63</v>
      </c>
      <c r="H253" s="53" t="s">
        <v>64</v>
      </c>
      <c r="I253" s="53" t="s">
        <v>64</v>
      </c>
      <c r="J253" s="53" t="s">
        <v>89</v>
      </c>
      <c r="K253" s="53">
        <v>0</v>
      </c>
      <c r="L253" s="53">
        <v>0</v>
      </c>
      <c r="M253" s="53">
        <v>0</v>
      </c>
      <c r="N253" s="53">
        <v>5</v>
      </c>
      <c r="O253" s="53">
        <v>1</v>
      </c>
      <c r="P253" s="53">
        <v>0</v>
      </c>
      <c r="Q253" s="53">
        <v>1</v>
      </c>
      <c r="R253" s="53">
        <v>0</v>
      </c>
      <c r="S253" s="53">
        <v>0</v>
      </c>
      <c r="T253" s="53">
        <v>0</v>
      </c>
      <c r="U253" s="53">
        <v>0</v>
      </c>
      <c r="V253" s="53">
        <v>0</v>
      </c>
      <c r="W253" s="53">
        <v>0</v>
      </c>
      <c r="X253" s="53">
        <v>0</v>
      </c>
      <c r="Y253" s="53">
        <v>0</v>
      </c>
      <c r="Z253" s="53">
        <v>0</v>
      </c>
      <c r="AA253" s="46"/>
      <c r="AB253" s="2"/>
      <c r="AC253" s="2"/>
      <c r="AD253" s="2"/>
      <c r="AE253" s="2"/>
    </row>
    <row r="254" spans="1:31" x14ac:dyDescent="0.3">
      <c r="A254" s="66">
        <v>44079</v>
      </c>
      <c r="B254" s="94" t="s">
        <v>95</v>
      </c>
      <c r="C254" s="84" t="s">
        <v>30</v>
      </c>
      <c r="D254" s="66" t="s">
        <v>31</v>
      </c>
      <c r="E254" s="53" t="s">
        <v>32</v>
      </c>
      <c r="F254" s="53" t="s">
        <v>33</v>
      </c>
      <c r="G254" s="53" t="s">
        <v>63</v>
      </c>
      <c r="H254" s="53" t="s">
        <v>64</v>
      </c>
      <c r="I254" s="53" t="s">
        <v>64</v>
      </c>
      <c r="J254" s="53" t="s">
        <v>89</v>
      </c>
      <c r="K254" s="53">
        <v>0</v>
      </c>
      <c r="L254" s="53">
        <v>0</v>
      </c>
      <c r="M254" s="53">
        <v>0</v>
      </c>
      <c r="N254" s="53">
        <v>20</v>
      </c>
      <c r="O254" s="53">
        <v>5</v>
      </c>
      <c r="P254" s="53">
        <v>0</v>
      </c>
      <c r="Q254" s="53">
        <v>3</v>
      </c>
      <c r="R254" s="53">
        <v>0</v>
      </c>
      <c r="S254" s="53">
        <v>0</v>
      </c>
      <c r="T254" s="53">
        <v>0</v>
      </c>
      <c r="U254" s="53">
        <v>0</v>
      </c>
      <c r="V254" s="53">
        <v>0</v>
      </c>
      <c r="W254" s="53">
        <v>0</v>
      </c>
      <c r="X254" s="53">
        <v>0</v>
      </c>
      <c r="Y254" s="53">
        <v>0</v>
      </c>
      <c r="Z254" s="53">
        <v>0</v>
      </c>
      <c r="AA254" s="46"/>
      <c r="AB254" s="2"/>
      <c r="AC254" s="2"/>
      <c r="AD254" s="2"/>
      <c r="AE254" s="2"/>
    </row>
    <row r="255" spans="1:31" x14ac:dyDescent="0.3">
      <c r="A255" s="66">
        <v>44112</v>
      </c>
      <c r="B255" s="94" t="s">
        <v>95</v>
      </c>
      <c r="C255" s="84" t="s">
        <v>30</v>
      </c>
      <c r="D255" s="66" t="s">
        <v>31</v>
      </c>
      <c r="E255" s="53" t="s">
        <v>32</v>
      </c>
      <c r="F255" s="53" t="s">
        <v>33</v>
      </c>
      <c r="G255" s="53" t="s">
        <v>40</v>
      </c>
      <c r="H255" s="53" t="s">
        <v>41</v>
      </c>
      <c r="I255" s="53" t="s">
        <v>42</v>
      </c>
      <c r="J255" s="53" t="s">
        <v>86</v>
      </c>
      <c r="K255" s="53">
        <v>0</v>
      </c>
      <c r="L255" s="53">
        <v>2</v>
      </c>
      <c r="M255" s="53">
        <v>0</v>
      </c>
      <c r="N255" s="53">
        <v>0</v>
      </c>
      <c r="O255" s="53">
        <v>0</v>
      </c>
      <c r="P255" s="53">
        <v>0</v>
      </c>
      <c r="Q255" s="53">
        <v>0</v>
      </c>
      <c r="R255" s="53">
        <v>0</v>
      </c>
      <c r="S255" s="53">
        <v>0</v>
      </c>
      <c r="T255" s="53">
        <v>0</v>
      </c>
      <c r="U255" s="53">
        <v>0</v>
      </c>
      <c r="V255" s="53">
        <v>0</v>
      </c>
      <c r="W255" s="53">
        <v>0</v>
      </c>
      <c r="X255" s="53">
        <v>0</v>
      </c>
      <c r="Y255" s="53">
        <v>0</v>
      </c>
      <c r="Z255" s="53">
        <v>0</v>
      </c>
      <c r="AA255" s="46" t="s">
        <v>65</v>
      </c>
      <c r="AB255" s="2"/>
      <c r="AC255" s="2"/>
      <c r="AD255" s="2"/>
      <c r="AE255" s="2"/>
    </row>
    <row r="256" spans="1:31" x14ac:dyDescent="0.3">
      <c r="A256" s="66">
        <v>44136</v>
      </c>
      <c r="B256" s="94" t="s">
        <v>95</v>
      </c>
      <c r="C256" s="84" t="s">
        <v>30</v>
      </c>
      <c r="D256" s="66" t="s">
        <v>31</v>
      </c>
      <c r="E256" s="53" t="s">
        <v>32</v>
      </c>
      <c r="F256" s="53" t="s">
        <v>33</v>
      </c>
      <c r="G256" s="53" t="s">
        <v>36</v>
      </c>
      <c r="H256" s="53" t="s">
        <v>37</v>
      </c>
      <c r="I256" s="53" t="s">
        <v>37</v>
      </c>
      <c r="J256" s="73" t="s">
        <v>89</v>
      </c>
      <c r="K256" s="53">
        <v>0</v>
      </c>
      <c r="L256" s="53">
        <v>3</v>
      </c>
      <c r="M256" s="53">
        <v>0</v>
      </c>
      <c r="N256" s="53">
        <v>699</v>
      </c>
      <c r="O256" s="53">
        <v>191</v>
      </c>
      <c r="P256" s="53">
        <v>2</v>
      </c>
      <c r="Q256" s="53">
        <v>179</v>
      </c>
      <c r="R256" s="53">
        <v>0</v>
      </c>
      <c r="S256" s="53">
        <v>0</v>
      </c>
      <c r="T256" s="53">
        <v>0</v>
      </c>
      <c r="U256" s="53">
        <v>0</v>
      </c>
      <c r="V256" s="53">
        <v>0</v>
      </c>
      <c r="W256" s="53">
        <v>0</v>
      </c>
      <c r="X256" s="53">
        <v>0</v>
      </c>
      <c r="Y256" s="53">
        <v>0</v>
      </c>
      <c r="Z256" s="53">
        <v>0</v>
      </c>
      <c r="AA256" s="46" t="s">
        <v>66</v>
      </c>
      <c r="AB256" s="2"/>
      <c r="AC256" s="2"/>
      <c r="AD256" s="2"/>
      <c r="AE256" s="2"/>
    </row>
    <row r="257" spans="1:31" x14ac:dyDescent="0.3">
      <c r="A257" s="66">
        <v>44148</v>
      </c>
      <c r="B257" s="94" t="s">
        <v>95</v>
      </c>
      <c r="C257" s="84" t="s">
        <v>30</v>
      </c>
      <c r="D257" s="66" t="s">
        <v>31</v>
      </c>
      <c r="E257" s="53" t="s">
        <v>32</v>
      </c>
      <c r="F257" s="53" t="s">
        <v>33</v>
      </c>
      <c r="G257" s="53" t="s">
        <v>36</v>
      </c>
      <c r="H257" s="53" t="s">
        <v>37</v>
      </c>
      <c r="I257" s="53" t="s">
        <v>37</v>
      </c>
      <c r="J257" s="73" t="s">
        <v>89</v>
      </c>
      <c r="K257" s="53">
        <v>3</v>
      </c>
      <c r="L257" s="53">
        <v>0</v>
      </c>
      <c r="M257" s="53">
        <v>0</v>
      </c>
      <c r="N257" s="53">
        <v>150000</v>
      </c>
      <c r="O257" s="53">
        <v>30000</v>
      </c>
      <c r="P257" s="53">
        <v>14</v>
      </c>
      <c r="Q257" s="53">
        <v>3</v>
      </c>
      <c r="R257" s="53">
        <v>9</v>
      </c>
      <c r="S257" s="53">
        <v>0</v>
      </c>
      <c r="T257" s="53">
        <v>0</v>
      </c>
      <c r="U257" s="53">
        <v>1</v>
      </c>
      <c r="V257" s="53">
        <v>0</v>
      </c>
      <c r="W257" s="53">
        <v>0</v>
      </c>
      <c r="X257" s="53">
        <v>4</v>
      </c>
      <c r="Y257" s="53">
        <v>20</v>
      </c>
      <c r="Z257" s="53">
        <v>0</v>
      </c>
      <c r="AA257" s="46" t="s">
        <v>67</v>
      </c>
      <c r="AB257" s="2"/>
      <c r="AC257" s="2"/>
      <c r="AD257" s="2"/>
      <c r="AE257" s="2"/>
    </row>
    <row r="258" spans="1:31" x14ac:dyDescent="0.3">
      <c r="A258" s="77">
        <v>43873</v>
      </c>
      <c r="B258" s="94" t="s">
        <v>95</v>
      </c>
      <c r="C258" s="25" t="s">
        <v>30</v>
      </c>
      <c r="D258" s="38" t="s">
        <v>31</v>
      </c>
      <c r="E258" s="39" t="s">
        <v>32</v>
      </c>
      <c r="F258" s="39" t="s">
        <v>33</v>
      </c>
      <c r="G258" s="23" t="s">
        <v>47</v>
      </c>
      <c r="H258" s="39"/>
      <c r="I258" s="39"/>
      <c r="J258" s="39" t="s">
        <v>86</v>
      </c>
      <c r="K258" s="39">
        <v>2</v>
      </c>
      <c r="L258" s="39"/>
      <c r="M258" s="39"/>
      <c r="N258" s="34"/>
      <c r="O258" s="53"/>
      <c r="P258" s="53"/>
      <c r="Q258" s="53"/>
      <c r="R258" s="53"/>
      <c r="S258" s="53"/>
      <c r="T258" s="53"/>
      <c r="U258" s="53"/>
      <c r="V258" s="53"/>
      <c r="W258" s="53"/>
      <c r="X258" s="53"/>
      <c r="Y258" s="53"/>
      <c r="Z258" s="53"/>
      <c r="AA258" s="46"/>
      <c r="AB258" s="2"/>
      <c r="AC258" s="2"/>
      <c r="AD258" s="2"/>
      <c r="AE258" s="2"/>
    </row>
    <row r="259" spans="1:31" x14ac:dyDescent="0.3">
      <c r="A259" s="77">
        <v>43916</v>
      </c>
      <c r="B259" s="94" t="s">
        <v>95</v>
      </c>
      <c r="C259" s="25" t="s">
        <v>30</v>
      </c>
      <c r="D259" s="38" t="s">
        <v>31</v>
      </c>
      <c r="E259" s="39" t="s">
        <v>32</v>
      </c>
      <c r="F259" s="39" t="s">
        <v>33</v>
      </c>
      <c r="G259" s="23" t="s">
        <v>40</v>
      </c>
      <c r="H259" s="39"/>
      <c r="I259" s="39"/>
      <c r="J259" s="39" t="s">
        <v>86</v>
      </c>
      <c r="K259" s="55"/>
      <c r="L259" s="39"/>
      <c r="M259" s="39"/>
      <c r="N259" s="34"/>
      <c r="O259" s="53"/>
      <c r="P259" s="53"/>
      <c r="Q259" s="53"/>
      <c r="R259" s="53"/>
      <c r="S259" s="53"/>
      <c r="T259" s="53"/>
      <c r="U259" s="53"/>
      <c r="V259" s="53"/>
      <c r="W259" s="53"/>
      <c r="X259" s="53"/>
      <c r="Y259" s="53"/>
      <c r="Z259" s="53"/>
      <c r="AA259" s="46"/>
      <c r="AB259" s="2"/>
      <c r="AC259" s="2"/>
      <c r="AD259" s="2"/>
      <c r="AE259" s="2"/>
    </row>
    <row r="260" spans="1:31" x14ac:dyDescent="0.3">
      <c r="A260" s="77">
        <v>43942</v>
      </c>
      <c r="B260" s="94" t="s">
        <v>95</v>
      </c>
      <c r="C260" s="25" t="s">
        <v>30</v>
      </c>
      <c r="D260" s="38" t="s">
        <v>31</v>
      </c>
      <c r="E260" s="39" t="s">
        <v>32</v>
      </c>
      <c r="F260" s="39" t="s">
        <v>33</v>
      </c>
      <c r="G260" s="23" t="s">
        <v>82</v>
      </c>
      <c r="H260" s="39"/>
      <c r="I260" s="39"/>
      <c r="J260" s="39" t="s">
        <v>89</v>
      </c>
      <c r="K260" s="55"/>
      <c r="L260" s="39"/>
      <c r="M260" s="39"/>
      <c r="N260" s="34"/>
      <c r="O260" s="53"/>
      <c r="P260" s="53"/>
      <c r="Q260" s="53"/>
      <c r="R260" s="53"/>
      <c r="S260" s="53"/>
      <c r="T260" s="53"/>
      <c r="U260" s="53"/>
      <c r="V260" s="53"/>
      <c r="W260" s="53"/>
      <c r="X260" s="53"/>
      <c r="Y260" s="53"/>
      <c r="Z260" s="53"/>
      <c r="AA260" s="46"/>
      <c r="AB260" s="2"/>
      <c r="AC260" s="2"/>
      <c r="AD260" s="2"/>
      <c r="AE260" s="2"/>
    </row>
    <row r="261" spans="1:31" x14ac:dyDescent="0.3">
      <c r="A261" s="77">
        <v>44080</v>
      </c>
      <c r="B261" s="94" t="s">
        <v>95</v>
      </c>
      <c r="C261" s="25" t="s">
        <v>30</v>
      </c>
      <c r="D261" s="38" t="s">
        <v>31</v>
      </c>
      <c r="E261" s="39" t="s">
        <v>32</v>
      </c>
      <c r="F261" s="39" t="s">
        <v>33</v>
      </c>
      <c r="G261" s="23" t="s">
        <v>82</v>
      </c>
      <c r="H261" s="39"/>
      <c r="I261" s="39"/>
      <c r="J261" s="39" t="s">
        <v>89</v>
      </c>
      <c r="K261" s="55"/>
      <c r="L261" s="39"/>
      <c r="M261" s="39"/>
      <c r="N261" s="34"/>
      <c r="O261" s="53"/>
      <c r="P261" s="53"/>
      <c r="Q261" s="53"/>
      <c r="R261" s="53"/>
      <c r="S261" s="53"/>
      <c r="T261" s="53"/>
      <c r="U261" s="53"/>
      <c r="V261" s="53"/>
      <c r="W261" s="53"/>
      <c r="X261" s="53"/>
      <c r="Y261" s="53"/>
      <c r="Z261" s="53"/>
      <c r="AA261" s="46"/>
      <c r="AB261" s="2"/>
      <c r="AC261" s="2"/>
      <c r="AD261" s="2"/>
      <c r="AE261" s="2"/>
    </row>
    <row r="262" spans="1:31" x14ac:dyDescent="0.3">
      <c r="A262" s="77">
        <v>44149</v>
      </c>
      <c r="B262" s="94" t="s">
        <v>95</v>
      </c>
      <c r="C262" s="25" t="s">
        <v>30</v>
      </c>
      <c r="D262" s="38" t="s">
        <v>31</v>
      </c>
      <c r="E262" s="39" t="s">
        <v>32</v>
      </c>
      <c r="F262" s="39" t="s">
        <v>33</v>
      </c>
      <c r="G262" s="23" t="s">
        <v>56</v>
      </c>
      <c r="H262" s="39"/>
      <c r="I262" s="39"/>
      <c r="J262" s="39" t="s">
        <v>85</v>
      </c>
      <c r="K262" s="34">
        <v>2</v>
      </c>
      <c r="L262" s="39"/>
      <c r="M262" s="39"/>
      <c r="N262" s="34">
        <v>31555</v>
      </c>
      <c r="O262" s="53"/>
      <c r="P262" s="53"/>
      <c r="Q262" s="53"/>
      <c r="R262" s="53"/>
      <c r="S262" s="53"/>
      <c r="T262" s="53"/>
      <c r="U262" s="53"/>
      <c r="V262" s="53"/>
      <c r="W262" s="53"/>
      <c r="X262" s="53"/>
      <c r="Y262" s="53"/>
      <c r="Z262" s="53"/>
      <c r="AA262" s="46"/>
      <c r="AB262" s="2"/>
      <c r="AC262" s="2"/>
      <c r="AD262" s="2"/>
      <c r="AE262" s="2"/>
    </row>
    <row r="263" spans="1:31" x14ac:dyDescent="0.3">
      <c r="A263" s="23">
        <v>2020</v>
      </c>
      <c r="B263" s="94" t="s">
        <v>95</v>
      </c>
      <c r="C263" s="25" t="s">
        <v>30</v>
      </c>
      <c r="D263" s="38" t="s">
        <v>31</v>
      </c>
      <c r="E263" s="39" t="s">
        <v>32</v>
      </c>
      <c r="F263" s="39" t="s">
        <v>33</v>
      </c>
      <c r="G263" s="23" t="s">
        <v>81</v>
      </c>
      <c r="H263" s="39"/>
      <c r="I263" s="39"/>
      <c r="J263" s="39" t="s">
        <v>85</v>
      </c>
      <c r="K263" s="34"/>
      <c r="L263" s="39"/>
      <c r="M263" s="39"/>
      <c r="N263" s="34"/>
      <c r="O263" s="53"/>
      <c r="P263" s="53"/>
      <c r="Q263" s="53"/>
      <c r="R263" s="53"/>
      <c r="S263" s="53"/>
      <c r="T263" s="53"/>
      <c r="U263" s="53"/>
      <c r="V263" s="53"/>
      <c r="W263" s="53"/>
      <c r="X263" s="53"/>
      <c r="Y263" s="53"/>
      <c r="Z263" s="53"/>
      <c r="AA263" s="46"/>
      <c r="AB263" s="2"/>
      <c r="AC263" s="2"/>
      <c r="AD263" s="2"/>
      <c r="AE263" s="2"/>
    </row>
    <row r="264" spans="1:31" x14ac:dyDescent="0.3">
      <c r="A264" s="77">
        <v>43891</v>
      </c>
      <c r="B264" s="94" t="s">
        <v>95</v>
      </c>
      <c r="C264" s="25" t="s">
        <v>30</v>
      </c>
      <c r="D264" s="38" t="s">
        <v>31</v>
      </c>
      <c r="E264" s="39" t="s">
        <v>32</v>
      </c>
      <c r="F264" s="39" t="s">
        <v>33</v>
      </c>
      <c r="G264" s="23" t="s">
        <v>116</v>
      </c>
      <c r="H264" s="39"/>
      <c r="I264" s="39"/>
      <c r="J264" s="39" t="s">
        <v>88</v>
      </c>
      <c r="K264" s="34">
        <v>2038</v>
      </c>
      <c r="L264" s="39"/>
      <c r="M264" s="39"/>
      <c r="N264" s="34">
        <v>119100</v>
      </c>
      <c r="O264" s="53"/>
      <c r="P264" s="53"/>
      <c r="Q264" s="53"/>
      <c r="R264" s="53"/>
      <c r="S264" s="53"/>
      <c r="T264" s="53"/>
      <c r="U264" s="53"/>
      <c r="V264" s="53"/>
      <c r="W264" s="53"/>
      <c r="X264" s="53"/>
      <c r="Y264" s="53"/>
      <c r="Z264" s="53"/>
      <c r="AA264" s="46"/>
      <c r="AB264" s="2"/>
      <c r="AC264" s="2"/>
      <c r="AD264" s="2"/>
      <c r="AE264" s="2"/>
    </row>
    <row r="265" spans="1:31" x14ac:dyDescent="0.3">
      <c r="A265" s="78">
        <v>44230</v>
      </c>
      <c r="B265" s="94" t="s">
        <v>94</v>
      </c>
      <c r="C265" s="84" t="s">
        <v>30</v>
      </c>
      <c r="D265" s="66" t="s">
        <v>31</v>
      </c>
      <c r="E265" s="53" t="s">
        <v>32</v>
      </c>
      <c r="F265" s="53" t="s">
        <v>33</v>
      </c>
      <c r="G265" s="53" t="s">
        <v>40</v>
      </c>
      <c r="H265" s="53" t="s">
        <v>41</v>
      </c>
      <c r="I265" s="53" t="s">
        <v>42</v>
      </c>
      <c r="J265" s="53" t="s">
        <v>86</v>
      </c>
      <c r="K265" s="53">
        <v>0</v>
      </c>
      <c r="L265" s="53">
        <v>0</v>
      </c>
      <c r="M265" s="53">
        <v>0</v>
      </c>
      <c r="N265" s="53">
        <v>30</v>
      </c>
      <c r="O265" s="53">
        <v>6</v>
      </c>
      <c r="P265" s="53">
        <v>6</v>
      </c>
      <c r="Q265" s="53">
        <v>0</v>
      </c>
      <c r="R265" s="53">
        <v>0</v>
      </c>
      <c r="S265" s="53">
        <v>0</v>
      </c>
      <c r="T265" s="53">
        <v>0</v>
      </c>
      <c r="U265" s="53">
        <v>0</v>
      </c>
      <c r="V265" s="53">
        <v>0</v>
      </c>
      <c r="W265" s="53">
        <v>0</v>
      </c>
      <c r="X265" s="53">
        <v>0</v>
      </c>
      <c r="Y265" s="53">
        <v>0</v>
      </c>
      <c r="Z265" s="53">
        <v>0</v>
      </c>
      <c r="AA265" s="46"/>
      <c r="AB265" s="2"/>
      <c r="AC265" s="2"/>
      <c r="AD265" s="2"/>
      <c r="AE265" s="2"/>
    </row>
    <row r="266" spans="1:31" x14ac:dyDescent="0.3">
      <c r="A266" s="78">
        <v>44298</v>
      </c>
      <c r="B266" s="94" t="s">
        <v>94</v>
      </c>
      <c r="C266" s="84" t="s">
        <v>30</v>
      </c>
      <c r="D266" s="66" t="s">
        <v>31</v>
      </c>
      <c r="E266" s="53" t="s">
        <v>32</v>
      </c>
      <c r="F266" s="53" t="s">
        <v>33</v>
      </c>
      <c r="G266" s="53" t="s">
        <v>36</v>
      </c>
      <c r="H266" s="53" t="s">
        <v>37</v>
      </c>
      <c r="I266" s="53" t="s">
        <v>37</v>
      </c>
      <c r="J266" s="73" t="s">
        <v>89</v>
      </c>
      <c r="K266" s="53">
        <v>1</v>
      </c>
      <c r="L266" s="53">
        <v>0</v>
      </c>
      <c r="M266" s="53">
        <v>0</v>
      </c>
      <c r="N266" s="111">
        <v>13319</v>
      </c>
      <c r="O266" s="111">
        <v>3843</v>
      </c>
      <c r="P266" s="53">
        <v>1</v>
      </c>
      <c r="Q266" s="53">
        <v>577</v>
      </c>
      <c r="R266" s="53">
        <v>0</v>
      </c>
      <c r="S266" s="53">
        <v>0</v>
      </c>
      <c r="T266" s="53">
        <v>0</v>
      </c>
      <c r="U266" s="53">
        <v>0</v>
      </c>
      <c r="V266" s="53">
        <v>0</v>
      </c>
      <c r="W266" s="53">
        <v>0</v>
      </c>
      <c r="X266" s="53">
        <v>8</v>
      </c>
      <c r="Y266" s="53">
        <v>3</v>
      </c>
      <c r="Z266" s="53">
        <v>0</v>
      </c>
      <c r="AA266" s="46" t="s">
        <v>68</v>
      </c>
      <c r="AB266" s="2"/>
      <c r="AC266" s="2"/>
      <c r="AD266" s="2"/>
      <c r="AE266" s="2"/>
    </row>
    <row r="267" spans="1:31" x14ac:dyDescent="0.3">
      <c r="A267" s="78">
        <v>44302</v>
      </c>
      <c r="B267" s="94" t="s">
        <v>94</v>
      </c>
      <c r="C267" s="84" t="s">
        <v>30</v>
      </c>
      <c r="D267" s="66" t="s">
        <v>31</v>
      </c>
      <c r="E267" s="53" t="s">
        <v>32</v>
      </c>
      <c r="F267" s="53" t="s">
        <v>33</v>
      </c>
      <c r="G267" s="53" t="s">
        <v>63</v>
      </c>
      <c r="H267" s="53" t="s">
        <v>64</v>
      </c>
      <c r="I267" s="53" t="s">
        <v>64</v>
      </c>
      <c r="J267" s="53" t="s">
        <v>89</v>
      </c>
      <c r="K267" s="53">
        <v>0</v>
      </c>
      <c r="L267" s="53">
        <v>0</v>
      </c>
      <c r="M267" s="53">
        <v>0</v>
      </c>
      <c r="N267" s="53">
        <v>56</v>
      </c>
      <c r="O267" s="53">
        <v>14</v>
      </c>
      <c r="P267" s="53">
        <v>0</v>
      </c>
      <c r="Q267" s="53">
        <v>14</v>
      </c>
      <c r="R267" s="53">
        <v>0</v>
      </c>
      <c r="S267" s="53">
        <v>0</v>
      </c>
      <c r="T267" s="53">
        <v>0</v>
      </c>
      <c r="U267" s="53">
        <v>0</v>
      </c>
      <c r="V267" s="53">
        <v>0</v>
      </c>
      <c r="W267" s="53">
        <v>0</v>
      </c>
      <c r="X267" s="53">
        <v>0</v>
      </c>
      <c r="Y267" s="53">
        <v>0</v>
      </c>
      <c r="Z267" s="53">
        <v>0</v>
      </c>
      <c r="AA267" s="46"/>
      <c r="AB267" s="2"/>
      <c r="AC267" s="2"/>
      <c r="AD267" s="2"/>
      <c r="AE267" s="2"/>
    </row>
    <row r="268" spans="1:31" x14ac:dyDescent="0.3">
      <c r="A268" s="78">
        <v>44371</v>
      </c>
      <c r="B268" s="94" t="s">
        <v>94</v>
      </c>
      <c r="C268" s="84" t="s">
        <v>30</v>
      </c>
      <c r="D268" s="66" t="s">
        <v>31</v>
      </c>
      <c r="E268" s="53" t="s">
        <v>32</v>
      </c>
      <c r="F268" s="53" t="s">
        <v>33</v>
      </c>
      <c r="G268" s="53" t="s">
        <v>40</v>
      </c>
      <c r="H268" s="53" t="s">
        <v>41</v>
      </c>
      <c r="I268" s="53" t="s">
        <v>42</v>
      </c>
      <c r="J268" s="53" t="s">
        <v>86</v>
      </c>
      <c r="K268" s="53">
        <v>0</v>
      </c>
      <c r="L268" s="53">
        <v>0</v>
      </c>
      <c r="M268" s="53">
        <v>0</v>
      </c>
      <c r="N268" s="53">
        <v>4</v>
      </c>
      <c r="O268" s="53">
        <v>1</v>
      </c>
      <c r="P268" s="53">
        <v>0</v>
      </c>
      <c r="Q268" s="53">
        <v>1</v>
      </c>
      <c r="R268" s="53">
        <v>0</v>
      </c>
      <c r="S268" s="53">
        <v>0</v>
      </c>
      <c r="T268" s="53">
        <v>0</v>
      </c>
      <c r="U268" s="53">
        <v>0</v>
      </c>
      <c r="V268" s="53">
        <v>0</v>
      </c>
      <c r="W268" s="53">
        <v>0</v>
      </c>
      <c r="X268" s="53">
        <v>0</v>
      </c>
      <c r="Y268" s="53">
        <v>0</v>
      </c>
      <c r="Z268" s="53">
        <v>0</v>
      </c>
      <c r="AA268" s="46"/>
      <c r="AB268" s="2"/>
      <c r="AC268" s="2"/>
      <c r="AD268" s="2"/>
      <c r="AE268" s="2"/>
    </row>
    <row r="269" spans="1:31" x14ac:dyDescent="0.3">
      <c r="A269" s="78">
        <v>44373</v>
      </c>
      <c r="B269" s="94" t="s">
        <v>94</v>
      </c>
      <c r="C269" s="84" t="s">
        <v>30</v>
      </c>
      <c r="D269" s="66" t="s">
        <v>31</v>
      </c>
      <c r="E269" s="53" t="s">
        <v>32</v>
      </c>
      <c r="F269" s="53" t="s">
        <v>33</v>
      </c>
      <c r="G269" s="53" t="s">
        <v>40</v>
      </c>
      <c r="H269" s="53" t="s">
        <v>41</v>
      </c>
      <c r="I269" s="53" t="s">
        <v>42</v>
      </c>
      <c r="J269" s="53" t="s">
        <v>86</v>
      </c>
      <c r="K269" s="53">
        <v>0</v>
      </c>
      <c r="L269" s="53">
        <v>0</v>
      </c>
      <c r="M269" s="53">
        <v>0</v>
      </c>
      <c r="N269" s="53">
        <v>4</v>
      </c>
      <c r="O269" s="53">
        <v>1</v>
      </c>
      <c r="P269" s="53">
        <v>0</v>
      </c>
      <c r="Q269" s="53">
        <v>1</v>
      </c>
      <c r="R269" s="53">
        <v>0</v>
      </c>
      <c r="S269" s="53">
        <v>0</v>
      </c>
      <c r="T269" s="53">
        <v>0</v>
      </c>
      <c r="U269" s="53">
        <v>0</v>
      </c>
      <c r="V269" s="53">
        <v>0</v>
      </c>
      <c r="W269" s="53">
        <v>0</v>
      </c>
      <c r="X269" s="53">
        <v>0</v>
      </c>
      <c r="Y269" s="53">
        <v>0</v>
      </c>
      <c r="Z269" s="53">
        <v>0</v>
      </c>
      <c r="AA269" s="46"/>
      <c r="AB269" s="2"/>
      <c r="AC269" s="2"/>
      <c r="AD269" s="2"/>
      <c r="AE269" s="2"/>
    </row>
    <row r="270" spans="1:31" x14ac:dyDescent="0.3">
      <c r="A270" s="78">
        <v>44373</v>
      </c>
      <c r="B270" s="94" t="s">
        <v>94</v>
      </c>
      <c r="C270" s="84" t="s">
        <v>30</v>
      </c>
      <c r="D270" s="66" t="s">
        <v>31</v>
      </c>
      <c r="E270" s="53" t="s">
        <v>32</v>
      </c>
      <c r="F270" s="53" t="s">
        <v>33</v>
      </c>
      <c r="G270" s="53" t="s">
        <v>40</v>
      </c>
      <c r="H270" s="53" t="s">
        <v>41</v>
      </c>
      <c r="I270" s="53" t="s">
        <v>42</v>
      </c>
      <c r="J270" s="53" t="s">
        <v>86</v>
      </c>
      <c r="K270" s="53">
        <v>0</v>
      </c>
      <c r="L270" s="53">
        <v>0</v>
      </c>
      <c r="M270" s="53">
        <v>0</v>
      </c>
      <c r="N270" s="53">
        <v>4</v>
      </c>
      <c r="O270" s="53">
        <v>1</v>
      </c>
      <c r="P270" s="53">
        <v>0</v>
      </c>
      <c r="Q270" s="53">
        <v>1</v>
      </c>
      <c r="R270" s="53">
        <v>0</v>
      </c>
      <c r="S270" s="53">
        <v>0</v>
      </c>
      <c r="T270" s="53">
        <v>0</v>
      </c>
      <c r="U270" s="53">
        <v>0</v>
      </c>
      <c r="V270" s="53">
        <v>0</v>
      </c>
      <c r="W270" s="53">
        <v>0</v>
      </c>
      <c r="X270" s="53">
        <v>0</v>
      </c>
      <c r="Y270" s="53">
        <v>0</v>
      </c>
      <c r="Z270" s="53">
        <v>0</v>
      </c>
      <c r="AA270" s="46"/>
      <c r="AB270" s="2"/>
      <c r="AC270" s="2"/>
      <c r="AD270" s="2"/>
      <c r="AE270" s="2"/>
    </row>
    <row r="271" spans="1:31" x14ac:dyDescent="0.3">
      <c r="A271" s="78">
        <v>44380</v>
      </c>
      <c r="B271" s="94" t="s">
        <v>94</v>
      </c>
      <c r="C271" s="84" t="s">
        <v>30</v>
      </c>
      <c r="D271" s="66" t="s">
        <v>31</v>
      </c>
      <c r="E271" s="53" t="s">
        <v>32</v>
      </c>
      <c r="F271" s="53" t="s">
        <v>33</v>
      </c>
      <c r="G271" s="53" t="s">
        <v>63</v>
      </c>
      <c r="H271" s="53" t="s">
        <v>64</v>
      </c>
      <c r="I271" s="53" t="s">
        <v>64</v>
      </c>
      <c r="J271" s="53" t="s">
        <v>89</v>
      </c>
      <c r="K271" s="53">
        <v>0</v>
      </c>
      <c r="L271" s="53">
        <v>0</v>
      </c>
      <c r="M271" s="53">
        <v>0</v>
      </c>
      <c r="N271" s="53">
        <v>86</v>
      </c>
      <c r="O271" s="53">
        <v>21</v>
      </c>
      <c r="P271" s="53">
        <v>1</v>
      </c>
      <c r="Q271" s="53">
        <v>20</v>
      </c>
      <c r="R271" s="53">
        <v>0</v>
      </c>
      <c r="S271" s="53">
        <v>0</v>
      </c>
      <c r="T271" s="53">
        <v>0</v>
      </c>
      <c r="U271" s="53">
        <v>0</v>
      </c>
      <c r="V271" s="53">
        <v>0</v>
      </c>
      <c r="W271" s="53">
        <v>0</v>
      </c>
      <c r="X271" s="53">
        <v>0</v>
      </c>
      <c r="Y271" s="53">
        <v>0</v>
      </c>
      <c r="Z271" s="53">
        <v>0</v>
      </c>
      <c r="AA271" s="46"/>
      <c r="AB271" s="2"/>
      <c r="AC271" s="2"/>
      <c r="AD271" s="2"/>
      <c r="AE271" s="2"/>
    </row>
    <row r="272" spans="1:31" x14ac:dyDescent="0.3">
      <c r="A272" s="78">
        <v>44401</v>
      </c>
      <c r="B272" s="94" t="s">
        <v>94</v>
      </c>
      <c r="C272" s="84" t="s">
        <v>30</v>
      </c>
      <c r="D272" s="66" t="s">
        <v>31</v>
      </c>
      <c r="E272" s="53" t="s">
        <v>32</v>
      </c>
      <c r="F272" s="53" t="s">
        <v>33</v>
      </c>
      <c r="G272" s="53" t="s">
        <v>38</v>
      </c>
      <c r="H272" s="53" t="s">
        <v>39</v>
      </c>
      <c r="I272" s="53" t="s">
        <v>39</v>
      </c>
      <c r="J272" s="53" t="s">
        <v>89</v>
      </c>
      <c r="K272" s="53">
        <v>0</v>
      </c>
      <c r="L272" s="53">
        <v>0</v>
      </c>
      <c r="M272" s="53">
        <v>0</v>
      </c>
      <c r="N272" s="53">
        <v>340</v>
      </c>
      <c r="O272" s="53">
        <v>68</v>
      </c>
      <c r="P272" s="53">
        <v>0</v>
      </c>
      <c r="Q272" s="53">
        <v>68</v>
      </c>
      <c r="R272" s="53">
        <v>0</v>
      </c>
      <c r="S272" s="53">
        <v>0</v>
      </c>
      <c r="T272" s="53">
        <v>0</v>
      </c>
      <c r="U272" s="53">
        <v>0</v>
      </c>
      <c r="V272" s="53">
        <v>0</v>
      </c>
      <c r="W272" s="53">
        <v>0</v>
      </c>
      <c r="X272" s="53">
        <v>0</v>
      </c>
      <c r="Y272" s="53">
        <v>2</v>
      </c>
      <c r="Z272" s="53">
        <v>0</v>
      </c>
      <c r="AA272" s="46"/>
      <c r="AB272" s="2"/>
      <c r="AC272" s="2"/>
      <c r="AD272" s="2"/>
      <c r="AE272" s="2"/>
    </row>
    <row r="273" spans="1:31" x14ac:dyDescent="0.3">
      <c r="A273" s="78">
        <v>44425</v>
      </c>
      <c r="B273" s="94" t="s">
        <v>94</v>
      </c>
      <c r="C273" s="84" t="s">
        <v>30</v>
      </c>
      <c r="D273" s="66" t="s">
        <v>31</v>
      </c>
      <c r="E273" s="53" t="s">
        <v>32</v>
      </c>
      <c r="F273" s="53" t="s">
        <v>33</v>
      </c>
      <c r="G273" s="53" t="s">
        <v>40</v>
      </c>
      <c r="H273" s="53" t="s">
        <v>41</v>
      </c>
      <c r="I273" s="53" t="s">
        <v>42</v>
      </c>
      <c r="J273" s="53" t="s">
        <v>86</v>
      </c>
      <c r="K273" s="53">
        <v>0</v>
      </c>
      <c r="L273" s="53">
        <v>0</v>
      </c>
      <c r="M273" s="53">
        <v>0</v>
      </c>
      <c r="N273" s="53">
        <v>4</v>
      </c>
      <c r="O273" s="53">
        <v>1</v>
      </c>
      <c r="P273" s="53">
        <v>0</v>
      </c>
      <c r="Q273" s="53">
        <v>1</v>
      </c>
      <c r="R273" s="53">
        <v>0</v>
      </c>
      <c r="S273" s="53">
        <v>0</v>
      </c>
      <c r="T273" s="53">
        <v>0</v>
      </c>
      <c r="U273" s="53">
        <v>0</v>
      </c>
      <c r="V273" s="53">
        <v>0</v>
      </c>
      <c r="W273" s="53">
        <v>0</v>
      </c>
      <c r="X273" s="53">
        <v>0</v>
      </c>
      <c r="Y273" s="53">
        <v>0</v>
      </c>
      <c r="Z273" s="53">
        <v>0</v>
      </c>
      <c r="AA273" s="46"/>
      <c r="AB273" s="2"/>
      <c r="AC273" s="2"/>
      <c r="AD273" s="2"/>
      <c r="AE273" s="2"/>
    </row>
    <row r="274" spans="1:31" x14ac:dyDescent="0.3">
      <c r="A274" s="78">
        <v>44456</v>
      </c>
      <c r="B274" s="94" t="s">
        <v>94</v>
      </c>
      <c r="C274" s="84" t="s">
        <v>30</v>
      </c>
      <c r="D274" s="66" t="s">
        <v>31</v>
      </c>
      <c r="E274" s="53" t="s">
        <v>32</v>
      </c>
      <c r="F274" s="53" t="s">
        <v>33</v>
      </c>
      <c r="G274" s="53" t="s">
        <v>40</v>
      </c>
      <c r="H274" s="53" t="s">
        <v>41</v>
      </c>
      <c r="I274" s="53" t="s">
        <v>42</v>
      </c>
      <c r="J274" s="53" t="s">
        <v>86</v>
      </c>
      <c r="K274" s="53">
        <v>0</v>
      </c>
      <c r="L274" s="53">
        <v>0</v>
      </c>
      <c r="M274" s="53">
        <v>0</v>
      </c>
      <c r="N274" s="53">
        <v>1</v>
      </c>
      <c r="O274" s="53">
        <v>1</v>
      </c>
      <c r="P274" s="53">
        <v>0</v>
      </c>
      <c r="Q274" s="53">
        <v>1</v>
      </c>
      <c r="R274" s="53">
        <v>0</v>
      </c>
      <c r="S274" s="53">
        <v>0</v>
      </c>
      <c r="T274" s="53">
        <v>0</v>
      </c>
      <c r="U274" s="53">
        <v>0</v>
      </c>
      <c r="V274" s="53">
        <v>0</v>
      </c>
      <c r="W274" s="53">
        <v>0</v>
      </c>
      <c r="X274" s="53">
        <v>0</v>
      </c>
      <c r="Y274" s="53">
        <v>0</v>
      </c>
      <c r="Z274" s="53">
        <v>0</v>
      </c>
      <c r="AA274" s="46"/>
      <c r="AB274" s="2"/>
      <c r="AC274" s="2"/>
      <c r="AD274" s="2"/>
      <c r="AE274" s="2"/>
    </row>
    <row r="275" spans="1:31" x14ac:dyDescent="0.3">
      <c r="A275" s="78">
        <v>44498</v>
      </c>
      <c r="B275" s="94" t="s">
        <v>94</v>
      </c>
      <c r="C275" s="84" t="s">
        <v>30</v>
      </c>
      <c r="D275" s="66" t="s">
        <v>31</v>
      </c>
      <c r="E275" s="53" t="s">
        <v>32</v>
      </c>
      <c r="F275" s="53" t="s">
        <v>33</v>
      </c>
      <c r="G275" s="53" t="s">
        <v>40</v>
      </c>
      <c r="H275" s="53" t="s">
        <v>41</v>
      </c>
      <c r="I275" s="53" t="s">
        <v>42</v>
      </c>
      <c r="J275" s="53" t="s">
        <v>86</v>
      </c>
      <c r="K275" s="53">
        <v>0</v>
      </c>
      <c r="L275" s="53">
        <v>2</v>
      </c>
      <c r="M275" s="53">
        <v>0</v>
      </c>
      <c r="N275" s="53">
        <v>4</v>
      </c>
      <c r="O275" s="53">
        <v>1</v>
      </c>
      <c r="P275" s="53">
        <v>0</v>
      </c>
      <c r="Q275" s="53">
        <v>1</v>
      </c>
      <c r="R275" s="53">
        <v>0</v>
      </c>
      <c r="S275" s="53">
        <v>0</v>
      </c>
      <c r="T275" s="53">
        <v>0</v>
      </c>
      <c r="U275" s="53">
        <v>0</v>
      </c>
      <c r="V275" s="53">
        <v>0</v>
      </c>
      <c r="W275" s="53">
        <v>0</v>
      </c>
      <c r="X275" s="53">
        <v>0</v>
      </c>
      <c r="Y275" s="53">
        <v>0</v>
      </c>
      <c r="Z275" s="53">
        <v>0</v>
      </c>
      <c r="AA275" s="46"/>
      <c r="AB275" s="2"/>
      <c r="AC275" s="2"/>
      <c r="AD275" s="2"/>
      <c r="AE275" s="2"/>
    </row>
    <row r="276" spans="1:31" x14ac:dyDescent="0.3">
      <c r="A276" s="78">
        <v>44527</v>
      </c>
      <c r="B276" s="94" t="s">
        <v>94</v>
      </c>
      <c r="C276" s="84" t="s">
        <v>30</v>
      </c>
      <c r="D276" s="66" t="s">
        <v>31</v>
      </c>
      <c r="E276" s="53" t="s">
        <v>32</v>
      </c>
      <c r="F276" s="53" t="s">
        <v>33</v>
      </c>
      <c r="G276" s="53" t="s">
        <v>40</v>
      </c>
      <c r="H276" s="53" t="s">
        <v>41</v>
      </c>
      <c r="I276" s="53" t="s">
        <v>42</v>
      </c>
      <c r="J276" s="53" t="s">
        <v>86</v>
      </c>
      <c r="K276" s="53">
        <v>0</v>
      </c>
      <c r="L276" s="53">
        <v>0</v>
      </c>
      <c r="M276" s="53">
        <v>0</v>
      </c>
      <c r="N276" s="53">
        <v>4</v>
      </c>
      <c r="O276" s="53">
        <v>1</v>
      </c>
      <c r="P276" s="53">
        <v>0</v>
      </c>
      <c r="Q276" s="53">
        <v>1</v>
      </c>
      <c r="R276" s="53">
        <v>0</v>
      </c>
      <c r="S276" s="53">
        <v>0</v>
      </c>
      <c r="T276" s="53">
        <v>0</v>
      </c>
      <c r="U276" s="53">
        <v>0</v>
      </c>
      <c r="V276" s="53">
        <v>0</v>
      </c>
      <c r="W276" s="53">
        <v>0</v>
      </c>
      <c r="X276" s="53">
        <v>0</v>
      </c>
      <c r="Y276" s="53">
        <v>0</v>
      </c>
      <c r="Z276" s="53">
        <v>0</v>
      </c>
      <c r="AA276" s="46"/>
      <c r="AB276" s="2"/>
      <c r="AC276" s="2"/>
      <c r="AD276" s="2"/>
      <c r="AE276" s="2"/>
    </row>
    <row r="277" spans="1:31" x14ac:dyDescent="0.3">
      <c r="A277" s="78">
        <v>44527</v>
      </c>
      <c r="B277" s="94" t="s">
        <v>94</v>
      </c>
      <c r="C277" s="84" t="s">
        <v>30</v>
      </c>
      <c r="D277" s="66" t="s">
        <v>31</v>
      </c>
      <c r="E277" s="53" t="s">
        <v>32</v>
      </c>
      <c r="F277" s="53" t="s">
        <v>33</v>
      </c>
      <c r="G277" s="53" t="s">
        <v>40</v>
      </c>
      <c r="H277" s="53" t="s">
        <v>41</v>
      </c>
      <c r="I277" s="53" t="s">
        <v>42</v>
      </c>
      <c r="J277" s="53" t="s">
        <v>86</v>
      </c>
      <c r="K277" s="53">
        <v>0</v>
      </c>
      <c r="L277" s="53">
        <v>0</v>
      </c>
      <c r="M277" s="53">
        <v>0</v>
      </c>
      <c r="N277" s="53">
        <v>4</v>
      </c>
      <c r="O277" s="53">
        <v>1</v>
      </c>
      <c r="P277" s="53">
        <v>0</v>
      </c>
      <c r="Q277" s="53">
        <v>1</v>
      </c>
      <c r="R277" s="53">
        <v>0</v>
      </c>
      <c r="S277" s="53">
        <v>0</v>
      </c>
      <c r="T277" s="53">
        <v>0</v>
      </c>
      <c r="U277" s="53">
        <v>0</v>
      </c>
      <c r="V277" s="53">
        <v>0</v>
      </c>
      <c r="W277" s="53">
        <v>0</v>
      </c>
      <c r="X277" s="53">
        <v>0</v>
      </c>
      <c r="Y277" s="53">
        <v>0</v>
      </c>
      <c r="Z277" s="53">
        <v>0</v>
      </c>
      <c r="AA277" s="46"/>
      <c r="AB277" s="2"/>
      <c r="AC277" s="2"/>
      <c r="AD277" s="2"/>
      <c r="AE277" s="2"/>
    </row>
    <row r="278" spans="1:31" x14ac:dyDescent="0.3">
      <c r="A278" s="78">
        <v>44555</v>
      </c>
      <c r="B278" s="94" t="s">
        <v>94</v>
      </c>
      <c r="C278" s="84" t="s">
        <v>30</v>
      </c>
      <c r="D278" s="66" t="s">
        <v>31</v>
      </c>
      <c r="E278" s="53" t="s">
        <v>32</v>
      </c>
      <c r="F278" s="53" t="s">
        <v>33</v>
      </c>
      <c r="G278" s="53" t="s">
        <v>40</v>
      </c>
      <c r="H278" s="53" t="s">
        <v>41</v>
      </c>
      <c r="I278" s="53" t="s">
        <v>42</v>
      </c>
      <c r="J278" s="53" t="s">
        <v>86</v>
      </c>
      <c r="K278" s="53">
        <v>0</v>
      </c>
      <c r="L278" s="53">
        <v>0</v>
      </c>
      <c r="M278" s="53">
        <v>0</v>
      </c>
      <c r="N278" s="53">
        <v>4</v>
      </c>
      <c r="O278" s="53">
        <v>1</v>
      </c>
      <c r="P278" s="53">
        <v>0</v>
      </c>
      <c r="Q278" s="53">
        <v>1</v>
      </c>
      <c r="R278" s="53">
        <v>0</v>
      </c>
      <c r="S278" s="53">
        <v>0</v>
      </c>
      <c r="T278" s="53">
        <v>0</v>
      </c>
      <c r="U278" s="53">
        <v>0</v>
      </c>
      <c r="V278" s="53">
        <v>0</v>
      </c>
      <c r="W278" s="53">
        <v>0</v>
      </c>
      <c r="X278" s="53">
        <v>0</v>
      </c>
      <c r="Y278" s="53">
        <v>0</v>
      </c>
      <c r="Z278" s="53">
        <v>0</v>
      </c>
      <c r="AA278" s="46"/>
      <c r="AB278" s="2"/>
      <c r="AC278" s="2"/>
      <c r="AD278" s="2"/>
      <c r="AE278" s="2"/>
    </row>
    <row r="279" spans="1:31" x14ac:dyDescent="0.3">
      <c r="A279" s="77">
        <v>44302</v>
      </c>
      <c r="B279" s="94" t="s">
        <v>94</v>
      </c>
      <c r="C279" s="25" t="s">
        <v>30</v>
      </c>
      <c r="D279" s="38" t="s">
        <v>31</v>
      </c>
      <c r="E279" s="39" t="s">
        <v>32</v>
      </c>
      <c r="F279" s="39" t="s">
        <v>33</v>
      </c>
      <c r="G279" s="23" t="s">
        <v>79</v>
      </c>
      <c r="H279" s="53"/>
      <c r="I279" s="53"/>
      <c r="J279" s="39" t="s">
        <v>86</v>
      </c>
      <c r="K279" s="34"/>
      <c r="L279" s="53"/>
      <c r="M279" s="53"/>
      <c r="N279" s="55"/>
      <c r="O279" s="53"/>
      <c r="P279" s="53"/>
      <c r="Q279" s="53"/>
      <c r="R279" s="53"/>
      <c r="S279" s="53"/>
      <c r="T279" s="53"/>
      <c r="U279" s="53"/>
      <c r="V279" s="53"/>
      <c r="W279" s="53"/>
      <c r="X279" s="53"/>
      <c r="Y279" s="53"/>
      <c r="Z279" s="53"/>
      <c r="AA279" s="46"/>
      <c r="AB279" s="2"/>
      <c r="AC279" s="2"/>
      <c r="AD279" s="2"/>
      <c r="AE279" s="2"/>
    </row>
    <row r="280" spans="1:31" x14ac:dyDescent="0.3">
      <c r="A280" s="77">
        <v>44197</v>
      </c>
      <c r="B280" s="94" t="s">
        <v>94</v>
      </c>
      <c r="C280" s="25" t="s">
        <v>30</v>
      </c>
      <c r="D280" s="38" t="s">
        <v>31</v>
      </c>
      <c r="E280" s="39" t="s">
        <v>32</v>
      </c>
      <c r="F280" s="39" t="s">
        <v>33</v>
      </c>
      <c r="G280" s="23" t="s">
        <v>117</v>
      </c>
      <c r="H280" s="53"/>
      <c r="I280" s="53"/>
      <c r="J280" s="53" t="s">
        <v>88</v>
      </c>
      <c r="K280" s="25">
        <v>21</v>
      </c>
      <c r="L280" s="53"/>
      <c r="M280" s="53"/>
      <c r="N280" s="35">
        <v>2857</v>
      </c>
      <c r="O280" s="53"/>
      <c r="P280" s="53"/>
      <c r="Q280" s="53"/>
      <c r="R280" s="53"/>
      <c r="S280" s="53"/>
      <c r="T280" s="53"/>
      <c r="U280" s="53"/>
      <c r="V280" s="53"/>
      <c r="W280" s="53"/>
      <c r="X280" s="53"/>
      <c r="Y280" s="53"/>
      <c r="Z280" s="53"/>
      <c r="AA280" s="46"/>
      <c r="AB280" s="2"/>
      <c r="AC280" s="2"/>
      <c r="AD280" s="2"/>
      <c r="AE280" s="2"/>
    </row>
    <row r="281" spans="1:31" x14ac:dyDescent="0.3">
      <c r="A281" s="79">
        <v>44576</v>
      </c>
      <c r="B281" s="94" t="s">
        <v>119</v>
      </c>
      <c r="C281" s="84" t="s">
        <v>30</v>
      </c>
      <c r="D281" s="66" t="s">
        <v>31</v>
      </c>
      <c r="E281" s="53" t="s">
        <v>32</v>
      </c>
      <c r="F281" s="53" t="s">
        <v>33</v>
      </c>
      <c r="G281" s="67" t="s">
        <v>40</v>
      </c>
      <c r="H281" s="53" t="s">
        <v>41</v>
      </c>
      <c r="I281" s="53" t="s">
        <v>42</v>
      </c>
      <c r="J281" s="53" t="s">
        <v>86</v>
      </c>
      <c r="K281" s="111">
        <v>0</v>
      </c>
      <c r="L281" s="111">
        <v>0</v>
      </c>
      <c r="M281" s="111">
        <v>0</v>
      </c>
      <c r="N281" s="111">
        <v>4</v>
      </c>
      <c r="O281" s="111">
        <v>1</v>
      </c>
      <c r="P281" s="111">
        <v>0</v>
      </c>
      <c r="Q281" s="111">
        <v>1</v>
      </c>
      <c r="R281" s="111">
        <v>0</v>
      </c>
      <c r="S281" s="111">
        <v>0</v>
      </c>
      <c r="T281" s="111">
        <v>0</v>
      </c>
      <c r="U281" s="111">
        <v>0</v>
      </c>
      <c r="V281" s="111">
        <v>0</v>
      </c>
      <c r="W281" s="111">
        <v>0</v>
      </c>
      <c r="X281" s="111">
        <v>0</v>
      </c>
      <c r="Y281" s="111">
        <v>0</v>
      </c>
      <c r="Z281" s="53">
        <v>0</v>
      </c>
      <c r="AA281" s="57"/>
      <c r="AB281" s="2"/>
      <c r="AC281" s="2"/>
      <c r="AD281" s="2"/>
      <c r="AE281" s="2"/>
    </row>
    <row r="282" spans="1:31" x14ac:dyDescent="0.3">
      <c r="A282" s="79">
        <v>44576</v>
      </c>
      <c r="B282" s="94" t="s">
        <v>119</v>
      </c>
      <c r="C282" s="84" t="s">
        <v>30</v>
      </c>
      <c r="D282" s="66" t="s">
        <v>31</v>
      </c>
      <c r="E282" s="53" t="s">
        <v>32</v>
      </c>
      <c r="F282" s="53" t="s">
        <v>33</v>
      </c>
      <c r="G282" s="67" t="s">
        <v>40</v>
      </c>
      <c r="H282" s="53" t="s">
        <v>41</v>
      </c>
      <c r="I282" s="53" t="s">
        <v>42</v>
      </c>
      <c r="J282" s="53" t="s">
        <v>86</v>
      </c>
      <c r="K282" s="111">
        <v>0</v>
      </c>
      <c r="L282" s="111">
        <v>0</v>
      </c>
      <c r="M282" s="111">
        <v>0</v>
      </c>
      <c r="N282" s="111">
        <v>4</v>
      </c>
      <c r="O282" s="111">
        <v>1</v>
      </c>
      <c r="P282" s="111">
        <v>0</v>
      </c>
      <c r="Q282" s="111">
        <v>1</v>
      </c>
      <c r="R282" s="111">
        <v>0</v>
      </c>
      <c r="S282" s="111">
        <v>0</v>
      </c>
      <c r="T282" s="111">
        <v>0</v>
      </c>
      <c r="U282" s="111">
        <v>0</v>
      </c>
      <c r="V282" s="111">
        <v>0</v>
      </c>
      <c r="W282" s="111">
        <v>0</v>
      </c>
      <c r="X282" s="111">
        <v>0</v>
      </c>
      <c r="Y282" s="111">
        <v>0</v>
      </c>
      <c r="Z282" s="53">
        <v>0</v>
      </c>
      <c r="AA282" s="57"/>
      <c r="AB282" s="2"/>
      <c r="AC282" s="2"/>
      <c r="AD282" s="2"/>
      <c r="AE282" s="2"/>
    </row>
    <row r="283" spans="1:31" x14ac:dyDescent="0.3">
      <c r="A283" s="79">
        <v>44586</v>
      </c>
      <c r="B283" s="94" t="s">
        <v>119</v>
      </c>
      <c r="C283" s="84" t="s">
        <v>30</v>
      </c>
      <c r="D283" s="66" t="s">
        <v>31</v>
      </c>
      <c r="E283" s="53" t="s">
        <v>32</v>
      </c>
      <c r="F283" s="53" t="s">
        <v>33</v>
      </c>
      <c r="G283" s="53" t="s">
        <v>47</v>
      </c>
      <c r="H283" s="53" t="s">
        <v>48</v>
      </c>
      <c r="I283" s="53" t="s">
        <v>48</v>
      </c>
      <c r="J283" s="39" t="s">
        <v>204</v>
      </c>
      <c r="K283" s="111">
        <v>0</v>
      </c>
      <c r="L283" s="111">
        <v>0</v>
      </c>
      <c r="M283" s="111">
        <v>0</v>
      </c>
      <c r="N283" s="111">
        <v>4</v>
      </c>
      <c r="O283" s="111">
        <v>1</v>
      </c>
      <c r="P283" s="111">
        <v>0</v>
      </c>
      <c r="Q283" s="111">
        <v>1</v>
      </c>
      <c r="R283" s="111">
        <v>0</v>
      </c>
      <c r="S283" s="111">
        <v>0</v>
      </c>
      <c r="T283" s="111">
        <v>0</v>
      </c>
      <c r="U283" s="111">
        <v>0</v>
      </c>
      <c r="V283" s="111">
        <v>0</v>
      </c>
      <c r="W283" s="111">
        <v>0</v>
      </c>
      <c r="X283" s="111">
        <v>0</v>
      </c>
      <c r="Y283" s="111">
        <v>0</v>
      </c>
      <c r="Z283" s="53">
        <v>0</v>
      </c>
      <c r="AA283" s="57"/>
      <c r="AB283" s="2"/>
      <c r="AC283" s="2"/>
      <c r="AD283" s="2"/>
      <c r="AE283" s="2"/>
    </row>
    <row r="284" spans="1:31" x14ac:dyDescent="0.3">
      <c r="A284" s="79">
        <v>44590</v>
      </c>
      <c r="B284" s="94" t="s">
        <v>119</v>
      </c>
      <c r="C284" s="84" t="s">
        <v>30</v>
      </c>
      <c r="D284" s="66" t="s">
        <v>31</v>
      </c>
      <c r="E284" s="53" t="s">
        <v>32</v>
      </c>
      <c r="F284" s="53" t="s">
        <v>33</v>
      </c>
      <c r="G284" s="67" t="s">
        <v>40</v>
      </c>
      <c r="H284" s="53" t="s">
        <v>41</v>
      </c>
      <c r="I284" s="53" t="s">
        <v>42</v>
      </c>
      <c r="J284" s="53" t="s">
        <v>86</v>
      </c>
      <c r="K284" s="111">
        <v>0</v>
      </c>
      <c r="L284" s="111">
        <v>0</v>
      </c>
      <c r="M284" s="111">
        <v>0</v>
      </c>
      <c r="N284" s="111">
        <v>12</v>
      </c>
      <c r="O284" s="111">
        <v>3</v>
      </c>
      <c r="P284" s="111">
        <v>0</v>
      </c>
      <c r="Q284" s="111">
        <v>3</v>
      </c>
      <c r="R284" s="111">
        <v>0</v>
      </c>
      <c r="S284" s="111">
        <v>0</v>
      </c>
      <c r="T284" s="111">
        <v>0</v>
      </c>
      <c r="U284" s="111">
        <v>0</v>
      </c>
      <c r="V284" s="111">
        <v>0</v>
      </c>
      <c r="W284" s="111">
        <v>0</v>
      </c>
      <c r="X284" s="111">
        <v>0</v>
      </c>
      <c r="Y284" s="111">
        <v>0</v>
      </c>
      <c r="Z284" s="53">
        <v>0</v>
      </c>
      <c r="AA284" s="57"/>
      <c r="AB284" s="2"/>
      <c r="AC284" s="2"/>
      <c r="AD284" s="2"/>
      <c r="AE284" s="2"/>
    </row>
    <row r="285" spans="1:31" x14ac:dyDescent="0.3">
      <c r="A285" s="79">
        <v>44749</v>
      </c>
      <c r="B285" s="94" t="s">
        <v>119</v>
      </c>
      <c r="C285" s="84" t="s">
        <v>30</v>
      </c>
      <c r="D285" s="66" t="s">
        <v>31</v>
      </c>
      <c r="E285" s="53" t="s">
        <v>32</v>
      </c>
      <c r="F285" s="53" t="s">
        <v>33</v>
      </c>
      <c r="G285" s="67" t="s">
        <v>40</v>
      </c>
      <c r="H285" s="53" t="s">
        <v>41</v>
      </c>
      <c r="I285" s="53" t="s">
        <v>42</v>
      </c>
      <c r="J285" s="53" t="s">
        <v>86</v>
      </c>
      <c r="K285" s="111">
        <v>0</v>
      </c>
      <c r="L285" s="111">
        <v>0</v>
      </c>
      <c r="M285" s="111">
        <v>0</v>
      </c>
      <c r="N285" s="111">
        <v>4</v>
      </c>
      <c r="O285" s="111">
        <v>1</v>
      </c>
      <c r="P285" s="111">
        <v>0</v>
      </c>
      <c r="Q285" s="111">
        <v>1</v>
      </c>
      <c r="R285" s="111">
        <v>0</v>
      </c>
      <c r="S285" s="111">
        <v>0</v>
      </c>
      <c r="T285" s="111">
        <v>0</v>
      </c>
      <c r="U285" s="111">
        <v>0</v>
      </c>
      <c r="V285" s="111">
        <v>0</v>
      </c>
      <c r="W285" s="111">
        <v>0</v>
      </c>
      <c r="X285" s="111">
        <v>0</v>
      </c>
      <c r="Y285" s="111">
        <v>0</v>
      </c>
      <c r="Z285" s="53">
        <v>0</v>
      </c>
      <c r="AA285" s="57"/>
      <c r="AB285" s="2"/>
      <c r="AC285" s="2"/>
      <c r="AD285" s="2"/>
      <c r="AE285" s="2"/>
    </row>
    <row r="286" spans="1:31" x14ac:dyDescent="0.3">
      <c r="A286" s="79">
        <v>44801</v>
      </c>
      <c r="B286" s="94" t="s">
        <v>119</v>
      </c>
      <c r="C286" s="84" t="s">
        <v>30</v>
      </c>
      <c r="D286" s="66" t="s">
        <v>31</v>
      </c>
      <c r="E286" s="53" t="s">
        <v>32</v>
      </c>
      <c r="F286" s="53" t="s">
        <v>33</v>
      </c>
      <c r="G286" s="53" t="s">
        <v>47</v>
      </c>
      <c r="H286" s="53" t="s">
        <v>48</v>
      </c>
      <c r="I286" s="53" t="s">
        <v>48</v>
      </c>
      <c r="J286" s="39" t="s">
        <v>204</v>
      </c>
      <c r="K286" s="111">
        <v>0</v>
      </c>
      <c r="L286" s="111">
        <v>4</v>
      </c>
      <c r="M286" s="111">
        <v>0</v>
      </c>
      <c r="N286" s="111">
        <v>10</v>
      </c>
      <c r="O286" s="111">
        <v>2</v>
      </c>
      <c r="P286" s="111">
        <v>1</v>
      </c>
      <c r="Q286" s="111">
        <v>1</v>
      </c>
      <c r="R286" s="111">
        <v>0</v>
      </c>
      <c r="S286" s="111">
        <v>0</v>
      </c>
      <c r="T286" s="111">
        <v>0</v>
      </c>
      <c r="U286" s="111">
        <v>0</v>
      </c>
      <c r="V286" s="111">
        <v>0</v>
      </c>
      <c r="W286" s="111">
        <v>0</v>
      </c>
      <c r="X286" s="111">
        <v>0</v>
      </c>
      <c r="Y286" s="111">
        <v>0</v>
      </c>
      <c r="Z286" s="53">
        <v>0</v>
      </c>
      <c r="AA286" s="57"/>
      <c r="AB286" s="2"/>
      <c r="AC286" s="2"/>
      <c r="AD286" s="2"/>
      <c r="AE286" s="2"/>
    </row>
    <row r="287" spans="1:31" x14ac:dyDescent="0.3">
      <c r="A287" s="79">
        <v>44801</v>
      </c>
      <c r="B287" s="94" t="s">
        <v>119</v>
      </c>
      <c r="C287" s="84" t="s">
        <v>30</v>
      </c>
      <c r="D287" s="66" t="s">
        <v>31</v>
      </c>
      <c r="E287" s="53" t="s">
        <v>32</v>
      </c>
      <c r="F287" s="53" t="s">
        <v>33</v>
      </c>
      <c r="G287" s="53" t="s">
        <v>63</v>
      </c>
      <c r="H287" s="53" t="s">
        <v>64</v>
      </c>
      <c r="I287" s="53" t="s">
        <v>64</v>
      </c>
      <c r="J287" s="53" t="s">
        <v>89</v>
      </c>
      <c r="K287" s="111">
        <v>0</v>
      </c>
      <c r="L287" s="111">
        <v>0</v>
      </c>
      <c r="M287" s="111">
        <v>0</v>
      </c>
      <c r="N287" s="111">
        <v>116</v>
      </c>
      <c r="O287" s="111">
        <v>69</v>
      </c>
      <c r="P287" s="111">
        <v>5</v>
      </c>
      <c r="Q287" s="111">
        <v>64</v>
      </c>
      <c r="R287" s="111">
        <v>0</v>
      </c>
      <c r="S287" s="111">
        <v>1</v>
      </c>
      <c r="T287" s="111">
        <v>0</v>
      </c>
      <c r="U287" s="111">
        <v>0</v>
      </c>
      <c r="V287" s="111">
        <v>0</v>
      </c>
      <c r="W287" s="111">
        <v>0</v>
      </c>
      <c r="X287" s="111">
        <v>0</v>
      </c>
      <c r="Y287" s="111">
        <v>0</v>
      </c>
      <c r="Z287" s="53">
        <v>0</v>
      </c>
      <c r="AA287" s="57"/>
      <c r="AB287" s="2"/>
      <c r="AC287" s="2"/>
      <c r="AD287" s="2"/>
      <c r="AE287" s="2"/>
    </row>
    <row r="288" spans="1:31" x14ac:dyDescent="0.3">
      <c r="A288" s="79">
        <v>44801</v>
      </c>
      <c r="B288" s="94" t="s">
        <v>119</v>
      </c>
      <c r="C288" s="84" t="s">
        <v>30</v>
      </c>
      <c r="D288" s="66" t="s">
        <v>31</v>
      </c>
      <c r="E288" s="53" t="s">
        <v>32</v>
      </c>
      <c r="F288" s="53" t="s">
        <v>33</v>
      </c>
      <c r="G288" s="67" t="s">
        <v>36</v>
      </c>
      <c r="H288" s="53" t="s">
        <v>37</v>
      </c>
      <c r="I288" s="53" t="s">
        <v>37</v>
      </c>
      <c r="J288" s="73" t="s">
        <v>89</v>
      </c>
      <c r="K288" s="111">
        <v>0</v>
      </c>
      <c r="L288" s="111">
        <v>0</v>
      </c>
      <c r="M288" s="111">
        <v>0</v>
      </c>
      <c r="N288" s="111">
        <v>288</v>
      </c>
      <c r="O288" s="111">
        <v>72</v>
      </c>
      <c r="P288" s="111">
        <v>0</v>
      </c>
      <c r="Q288" s="111">
        <v>72</v>
      </c>
      <c r="R288" s="111">
        <v>0</v>
      </c>
      <c r="S288" s="111">
        <v>0</v>
      </c>
      <c r="T288" s="111">
        <v>0</v>
      </c>
      <c r="U288" s="111">
        <v>0</v>
      </c>
      <c r="V288" s="111">
        <v>0</v>
      </c>
      <c r="W288" s="111">
        <v>0</v>
      </c>
      <c r="X288" s="111">
        <v>0</v>
      </c>
      <c r="Y288" s="111">
        <v>0</v>
      </c>
      <c r="Z288" s="53">
        <v>0</v>
      </c>
      <c r="AA288" s="57"/>
      <c r="AB288" s="2"/>
      <c r="AC288" s="2"/>
      <c r="AD288" s="2"/>
      <c r="AE288" s="2"/>
    </row>
    <row r="289" spans="1:31" x14ac:dyDescent="0.3">
      <c r="A289" s="79">
        <v>44812</v>
      </c>
      <c r="B289" s="94" t="s">
        <v>119</v>
      </c>
      <c r="C289" s="84" t="s">
        <v>30</v>
      </c>
      <c r="D289" s="66" t="s">
        <v>31</v>
      </c>
      <c r="E289" s="53" t="s">
        <v>32</v>
      </c>
      <c r="F289" s="53" t="s">
        <v>33</v>
      </c>
      <c r="G289" s="25" t="s">
        <v>69</v>
      </c>
      <c r="H289" s="53" t="s">
        <v>35</v>
      </c>
      <c r="I289" s="53" t="s">
        <v>35</v>
      </c>
      <c r="J289" s="53" t="s">
        <v>87</v>
      </c>
      <c r="K289" s="112">
        <v>0</v>
      </c>
      <c r="L289" s="112">
        <v>0</v>
      </c>
      <c r="M289" s="112">
        <v>0</v>
      </c>
      <c r="N289" s="112">
        <v>73</v>
      </c>
      <c r="O289" s="112">
        <v>27</v>
      </c>
      <c r="P289" s="112">
        <v>0</v>
      </c>
      <c r="Q289" s="112">
        <v>0</v>
      </c>
      <c r="R289" s="112">
        <v>0</v>
      </c>
      <c r="S289" s="112">
        <v>0</v>
      </c>
      <c r="T289" s="112">
        <v>0</v>
      </c>
      <c r="U289" s="112">
        <v>0</v>
      </c>
      <c r="V289" s="112">
        <v>0</v>
      </c>
      <c r="W289" s="112">
        <v>0</v>
      </c>
      <c r="X289" s="112">
        <v>0</v>
      </c>
      <c r="Y289" s="112">
        <v>0</v>
      </c>
      <c r="Z289" s="113">
        <v>0</v>
      </c>
      <c r="AA289" s="57"/>
      <c r="AB289" s="2"/>
      <c r="AC289" s="2"/>
      <c r="AD289" s="2"/>
      <c r="AE289" s="2"/>
    </row>
    <row r="290" spans="1:31" x14ac:dyDescent="0.3">
      <c r="A290" s="79">
        <v>44819</v>
      </c>
      <c r="B290" s="94" t="s">
        <v>119</v>
      </c>
      <c r="C290" s="84" t="s">
        <v>30</v>
      </c>
      <c r="D290" s="66" t="s">
        <v>31</v>
      </c>
      <c r="E290" s="53" t="s">
        <v>32</v>
      </c>
      <c r="F290" s="53" t="s">
        <v>33</v>
      </c>
      <c r="G290" s="53" t="s">
        <v>36</v>
      </c>
      <c r="H290" s="53" t="s">
        <v>37</v>
      </c>
      <c r="I290" s="53" t="s">
        <v>37</v>
      </c>
      <c r="J290" s="53" t="s">
        <v>89</v>
      </c>
      <c r="K290" s="111">
        <v>0</v>
      </c>
      <c r="L290" s="111">
        <v>0</v>
      </c>
      <c r="M290" s="111">
        <v>0</v>
      </c>
      <c r="N290" s="111">
        <v>310</v>
      </c>
      <c r="O290" s="111">
        <v>62</v>
      </c>
      <c r="P290" s="111">
        <v>0</v>
      </c>
      <c r="Q290" s="111">
        <v>0</v>
      </c>
      <c r="R290" s="111">
        <v>0</v>
      </c>
      <c r="S290" s="111">
        <v>0</v>
      </c>
      <c r="T290" s="111">
        <v>0</v>
      </c>
      <c r="U290" s="111">
        <v>0</v>
      </c>
      <c r="V290" s="111">
        <v>0</v>
      </c>
      <c r="W290" s="111">
        <v>0</v>
      </c>
      <c r="X290" s="111">
        <v>0</v>
      </c>
      <c r="Y290" s="111">
        <v>0</v>
      </c>
      <c r="Z290" s="111">
        <v>0</v>
      </c>
      <c r="AA290" s="57" t="s">
        <v>70</v>
      </c>
      <c r="AB290" s="2"/>
      <c r="AC290" s="2"/>
      <c r="AD290" s="2"/>
      <c r="AE290" s="2"/>
    </row>
    <row r="291" spans="1:31" x14ac:dyDescent="0.3">
      <c r="A291" s="79">
        <v>44824</v>
      </c>
      <c r="B291" s="94" t="s">
        <v>119</v>
      </c>
      <c r="C291" s="84" t="s">
        <v>30</v>
      </c>
      <c r="D291" s="66" t="s">
        <v>31</v>
      </c>
      <c r="E291" s="53" t="s">
        <v>32</v>
      </c>
      <c r="F291" s="53" t="s">
        <v>33</v>
      </c>
      <c r="G291" s="53" t="s">
        <v>40</v>
      </c>
      <c r="H291" s="53" t="s">
        <v>41</v>
      </c>
      <c r="I291" s="53" t="s">
        <v>42</v>
      </c>
      <c r="J291" s="53" t="s">
        <v>86</v>
      </c>
      <c r="K291" s="111">
        <v>0</v>
      </c>
      <c r="L291" s="111">
        <v>0</v>
      </c>
      <c r="M291" s="111">
        <v>0</v>
      </c>
      <c r="N291" s="111">
        <v>4</v>
      </c>
      <c r="O291" s="111">
        <v>1</v>
      </c>
      <c r="P291" s="111">
        <v>0</v>
      </c>
      <c r="Q291" s="111">
        <v>1</v>
      </c>
      <c r="R291" s="111">
        <v>0</v>
      </c>
      <c r="S291" s="111">
        <v>0</v>
      </c>
      <c r="T291" s="111">
        <v>0</v>
      </c>
      <c r="U291" s="111">
        <v>0</v>
      </c>
      <c r="V291" s="111">
        <v>0</v>
      </c>
      <c r="W291" s="111">
        <v>0</v>
      </c>
      <c r="X291" s="111">
        <v>0</v>
      </c>
      <c r="Y291" s="111">
        <v>0</v>
      </c>
      <c r="Z291" s="111">
        <v>0</v>
      </c>
      <c r="AA291" s="57"/>
      <c r="AB291" s="2"/>
      <c r="AC291" s="2"/>
      <c r="AD291" s="2"/>
      <c r="AE291" s="2"/>
    </row>
    <row r="292" spans="1:31" x14ac:dyDescent="0.3">
      <c r="A292" s="79">
        <v>44851</v>
      </c>
      <c r="B292" s="94" t="s">
        <v>119</v>
      </c>
      <c r="C292" s="84" t="s">
        <v>30</v>
      </c>
      <c r="D292" s="66" t="s">
        <v>31</v>
      </c>
      <c r="E292" s="53" t="s">
        <v>32</v>
      </c>
      <c r="F292" s="53" t="s">
        <v>33</v>
      </c>
      <c r="G292" s="25" t="s">
        <v>69</v>
      </c>
      <c r="H292" s="53" t="s">
        <v>35</v>
      </c>
      <c r="I292" s="53" t="s">
        <v>35</v>
      </c>
      <c r="J292" s="53" t="s">
        <v>87</v>
      </c>
      <c r="K292" s="114">
        <v>0</v>
      </c>
      <c r="L292" s="114">
        <v>0</v>
      </c>
      <c r="M292" s="114">
        <v>0</v>
      </c>
      <c r="N292" s="114">
        <v>24</v>
      </c>
      <c r="O292" s="114">
        <v>6</v>
      </c>
      <c r="P292" s="114">
        <v>0</v>
      </c>
      <c r="Q292" s="114">
        <v>6</v>
      </c>
      <c r="R292" s="114">
        <v>0</v>
      </c>
      <c r="S292" s="114">
        <v>0</v>
      </c>
      <c r="T292" s="114">
        <v>0</v>
      </c>
      <c r="U292" s="114">
        <v>0</v>
      </c>
      <c r="V292" s="114">
        <v>0</v>
      </c>
      <c r="W292" s="114">
        <v>0</v>
      </c>
      <c r="X292" s="114">
        <v>0</v>
      </c>
      <c r="Y292" s="114">
        <v>0</v>
      </c>
      <c r="Z292" s="114">
        <v>0</v>
      </c>
      <c r="AA292" s="57"/>
      <c r="AB292" s="2"/>
      <c r="AC292" s="2"/>
      <c r="AD292" s="2"/>
      <c r="AE292" s="2"/>
    </row>
    <row r="293" spans="1:31" x14ac:dyDescent="0.3">
      <c r="A293" s="79">
        <v>44856</v>
      </c>
      <c r="B293" s="94" t="s">
        <v>119</v>
      </c>
      <c r="C293" s="84" t="s">
        <v>30</v>
      </c>
      <c r="D293" s="66" t="s">
        <v>31</v>
      </c>
      <c r="E293" s="53" t="s">
        <v>32</v>
      </c>
      <c r="F293" s="53" t="s">
        <v>33</v>
      </c>
      <c r="G293" s="53" t="s">
        <v>40</v>
      </c>
      <c r="H293" s="53" t="s">
        <v>41</v>
      </c>
      <c r="I293" s="53" t="s">
        <v>42</v>
      </c>
      <c r="J293" s="53" t="s">
        <v>86</v>
      </c>
      <c r="K293" s="111">
        <v>0</v>
      </c>
      <c r="L293" s="111">
        <v>0</v>
      </c>
      <c r="M293" s="111">
        <v>0</v>
      </c>
      <c r="N293" s="111">
        <v>0</v>
      </c>
      <c r="O293" s="111">
        <v>0</v>
      </c>
      <c r="P293" s="111">
        <v>0</v>
      </c>
      <c r="Q293" s="111">
        <v>0</v>
      </c>
      <c r="R293" s="111">
        <v>0</v>
      </c>
      <c r="S293" s="111">
        <v>0</v>
      </c>
      <c r="T293" s="111">
        <v>0</v>
      </c>
      <c r="U293" s="111">
        <v>0</v>
      </c>
      <c r="V293" s="111">
        <v>0</v>
      </c>
      <c r="W293" s="111">
        <v>0</v>
      </c>
      <c r="X293" s="111">
        <v>0</v>
      </c>
      <c r="Y293" s="111">
        <v>0</v>
      </c>
      <c r="Z293" s="53">
        <v>0</v>
      </c>
      <c r="AA293" s="57" t="s">
        <v>71</v>
      </c>
      <c r="AB293" s="2"/>
      <c r="AC293" s="2"/>
      <c r="AD293" s="2"/>
      <c r="AE293" s="2"/>
    </row>
    <row r="294" spans="1:31" x14ac:dyDescent="0.3">
      <c r="A294" s="79">
        <v>44856</v>
      </c>
      <c r="B294" s="94" t="s">
        <v>119</v>
      </c>
      <c r="C294" s="84" t="s">
        <v>30</v>
      </c>
      <c r="D294" s="66" t="s">
        <v>31</v>
      </c>
      <c r="E294" s="53" t="s">
        <v>32</v>
      </c>
      <c r="F294" s="53" t="s">
        <v>33</v>
      </c>
      <c r="G294" s="25" t="s">
        <v>69</v>
      </c>
      <c r="H294" s="53" t="s">
        <v>35</v>
      </c>
      <c r="I294" s="53" t="s">
        <v>35</v>
      </c>
      <c r="J294" s="53" t="s">
        <v>87</v>
      </c>
      <c r="K294" s="111">
        <v>0</v>
      </c>
      <c r="L294" s="111">
        <v>0</v>
      </c>
      <c r="M294" s="111">
        <v>0</v>
      </c>
      <c r="N294" s="111">
        <v>72</v>
      </c>
      <c r="O294" s="111">
        <v>18</v>
      </c>
      <c r="P294" s="111">
        <v>0</v>
      </c>
      <c r="Q294" s="111">
        <v>11</v>
      </c>
      <c r="R294" s="111">
        <v>0</v>
      </c>
      <c r="S294" s="111">
        <v>0</v>
      </c>
      <c r="T294" s="111">
        <v>0</v>
      </c>
      <c r="U294" s="111">
        <v>0</v>
      </c>
      <c r="V294" s="111">
        <v>0</v>
      </c>
      <c r="W294" s="111">
        <v>0</v>
      </c>
      <c r="X294" s="111">
        <v>0</v>
      </c>
      <c r="Y294" s="111">
        <v>0</v>
      </c>
      <c r="Z294" s="53">
        <v>0</v>
      </c>
      <c r="AA294" s="57"/>
      <c r="AB294" s="2"/>
      <c r="AC294" s="2"/>
      <c r="AD294" s="2"/>
      <c r="AE294" s="2"/>
    </row>
    <row r="295" spans="1:31" x14ac:dyDescent="0.3">
      <c r="A295" s="79">
        <v>44870</v>
      </c>
      <c r="B295" s="94" t="s">
        <v>119</v>
      </c>
      <c r="C295" s="84" t="s">
        <v>30</v>
      </c>
      <c r="D295" s="66" t="s">
        <v>31</v>
      </c>
      <c r="E295" s="53" t="s">
        <v>32</v>
      </c>
      <c r="F295" s="53" t="s">
        <v>33</v>
      </c>
      <c r="G295" s="53" t="s">
        <v>36</v>
      </c>
      <c r="H295" s="53" t="s">
        <v>37</v>
      </c>
      <c r="I295" s="53" t="s">
        <v>37</v>
      </c>
      <c r="J295" s="73" t="s">
        <v>89</v>
      </c>
      <c r="K295" s="111">
        <v>0</v>
      </c>
      <c r="L295" s="111">
        <v>0</v>
      </c>
      <c r="M295" s="111">
        <v>0</v>
      </c>
      <c r="N295" s="111">
        <v>13126</v>
      </c>
      <c r="O295" s="111">
        <v>8124</v>
      </c>
      <c r="P295" s="111">
        <v>0</v>
      </c>
      <c r="Q295" s="111">
        <v>0</v>
      </c>
      <c r="R295" s="111">
        <v>0</v>
      </c>
      <c r="S295" s="111">
        <v>0</v>
      </c>
      <c r="T295" s="111">
        <v>0</v>
      </c>
      <c r="U295" s="111">
        <v>0</v>
      </c>
      <c r="V295" s="111">
        <v>0</v>
      </c>
      <c r="W295" s="111">
        <v>0</v>
      </c>
      <c r="X295" s="53">
        <v>0</v>
      </c>
      <c r="Y295" s="111">
        <v>0</v>
      </c>
      <c r="Z295" s="53">
        <v>0</v>
      </c>
      <c r="AA295" s="57" t="s">
        <v>72</v>
      </c>
      <c r="AB295" s="2"/>
      <c r="AC295" s="2"/>
      <c r="AD295" s="2"/>
      <c r="AE295" s="2"/>
    </row>
    <row r="296" spans="1:31" x14ac:dyDescent="0.3">
      <c r="A296" s="79">
        <v>44903</v>
      </c>
      <c r="B296" s="94" t="s">
        <v>119</v>
      </c>
      <c r="C296" s="84" t="s">
        <v>30</v>
      </c>
      <c r="D296" s="66" t="s">
        <v>31</v>
      </c>
      <c r="E296" s="53" t="s">
        <v>32</v>
      </c>
      <c r="F296" s="53" t="s">
        <v>33</v>
      </c>
      <c r="G296" s="67" t="s">
        <v>40</v>
      </c>
      <c r="H296" s="53" t="s">
        <v>41</v>
      </c>
      <c r="I296" s="53" t="s">
        <v>42</v>
      </c>
      <c r="J296" s="53" t="s">
        <v>86</v>
      </c>
      <c r="K296" s="115">
        <v>0</v>
      </c>
      <c r="L296" s="115">
        <v>0</v>
      </c>
      <c r="M296" s="115">
        <v>0</v>
      </c>
      <c r="N296" s="115">
        <v>4</v>
      </c>
      <c r="O296" s="115">
        <v>1</v>
      </c>
      <c r="P296" s="115">
        <v>1</v>
      </c>
      <c r="Q296" s="115">
        <v>0</v>
      </c>
      <c r="R296" s="115">
        <v>0</v>
      </c>
      <c r="S296" s="115">
        <v>0</v>
      </c>
      <c r="T296" s="115">
        <v>0</v>
      </c>
      <c r="U296" s="115">
        <v>0</v>
      </c>
      <c r="V296" s="115">
        <v>0</v>
      </c>
      <c r="W296" s="115">
        <v>0</v>
      </c>
      <c r="X296" s="115">
        <v>0</v>
      </c>
      <c r="Y296" s="115">
        <v>0</v>
      </c>
      <c r="Z296" s="67">
        <v>0</v>
      </c>
      <c r="AA296" s="57"/>
      <c r="AB296" s="2"/>
      <c r="AC296" s="2"/>
      <c r="AD296" s="2"/>
      <c r="AE296" s="2"/>
    </row>
    <row r="297" spans="1:31" x14ac:dyDescent="0.3">
      <c r="A297" s="79">
        <v>44919</v>
      </c>
      <c r="B297" s="94" t="s">
        <v>119</v>
      </c>
      <c r="C297" s="84" t="s">
        <v>30</v>
      </c>
      <c r="D297" s="66" t="s">
        <v>31</v>
      </c>
      <c r="E297" s="53" t="s">
        <v>32</v>
      </c>
      <c r="F297" s="53" t="s">
        <v>33</v>
      </c>
      <c r="G297" s="67" t="s">
        <v>40</v>
      </c>
      <c r="H297" s="53" t="s">
        <v>41</v>
      </c>
      <c r="I297" s="53" t="s">
        <v>42</v>
      </c>
      <c r="J297" s="53" t="s">
        <v>86</v>
      </c>
      <c r="K297" s="111">
        <v>0</v>
      </c>
      <c r="L297" s="111">
        <v>0</v>
      </c>
      <c r="M297" s="111">
        <v>0</v>
      </c>
      <c r="N297" s="111">
        <v>4</v>
      </c>
      <c r="O297" s="111">
        <v>1</v>
      </c>
      <c r="P297" s="111">
        <v>1</v>
      </c>
      <c r="Q297" s="111">
        <v>0</v>
      </c>
      <c r="R297" s="111">
        <v>0</v>
      </c>
      <c r="S297" s="111">
        <v>0</v>
      </c>
      <c r="T297" s="111">
        <v>0</v>
      </c>
      <c r="U297" s="111">
        <v>0</v>
      </c>
      <c r="V297" s="111">
        <v>0</v>
      </c>
      <c r="W297" s="111">
        <v>0</v>
      </c>
      <c r="X297" s="111">
        <v>0</v>
      </c>
      <c r="Y297" s="111">
        <v>0</v>
      </c>
      <c r="Z297" s="53">
        <v>0</v>
      </c>
      <c r="AA297" s="57"/>
      <c r="AB297" s="2"/>
      <c r="AC297" s="2"/>
      <c r="AD297" s="2"/>
      <c r="AE297" s="2"/>
    </row>
    <row r="298" spans="1:31" ht="24.6" x14ac:dyDescent="0.3">
      <c r="A298" s="77">
        <v>44609</v>
      </c>
      <c r="B298" s="94" t="s">
        <v>119</v>
      </c>
      <c r="C298" s="25" t="s">
        <v>30</v>
      </c>
      <c r="D298" s="38" t="s">
        <v>31</v>
      </c>
      <c r="E298" s="39" t="s">
        <v>32</v>
      </c>
      <c r="F298" s="39" t="s">
        <v>33</v>
      </c>
      <c r="G298" s="23" t="s">
        <v>82</v>
      </c>
      <c r="H298" s="39"/>
      <c r="I298" s="39"/>
      <c r="J298" s="39" t="s">
        <v>89</v>
      </c>
      <c r="K298" s="48"/>
      <c r="L298" s="111"/>
      <c r="M298" s="111"/>
      <c r="N298" s="35"/>
      <c r="O298" s="111"/>
      <c r="P298" s="111"/>
      <c r="Q298" s="111"/>
      <c r="R298" s="111"/>
      <c r="S298" s="111"/>
      <c r="T298" s="111"/>
      <c r="U298" s="111"/>
      <c r="V298" s="111"/>
      <c r="W298" s="111"/>
      <c r="X298" s="111"/>
      <c r="Y298" s="111"/>
      <c r="Z298" s="53"/>
      <c r="AA298" s="57"/>
      <c r="AB298" s="2"/>
      <c r="AC298" s="2"/>
      <c r="AD298" s="2"/>
      <c r="AE298" s="2"/>
    </row>
    <row r="299" spans="1:31" ht="24.6" x14ac:dyDescent="0.3">
      <c r="A299" s="77">
        <v>44670</v>
      </c>
      <c r="B299" s="94" t="s">
        <v>119</v>
      </c>
      <c r="C299" s="25" t="s">
        <v>30</v>
      </c>
      <c r="D299" s="38" t="s">
        <v>31</v>
      </c>
      <c r="E299" s="39" t="s">
        <v>32</v>
      </c>
      <c r="F299" s="39" t="s">
        <v>33</v>
      </c>
      <c r="G299" s="25" t="s">
        <v>69</v>
      </c>
      <c r="H299" s="39"/>
      <c r="I299" s="39"/>
      <c r="J299" s="39" t="s">
        <v>87</v>
      </c>
      <c r="K299" s="48"/>
      <c r="L299" s="111"/>
      <c r="M299" s="111"/>
      <c r="N299" s="35"/>
      <c r="O299" s="111"/>
      <c r="P299" s="111"/>
      <c r="Q299" s="111"/>
      <c r="R299" s="111"/>
      <c r="S299" s="111"/>
      <c r="T299" s="111"/>
      <c r="U299" s="111"/>
      <c r="V299" s="111"/>
      <c r="W299" s="111"/>
      <c r="X299" s="111"/>
      <c r="Y299" s="111"/>
      <c r="Z299" s="53"/>
      <c r="AA299" s="57"/>
      <c r="AB299" s="2"/>
      <c r="AC299" s="2"/>
      <c r="AD299" s="2"/>
      <c r="AE299" s="2"/>
    </row>
    <row r="300" spans="1:31" ht="24.6" x14ac:dyDescent="0.3">
      <c r="A300" s="77">
        <v>44741</v>
      </c>
      <c r="B300" s="94" t="s">
        <v>119</v>
      </c>
      <c r="C300" s="25" t="s">
        <v>30</v>
      </c>
      <c r="D300" s="38" t="s">
        <v>31</v>
      </c>
      <c r="E300" s="39" t="s">
        <v>32</v>
      </c>
      <c r="F300" s="39" t="s">
        <v>33</v>
      </c>
      <c r="G300" s="25" t="s">
        <v>69</v>
      </c>
      <c r="H300" s="39"/>
      <c r="I300" s="39"/>
      <c r="J300" s="39" t="s">
        <v>87</v>
      </c>
      <c r="K300" s="48"/>
      <c r="L300" s="111"/>
      <c r="M300" s="111"/>
      <c r="N300" s="35"/>
      <c r="O300" s="111"/>
      <c r="P300" s="111"/>
      <c r="Q300" s="111"/>
      <c r="R300" s="111"/>
      <c r="S300" s="111"/>
      <c r="T300" s="111"/>
      <c r="U300" s="111"/>
      <c r="V300" s="111"/>
      <c r="W300" s="111"/>
      <c r="X300" s="111"/>
      <c r="Y300" s="111"/>
      <c r="Z300" s="53"/>
      <c r="AA300" s="57"/>
      <c r="AB300" s="2"/>
      <c r="AC300" s="2"/>
      <c r="AD300" s="2"/>
      <c r="AE300" s="2"/>
    </row>
    <row r="301" spans="1:31" ht="24.6" x14ac:dyDescent="0.3">
      <c r="A301" s="77">
        <v>44749</v>
      </c>
      <c r="B301" s="94" t="s">
        <v>119</v>
      </c>
      <c r="C301" s="25" t="s">
        <v>30</v>
      </c>
      <c r="D301" s="38" t="s">
        <v>31</v>
      </c>
      <c r="E301" s="39" t="s">
        <v>32</v>
      </c>
      <c r="F301" s="39" t="s">
        <v>33</v>
      </c>
      <c r="G301" s="25" t="s">
        <v>69</v>
      </c>
      <c r="H301" s="39"/>
      <c r="I301" s="39"/>
      <c r="J301" s="39" t="s">
        <v>87</v>
      </c>
      <c r="K301" s="48"/>
      <c r="L301" s="111"/>
      <c r="M301" s="111"/>
      <c r="N301" s="35"/>
      <c r="O301" s="111"/>
      <c r="P301" s="111"/>
      <c r="Q301" s="111"/>
      <c r="R301" s="111"/>
      <c r="S301" s="111"/>
      <c r="T301" s="111"/>
      <c r="U301" s="111"/>
      <c r="V301" s="111"/>
      <c r="W301" s="111"/>
      <c r="X301" s="111"/>
      <c r="Y301" s="111"/>
      <c r="Z301" s="53"/>
      <c r="AA301" s="57"/>
      <c r="AB301" s="2"/>
      <c r="AC301" s="2"/>
      <c r="AD301" s="2"/>
      <c r="AE301" s="2"/>
    </row>
    <row r="302" spans="1:31" ht="24.6" x14ac:dyDescent="0.3">
      <c r="A302" s="77">
        <v>44743</v>
      </c>
      <c r="B302" s="94" t="s">
        <v>119</v>
      </c>
      <c r="C302" s="25" t="s">
        <v>30</v>
      </c>
      <c r="D302" s="38" t="s">
        <v>31</v>
      </c>
      <c r="E302" s="39" t="s">
        <v>32</v>
      </c>
      <c r="F302" s="39" t="s">
        <v>33</v>
      </c>
      <c r="G302" s="25" t="s">
        <v>69</v>
      </c>
      <c r="H302" s="39"/>
      <c r="I302" s="39"/>
      <c r="J302" s="39" t="s">
        <v>87</v>
      </c>
      <c r="K302" s="48"/>
      <c r="L302" s="111"/>
      <c r="M302" s="111"/>
      <c r="N302" s="35"/>
      <c r="O302" s="111"/>
      <c r="P302" s="111"/>
      <c r="Q302" s="111"/>
      <c r="R302" s="111"/>
      <c r="S302" s="111"/>
      <c r="T302" s="111"/>
      <c r="U302" s="111"/>
      <c r="V302" s="111"/>
      <c r="W302" s="111"/>
      <c r="X302" s="111"/>
      <c r="Y302" s="111"/>
      <c r="Z302" s="53"/>
      <c r="AA302" s="57"/>
      <c r="AB302" s="2"/>
      <c r="AC302" s="2"/>
      <c r="AD302" s="2"/>
      <c r="AE302" s="2"/>
    </row>
    <row r="303" spans="1:31" ht="24.6" x14ac:dyDescent="0.3">
      <c r="A303" s="77">
        <v>44770</v>
      </c>
      <c r="B303" s="94" t="s">
        <v>119</v>
      </c>
      <c r="C303" s="25" t="s">
        <v>30</v>
      </c>
      <c r="D303" s="38" t="s">
        <v>31</v>
      </c>
      <c r="E303" s="39" t="s">
        <v>32</v>
      </c>
      <c r="F303" s="39" t="s">
        <v>33</v>
      </c>
      <c r="G303" s="25" t="s">
        <v>69</v>
      </c>
      <c r="H303" s="39"/>
      <c r="I303" s="39"/>
      <c r="J303" s="39" t="s">
        <v>87</v>
      </c>
      <c r="K303" s="48"/>
      <c r="L303" s="111"/>
      <c r="M303" s="111"/>
      <c r="N303" s="35"/>
      <c r="O303" s="111"/>
      <c r="P303" s="111"/>
      <c r="Q303" s="111"/>
      <c r="R303" s="111"/>
      <c r="S303" s="111"/>
      <c r="T303" s="111"/>
      <c r="U303" s="111"/>
      <c r="V303" s="111"/>
      <c r="W303" s="111"/>
      <c r="X303" s="111"/>
      <c r="Y303" s="111"/>
      <c r="Z303" s="53"/>
      <c r="AA303" s="57"/>
      <c r="AB303" s="2"/>
      <c r="AC303" s="2"/>
      <c r="AD303" s="2"/>
      <c r="AE303" s="2"/>
    </row>
    <row r="304" spans="1:31" ht="24.6" x14ac:dyDescent="0.3">
      <c r="A304" s="77">
        <v>44778</v>
      </c>
      <c r="B304" s="94" t="s">
        <v>119</v>
      </c>
      <c r="C304" s="25" t="s">
        <v>30</v>
      </c>
      <c r="D304" s="38" t="s">
        <v>31</v>
      </c>
      <c r="E304" s="39" t="s">
        <v>32</v>
      </c>
      <c r="F304" s="39" t="s">
        <v>33</v>
      </c>
      <c r="G304" s="23" t="s">
        <v>80</v>
      </c>
      <c r="H304" s="39"/>
      <c r="I304" s="39"/>
      <c r="J304" s="39" t="s">
        <v>87</v>
      </c>
      <c r="K304" s="48"/>
      <c r="L304" s="111"/>
      <c r="M304" s="111"/>
      <c r="N304" s="35"/>
      <c r="O304" s="111"/>
      <c r="P304" s="111"/>
      <c r="Q304" s="111"/>
      <c r="R304" s="111"/>
      <c r="S304" s="111"/>
      <c r="T304" s="111"/>
      <c r="U304" s="111"/>
      <c r="V304" s="111"/>
      <c r="W304" s="111"/>
      <c r="X304" s="111"/>
      <c r="Y304" s="111"/>
      <c r="Z304" s="53"/>
      <c r="AA304" s="57"/>
      <c r="AB304" s="2"/>
      <c r="AC304" s="2"/>
      <c r="AD304" s="2"/>
      <c r="AE304" s="2"/>
    </row>
    <row r="305" spans="1:31" ht="24.6" x14ac:dyDescent="0.3">
      <c r="A305" s="77">
        <v>44774</v>
      </c>
      <c r="B305" s="94" t="s">
        <v>119</v>
      </c>
      <c r="C305" s="25" t="s">
        <v>30</v>
      </c>
      <c r="D305" s="38" t="s">
        <v>31</v>
      </c>
      <c r="E305" s="39" t="s">
        <v>32</v>
      </c>
      <c r="F305" s="39" t="s">
        <v>33</v>
      </c>
      <c r="G305" s="25" t="s">
        <v>69</v>
      </c>
      <c r="H305" s="39"/>
      <c r="I305" s="39"/>
      <c r="J305" s="39" t="s">
        <v>87</v>
      </c>
      <c r="K305" s="48"/>
      <c r="L305" s="111"/>
      <c r="M305" s="111"/>
      <c r="N305" s="35">
        <v>4</v>
      </c>
      <c r="O305" s="111"/>
      <c r="P305" s="111"/>
      <c r="Q305" s="111"/>
      <c r="R305" s="111"/>
      <c r="S305" s="111"/>
      <c r="T305" s="111"/>
      <c r="U305" s="111"/>
      <c r="V305" s="111"/>
      <c r="W305" s="111"/>
      <c r="X305" s="111"/>
      <c r="Y305" s="111"/>
      <c r="Z305" s="53"/>
      <c r="AA305" s="57"/>
      <c r="AB305" s="2"/>
      <c r="AC305" s="2"/>
      <c r="AD305" s="2"/>
      <c r="AE305" s="2"/>
    </row>
    <row r="306" spans="1:31" ht="24.6" x14ac:dyDescent="0.3">
      <c r="A306" s="77">
        <v>44815</v>
      </c>
      <c r="B306" s="94" t="s">
        <v>119</v>
      </c>
      <c r="C306" s="25" t="s">
        <v>30</v>
      </c>
      <c r="D306" s="38" t="s">
        <v>31</v>
      </c>
      <c r="E306" s="39" t="s">
        <v>32</v>
      </c>
      <c r="F306" s="39" t="s">
        <v>33</v>
      </c>
      <c r="G306" s="23" t="s">
        <v>38</v>
      </c>
      <c r="H306" s="39"/>
      <c r="I306" s="39"/>
      <c r="J306" s="39" t="s">
        <v>89</v>
      </c>
      <c r="K306" s="48"/>
      <c r="L306" s="111"/>
      <c r="M306" s="111"/>
      <c r="N306" s="35"/>
      <c r="O306" s="111"/>
      <c r="P306" s="111"/>
      <c r="Q306" s="111"/>
      <c r="R306" s="111"/>
      <c r="S306" s="111"/>
      <c r="T306" s="111"/>
      <c r="U306" s="111"/>
      <c r="V306" s="111"/>
      <c r="W306" s="111"/>
      <c r="X306" s="111"/>
      <c r="Y306" s="111"/>
      <c r="Z306" s="53"/>
      <c r="AA306" s="57"/>
      <c r="AB306" s="2"/>
      <c r="AC306" s="2"/>
      <c r="AD306" s="2"/>
      <c r="AE306" s="2"/>
    </row>
    <row r="307" spans="1:31" ht="24.6" x14ac:dyDescent="0.3">
      <c r="A307" s="77">
        <v>44833</v>
      </c>
      <c r="B307" s="94" t="s">
        <v>119</v>
      </c>
      <c r="C307" s="25" t="s">
        <v>30</v>
      </c>
      <c r="D307" s="38" t="s">
        <v>31</v>
      </c>
      <c r="E307" s="39" t="s">
        <v>32</v>
      </c>
      <c r="F307" s="39" t="s">
        <v>33</v>
      </c>
      <c r="G307" s="23" t="s">
        <v>38</v>
      </c>
      <c r="H307" s="39"/>
      <c r="I307" s="39"/>
      <c r="J307" s="39" t="s">
        <v>89</v>
      </c>
      <c r="K307" s="48"/>
      <c r="L307" s="111"/>
      <c r="M307" s="111"/>
      <c r="N307" s="35"/>
      <c r="O307" s="111"/>
      <c r="P307" s="111"/>
      <c r="Q307" s="111"/>
      <c r="R307" s="111"/>
      <c r="S307" s="111"/>
      <c r="T307" s="111"/>
      <c r="U307" s="111"/>
      <c r="V307" s="111"/>
      <c r="W307" s="111"/>
      <c r="X307" s="111"/>
      <c r="Y307" s="111"/>
      <c r="Z307" s="53"/>
      <c r="AA307" s="57"/>
      <c r="AB307" s="2"/>
      <c r="AC307" s="2"/>
      <c r="AD307" s="2"/>
      <c r="AE307" s="2"/>
    </row>
    <row r="308" spans="1:31" ht="24.6" x14ac:dyDescent="0.3">
      <c r="A308" s="77">
        <v>44873</v>
      </c>
      <c r="B308" s="94" t="s">
        <v>119</v>
      </c>
      <c r="C308" s="25" t="s">
        <v>30</v>
      </c>
      <c r="D308" s="38" t="s">
        <v>31</v>
      </c>
      <c r="E308" s="39" t="s">
        <v>32</v>
      </c>
      <c r="F308" s="39" t="s">
        <v>33</v>
      </c>
      <c r="G308" s="25" t="s">
        <v>69</v>
      </c>
      <c r="H308" s="39"/>
      <c r="I308" s="39"/>
      <c r="J308" s="39" t="s">
        <v>87</v>
      </c>
      <c r="K308" s="48"/>
      <c r="L308" s="111"/>
      <c r="M308" s="111"/>
      <c r="N308" s="35"/>
      <c r="O308" s="111"/>
      <c r="P308" s="111"/>
      <c r="Q308" s="111"/>
      <c r="R308" s="111"/>
      <c r="S308" s="111"/>
      <c r="T308" s="111"/>
      <c r="U308" s="111"/>
      <c r="V308" s="111"/>
      <c r="W308" s="111"/>
      <c r="X308" s="111"/>
      <c r="Y308" s="111"/>
      <c r="Z308" s="53"/>
      <c r="AA308" s="57"/>
      <c r="AB308" s="2"/>
      <c r="AC308" s="2"/>
      <c r="AD308" s="2"/>
      <c r="AE308" s="2"/>
    </row>
    <row r="309" spans="1:31" x14ac:dyDescent="0.3">
      <c r="A309" s="79">
        <v>44957</v>
      </c>
      <c r="B309" s="94" t="s">
        <v>120</v>
      </c>
      <c r="C309" s="84" t="s">
        <v>30</v>
      </c>
      <c r="D309" s="66" t="s">
        <v>31</v>
      </c>
      <c r="E309" s="53" t="s">
        <v>32</v>
      </c>
      <c r="F309" s="53" t="s">
        <v>33</v>
      </c>
      <c r="G309" s="53" t="s">
        <v>53</v>
      </c>
      <c r="H309" s="53" t="s">
        <v>54</v>
      </c>
      <c r="I309" s="53" t="s">
        <v>54</v>
      </c>
      <c r="J309" s="53" t="s">
        <v>89</v>
      </c>
      <c r="K309" s="116"/>
      <c r="L309" s="116"/>
      <c r="M309" s="116"/>
      <c r="N309" s="116"/>
      <c r="O309" s="116"/>
      <c r="P309" s="116"/>
      <c r="Q309" s="116"/>
      <c r="R309" s="116"/>
      <c r="S309" s="116"/>
      <c r="T309" s="116"/>
      <c r="U309" s="116"/>
      <c r="V309" s="116"/>
      <c r="W309" s="116"/>
      <c r="X309" s="116"/>
      <c r="Y309" s="117"/>
      <c r="Z309" s="8">
        <v>2</v>
      </c>
      <c r="AA309" s="7"/>
    </row>
    <row r="310" spans="1:31" x14ac:dyDescent="0.3">
      <c r="A310" s="79">
        <v>44996</v>
      </c>
      <c r="B310" s="94" t="s">
        <v>120</v>
      </c>
      <c r="C310" s="84" t="s">
        <v>30</v>
      </c>
      <c r="D310" s="66" t="s">
        <v>31</v>
      </c>
      <c r="E310" s="53" t="s">
        <v>32</v>
      </c>
      <c r="F310" s="53" t="s">
        <v>33</v>
      </c>
      <c r="G310" s="53" t="s">
        <v>53</v>
      </c>
      <c r="H310" s="53" t="s">
        <v>54</v>
      </c>
      <c r="I310" s="53" t="s">
        <v>54</v>
      </c>
      <c r="J310" s="53" t="s">
        <v>89</v>
      </c>
      <c r="K310" s="118"/>
      <c r="L310" s="118"/>
      <c r="M310" s="118"/>
      <c r="N310" s="118"/>
      <c r="O310" s="118"/>
      <c r="P310" s="118"/>
      <c r="Q310" s="118"/>
      <c r="R310" s="118"/>
      <c r="S310" s="118"/>
      <c r="T310" s="118"/>
      <c r="U310" s="118"/>
      <c r="V310" s="118"/>
      <c r="W310" s="118"/>
      <c r="X310" s="118"/>
      <c r="Y310" s="119"/>
      <c r="Z310" s="8">
        <v>80</v>
      </c>
      <c r="AA310" s="9"/>
    </row>
    <row r="311" spans="1:31" x14ac:dyDescent="0.3">
      <c r="A311" s="79">
        <v>45000</v>
      </c>
      <c r="B311" s="94" t="s">
        <v>120</v>
      </c>
      <c r="C311" s="84" t="s">
        <v>30</v>
      </c>
      <c r="D311" s="66" t="s">
        <v>31</v>
      </c>
      <c r="E311" s="53" t="s">
        <v>32</v>
      </c>
      <c r="F311" s="53" t="s">
        <v>33</v>
      </c>
      <c r="G311" s="67" t="s">
        <v>40</v>
      </c>
      <c r="H311" s="53" t="s">
        <v>41</v>
      </c>
      <c r="I311" s="53" t="s">
        <v>42</v>
      </c>
      <c r="J311" s="53" t="s">
        <v>86</v>
      </c>
      <c r="K311" s="120"/>
      <c r="L311" s="121"/>
      <c r="M311" s="121"/>
      <c r="N311" s="121">
        <v>4</v>
      </c>
      <c r="O311" s="121">
        <v>1</v>
      </c>
      <c r="P311" s="121"/>
      <c r="Q311" s="121">
        <v>1</v>
      </c>
      <c r="R311" s="121"/>
      <c r="S311" s="121"/>
      <c r="T311" s="121"/>
      <c r="U311" s="121"/>
      <c r="V311" s="121"/>
      <c r="W311" s="121"/>
      <c r="X311" s="121"/>
      <c r="Y311" s="121"/>
      <c r="Z311" s="122"/>
      <c r="AA311" s="12"/>
    </row>
    <row r="312" spans="1:31" x14ac:dyDescent="0.3">
      <c r="A312" s="79">
        <v>45042</v>
      </c>
      <c r="B312" s="94" t="s">
        <v>120</v>
      </c>
      <c r="C312" s="84" t="s">
        <v>30</v>
      </c>
      <c r="D312" s="66" t="s">
        <v>31</v>
      </c>
      <c r="E312" s="53" t="s">
        <v>32</v>
      </c>
      <c r="F312" s="53" t="s">
        <v>33</v>
      </c>
      <c r="G312" s="67" t="s">
        <v>40</v>
      </c>
      <c r="H312" s="53" t="s">
        <v>41</v>
      </c>
      <c r="I312" s="53" t="s">
        <v>42</v>
      </c>
      <c r="J312" s="53" t="s">
        <v>86</v>
      </c>
      <c r="K312" s="123"/>
      <c r="L312" s="124"/>
      <c r="M312" s="124"/>
      <c r="N312" s="124">
        <v>5</v>
      </c>
      <c r="O312" s="124">
        <v>1</v>
      </c>
      <c r="P312" s="124"/>
      <c r="Q312" s="124">
        <v>1</v>
      </c>
      <c r="R312" s="124"/>
      <c r="S312" s="124"/>
      <c r="T312" s="124"/>
      <c r="U312" s="124"/>
      <c r="V312" s="124"/>
      <c r="W312" s="124"/>
      <c r="X312" s="124"/>
      <c r="Y312" s="124"/>
      <c r="Z312" s="125"/>
      <c r="AA312" s="15"/>
    </row>
    <row r="313" spans="1:31" x14ac:dyDescent="0.3">
      <c r="A313" s="79">
        <v>45081</v>
      </c>
      <c r="B313" s="94" t="s">
        <v>120</v>
      </c>
      <c r="C313" s="84" t="s">
        <v>30</v>
      </c>
      <c r="D313" s="66" t="s">
        <v>31</v>
      </c>
      <c r="E313" s="53" t="s">
        <v>32</v>
      </c>
      <c r="F313" s="53" t="s">
        <v>33</v>
      </c>
      <c r="G313" s="67" t="s">
        <v>40</v>
      </c>
      <c r="H313" s="53" t="s">
        <v>41</v>
      </c>
      <c r="I313" s="53" t="s">
        <v>42</v>
      </c>
      <c r="J313" s="53" t="s">
        <v>86</v>
      </c>
      <c r="K313" s="118"/>
      <c r="L313" s="126"/>
      <c r="M313" s="126"/>
      <c r="N313" s="126">
        <v>12</v>
      </c>
      <c r="O313" s="126">
        <v>3</v>
      </c>
      <c r="P313" s="126"/>
      <c r="Q313" s="126">
        <v>3</v>
      </c>
      <c r="R313" s="126"/>
      <c r="S313" s="126"/>
      <c r="T313" s="126"/>
      <c r="U313" s="126"/>
      <c r="V313" s="126"/>
      <c r="W313" s="126"/>
      <c r="X313" s="126"/>
      <c r="Y313" s="126"/>
      <c r="Z313" s="127"/>
      <c r="AA313" s="12"/>
    </row>
    <row r="314" spans="1:31" x14ac:dyDescent="0.3">
      <c r="A314" s="79">
        <v>45150</v>
      </c>
      <c r="B314" s="94" t="s">
        <v>120</v>
      </c>
      <c r="C314" s="84" t="s">
        <v>30</v>
      </c>
      <c r="D314" s="66" t="s">
        <v>31</v>
      </c>
      <c r="E314" s="53" t="s">
        <v>32</v>
      </c>
      <c r="F314" s="53" t="s">
        <v>33</v>
      </c>
      <c r="G314" s="67" t="s">
        <v>40</v>
      </c>
      <c r="H314" s="53" t="s">
        <v>41</v>
      </c>
      <c r="I314" s="53" t="s">
        <v>42</v>
      </c>
      <c r="J314" s="53" t="s">
        <v>86</v>
      </c>
      <c r="K314" s="118"/>
      <c r="L314" s="126"/>
      <c r="M314" s="126"/>
      <c r="N314" s="126">
        <v>4</v>
      </c>
      <c r="O314" s="126">
        <v>1</v>
      </c>
      <c r="P314" s="126">
        <v>1</v>
      </c>
      <c r="Q314" s="126"/>
      <c r="R314" s="126"/>
      <c r="S314" s="126"/>
      <c r="T314" s="126"/>
      <c r="U314" s="126"/>
      <c r="V314" s="126"/>
      <c r="W314" s="126"/>
      <c r="X314" s="126"/>
      <c r="Y314" s="126"/>
      <c r="Z314" s="126"/>
      <c r="AA314" s="12"/>
    </row>
    <row r="315" spans="1:31" x14ac:dyDescent="0.3">
      <c r="A315" s="79">
        <v>45158</v>
      </c>
      <c r="B315" s="94" t="s">
        <v>120</v>
      </c>
      <c r="C315" s="84" t="s">
        <v>30</v>
      </c>
      <c r="D315" s="66" t="s">
        <v>31</v>
      </c>
      <c r="E315" s="53" t="s">
        <v>32</v>
      </c>
      <c r="F315" s="53" t="s">
        <v>33</v>
      </c>
      <c r="G315" s="67" t="s">
        <v>38</v>
      </c>
      <c r="H315" s="53" t="s">
        <v>39</v>
      </c>
      <c r="I315" s="53" t="s">
        <v>39</v>
      </c>
      <c r="J315" s="53" t="s">
        <v>89</v>
      </c>
      <c r="K315" s="118"/>
      <c r="L315" s="126"/>
      <c r="M315" s="126"/>
      <c r="N315" s="126">
        <v>9</v>
      </c>
      <c r="O315" s="126">
        <v>2</v>
      </c>
      <c r="P315" s="126"/>
      <c r="Q315" s="126">
        <v>2</v>
      </c>
      <c r="R315" s="126"/>
      <c r="S315" s="126"/>
      <c r="T315" s="126"/>
      <c r="U315" s="126"/>
      <c r="V315" s="126"/>
      <c r="W315" s="126"/>
      <c r="X315" s="126"/>
      <c r="Y315" s="126"/>
      <c r="Z315" s="127"/>
      <c r="AA315" s="12"/>
    </row>
    <row r="316" spans="1:31" x14ac:dyDescent="0.3">
      <c r="A316" s="79">
        <v>45159</v>
      </c>
      <c r="B316" s="94" t="s">
        <v>120</v>
      </c>
      <c r="C316" s="84" t="s">
        <v>30</v>
      </c>
      <c r="D316" s="66" t="s">
        <v>31</v>
      </c>
      <c r="E316" s="53" t="s">
        <v>32</v>
      </c>
      <c r="F316" s="53" t="s">
        <v>33</v>
      </c>
      <c r="G316" s="67" t="s">
        <v>40</v>
      </c>
      <c r="H316" s="53" t="s">
        <v>41</v>
      </c>
      <c r="I316" s="53" t="s">
        <v>42</v>
      </c>
      <c r="J316" s="53" t="s">
        <v>86</v>
      </c>
      <c r="K316" s="118"/>
      <c r="L316" s="126">
        <v>2</v>
      </c>
      <c r="M316" s="126"/>
      <c r="N316" s="126">
        <v>4</v>
      </c>
      <c r="O316" s="126">
        <v>1</v>
      </c>
      <c r="P316" s="126"/>
      <c r="Q316" s="126">
        <v>1</v>
      </c>
      <c r="R316" s="126"/>
      <c r="S316" s="126"/>
      <c r="T316" s="126"/>
      <c r="U316" s="126"/>
      <c r="V316" s="126"/>
      <c r="W316" s="126"/>
      <c r="X316" s="126"/>
      <c r="Y316" s="126"/>
      <c r="Z316" s="127"/>
      <c r="AA316" s="12"/>
    </row>
    <row r="317" spans="1:31" x14ac:dyDescent="0.3">
      <c r="A317" s="79">
        <v>45160</v>
      </c>
      <c r="B317" s="94" t="s">
        <v>120</v>
      </c>
      <c r="C317" s="84" t="s">
        <v>30</v>
      </c>
      <c r="D317" s="66" t="s">
        <v>31</v>
      </c>
      <c r="E317" s="53" t="s">
        <v>32</v>
      </c>
      <c r="F317" s="53" t="s">
        <v>33</v>
      </c>
      <c r="G317" s="53" t="s">
        <v>56</v>
      </c>
      <c r="H317" s="53" t="s">
        <v>57</v>
      </c>
      <c r="I317" s="53" t="s">
        <v>58</v>
      </c>
      <c r="J317" s="53" t="s">
        <v>85</v>
      </c>
      <c r="K317" s="128"/>
      <c r="L317" s="129"/>
      <c r="M317" s="129"/>
      <c r="N317" s="129">
        <v>316</v>
      </c>
      <c r="O317" s="129">
        <v>79</v>
      </c>
      <c r="P317" s="129">
        <v>2</v>
      </c>
      <c r="Q317" s="129">
        <v>7</v>
      </c>
      <c r="R317" s="129"/>
      <c r="S317" s="129"/>
      <c r="T317" s="129"/>
      <c r="U317" s="129"/>
      <c r="V317" s="129"/>
      <c r="W317" s="129"/>
      <c r="X317" s="129"/>
      <c r="Y317" s="129"/>
      <c r="Z317" s="129"/>
      <c r="AA317" s="18" t="s">
        <v>73</v>
      </c>
    </row>
    <row r="318" spans="1:31" x14ac:dyDescent="0.3">
      <c r="A318" s="79">
        <v>45202</v>
      </c>
      <c r="B318" s="94" t="s">
        <v>120</v>
      </c>
      <c r="C318" s="84" t="s">
        <v>30</v>
      </c>
      <c r="D318" s="66" t="s">
        <v>31</v>
      </c>
      <c r="E318" s="53" t="s">
        <v>32</v>
      </c>
      <c r="F318" s="53" t="s">
        <v>33</v>
      </c>
      <c r="G318" s="53" t="s">
        <v>47</v>
      </c>
      <c r="H318" s="53" t="s">
        <v>48</v>
      </c>
      <c r="I318" s="53" t="s">
        <v>48</v>
      </c>
      <c r="J318" s="39" t="s">
        <v>204</v>
      </c>
      <c r="K318" s="118">
        <v>1</v>
      </c>
      <c r="L318" s="126">
        <v>1</v>
      </c>
      <c r="M318" s="126"/>
      <c r="N318" s="126">
        <v>2</v>
      </c>
      <c r="O318" s="126"/>
      <c r="P318" s="126"/>
      <c r="Q318" s="126"/>
      <c r="R318" s="126"/>
      <c r="S318" s="126"/>
      <c r="T318" s="126"/>
      <c r="U318" s="126"/>
      <c r="V318" s="126"/>
      <c r="W318" s="126"/>
      <c r="X318" s="126"/>
      <c r="Y318" s="126"/>
      <c r="Z318" s="127"/>
      <c r="AA318" s="12"/>
    </row>
    <row r="319" spans="1:31" x14ac:dyDescent="0.3">
      <c r="A319" s="79">
        <v>45224</v>
      </c>
      <c r="B319" s="94" t="s">
        <v>120</v>
      </c>
      <c r="C319" s="84" t="s">
        <v>30</v>
      </c>
      <c r="D319" s="66" t="s">
        <v>31</v>
      </c>
      <c r="E319" s="53" t="s">
        <v>32</v>
      </c>
      <c r="F319" s="53" t="s">
        <v>33</v>
      </c>
      <c r="G319" s="67" t="s">
        <v>36</v>
      </c>
      <c r="H319" s="53" t="s">
        <v>37</v>
      </c>
      <c r="I319" s="53" t="s">
        <v>42</v>
      </c>
      <c r="J319" s="73" t="s">
        <v>89</v>
      </c>
      <c r="K319" s="118"/>
      <c r="L319" s="126"/>
      <c r="M319" s="126"/>
      <c r="N319" s="126"/>
      <c r="O319" s="126"/>
      <c r="P319" s="126"/>
      <c r="Q319" s="126"/>
      <c r="R319" s="126"/>
      <c r="S319" s="126"/>
      <c r="T319" s="126"/>
      <c r="U319" s="126"/>
      <c r="V319" s="126"/>
      <c r="W319" s="126"/>
      <c r="X319" s="126"/>
      <c r="Y319" s="126"/>
      <c r="Z319" s="127"/>
      <c r="AA319" s="12"/>
    </row>
    <row r="320" spans="1:31" ht="26.4" x14ac:dyDescent="0.3">
      <c r="A320" s="79">
        <v>45227</v>
      </c>
      <c r="B320" s="94" t="s">
        <v>120</v>
      </c>
      <c r="C320" s="84" t="s">
        <v>30</v>
      </c>
      <c r="D320" s="66" t="s">
        <v>31</v>
      </c>
      <c r="E320" s="53" t="s">
        <v>32</v>
      </c>
      <c r="F320" s="53" t="s">
        <v>33</v>
      </c>
      <c r="G320" s="67" t="s">
        <v>36</v>
      </c>
      <c r="H320" s="53" t="s">
        <v>37</v>
      </c>
      <c r="I320" s="53" t="s">
        <v>42</v>
      </c>
      <c r="J320" s="73" t="s">
        <v>89</v>
      </c>
      <c r="K320" s="130">
        <v>1</v>
      </c>
      <c r="L320" s="131"/>
      <c r="M320" s="131"/>
      <c r="N320" s="131">
        <v>293</v>
      </c>
      <c r="O320" s="131">
        <v>116</v>
      </c>
      <c r="P320" s="131"/>
      <c r="Q320" s="131">
        <v>56</v>
      </c>
      <c r="R320" s="131"/>
      <c r="S320" s="131"/>
      <c r="T320" s="131"/>
      <c r="U320" s="131"/>
      <c r="V320" s="131"/>
      <c r="W320" s="131"/>
      <c r="X320" s="131">
        <v>4</v>
      </c>
      <c r="Y320" s="131"/>
      <c r="Z320" s="132"/>
      <c r="AA320" s="21" t="s">
        <v>74</v>
      </c>
    </row>
    <row r="321" spans="1:27" x14ac:dyDescent="0.3">
      <c r="A321" s="79">
        <v>45229</v>
      </c>
      <c r="B321" s="94" t="s">
        <v>120</v>
      </c>
      <c r="C321" s="84" t="s">
        <v>30</v>
      </c>
      <c r="D321" s="66" t="s">
        <v>31</v>
      </c>
      <c r="E321" s="53" t="s">
        <v>32</v>
      </c>
      <c r="F321" s="53" t="s">
        <v>33</v>
      </c>
      <c r="G321" s="67" t="s">
        <v>40</v>
      </c>
      <c r="H321" s="53" t="s">
        <v>41</v>
      </c>
      <c r="I321" s="53" t="s">
        <v>42</v>
      </c>
      <c r="J321" s="53" t="s">
        <v>86</v>
      </c>
      <c r="K321" s="118"/>
      <c r="L321" s="126">
        <v>1</v>
      </c>
      <c r="M321" s="126"/>
      <c r="N321" s="126">
        <v>1</v>
      </c>
      <c r="O321" s="126"/>
      <c r="P321" s="126"/>
      <c r="Q321" s="126"/>
      <c r="R321" s="126"/>
      <c r="S321" s="126"/>
      <c r="T321" s="126"/>
      <c r="U321" s="126"/>
      <c r="V321" s="126"/>
      <c r="W321" s="126"/>
      <c r="X321" s="126"/>
      <c r="Y321" s="126"/>
      <c r="Z321" s="127"/>
      <c r="AA321" s="22" t="s">
        <v>75</v>
      </c>
    </row>
    <row r="322" spans="1:27" x14ac:dyDescent="0.3">
      <c r="A322" s="79">
        <v>45243</v>
      </c>
      <c r="B322" s="94" t="s">
        <v>120</v>
      </c>
      <c r="C322" s="84" t="s">
        <v>30</v>
      </c>
      <c r="D322" s="66" t="s">
        <v>31</v>
      </c>
      <c r="E322" s="53" t="s">
        <v>32</v>
      </c>
      <c r="F322" s="53" t="s">
        <v>33</v>
      </c>
      <c r="G322" s="67" t="s">
        <v>40</v>
      </c>
      <c r="H322" s="53" t="s">
        <v>41</v>
      </c>
      <c r="I322" s="53" t="s">
        <v>42</v>
      </c>
      <c r="J322" s="53" t="s">
        <v>86</v>
      </c>
      <c r="K322" s="118"/>
      <c r="L322" s="126"/>
      <c r="M322" s="126"/>
      <c r="N322" s="126">
        <v>4</v>
      </c>
      <c r="O322" s="126">
        <v>1</v>
      </c>
      <c r="P322" s="126"/>
      <c r="Q322" s="126">
        <v>1</v>
      </c>
      <c r="R322" s="126"/>
      <c r="S322" s="126"/>
      <c r="T322" s="126"/>
      <c r="U322" s="126"/>
      <c r="V322" s="126"/>
      <c r="W322" s="126"/>
      <c r="X322" s="126"/>
      <c r="Y322" s="126"/>
      <c r="Z322" s="127"/>
      <c r="AA322" s="12"/>
    </row>
    <row r="323" spans="1:27" x14ac:dyDescent="0.3">
      <c r="A323" s="79">
        <v>45244</v>
      </c>
      <c r="B323" s="94" t="s">
        <v>120</v>
      </c>
      <c r="C323" s="84" t="s">
        <v>30</v>
      </c>
      <c r="D323" s="66" t="s">
        <v>31</v>
      </c>
      <c r="E323" s="53" t="s">
        <v>32</v>
      </c>
      <c r="F323" s="53" t="s">
        <v>33</v>
      </c>
      <c r="G323" s="67" t="s">
        <v>50</v>
      </c>
      <c r="H323" s="53" t="s">
        <v>51</v>
      </c>
      <c r="I323" s="106"/>
      <c r="J323" s="53" t="s">
        <v>89</v>
      </c>
      <c r="K323" s="118">
        <v>1</v>
      </c>
      <c r="L323" s="126"/>
      <c r="M323" s="126"/>
      <c r="N323" s="126"/>
      <c r="O323" s="126"/>
      <c r="P323" s="126"/>
      <c r="Q323" s="126"/>
      <c r="R323" s="126"/>
      <c r="S323" s="126"/>
      <c r="T323" s="126"/>
      <c r="U323" s="126"/>
      <c r="V323" s="126"/>
      <c r="W323" s="126"/>
      <c r="X323" s="126"/>
      <c r="Y323" s="126"/>
      <c r="Z323" s="127"/>
      <c r="AA323" s="12"/>
    </row>
    <row r="324" spans="1:27" x14ac:dyDescent="0.3">
      <c r="A324" s="79">
        <v>45269</v>
      </c>
      <c r="B324" s="94" t="s">
        <v>120</v>
      </c>
      <c r="C324" s="84" t="s">
        <v>30</v>
      </c>
      <c r="D324" s="66" t="s">
        <v>31</v>
      </c>
      <c r="E324" s="53" t="s">
        <v>32</v>
      </c>
      <c r="F324" s="53" t="s">
        <v>33</v>
      </c>
      <c r="G324" s="67" t="s">
        <v>40</v>
      </c>
      <c r="H324" s="53" t="s">
        <v>41</v>
      </c>
      <c r="I324" s="53" t="s">
        <v>42</v>
      </c>
      <c r="J324" s="53" t="s">
        <v>86</v>
      </c>
      <c r="K324" s="118"/>
      <c r="L324" s="126"/>
      <c r="M324" s="126"/>
      <c r="N324" s="126">
        <v>4</v>
      </c>
      <c r="O324" s="126">
        <v>1</v>
      </c>
      <c r="P324" s="126"/>
      <c r="Q324" s="126">
        <v>1</v>
      </c>
      <c r="R324" s="126"/>
      <c r="S324" s="126"/>
      <c r="T324" s="126"/>
      <c r="U324" s="126"/>
      <c r="V324" s="126"/>
      <c r="W324" s="126"/>
      <c r="X324" s="126"/>
      <c r="Y324" s="126"/>
      <c r="Z324" s="127"/>
      <c r="AA324" s="12"/>
    </row>
    <row r="325" spans="1:27" x14ac:dyDescent="0.3">
      <c r="A325" s="79">
        <v>45273</v>
      </c>
      <c r="B325" s="94" t="s">
        <v>120</v>
      </c>
      <c r="C325" s="84" t="s">
        <v>30</v>
      </c>
      <c r="D325" s="66" t="s">
        <v>31</v>
      </c>
      <c r="E325" s="53" t="s">
        <v>32</v>
      </c>
      <c r="F325" s="53" t="s">
        <v>33</v>
      </c>
      <c r="G325" s="67" t="s">
        <v>40</v>
      </c>
      <c r="H325" s="53" t="s">
        <v>41</v>
      </c>
      <c r="I325" s="53" t="s">
        <v>42</v>
      </c>
      <c r="J325" s="53" t="s">
        <v>86</v>
      </c>
      <c r="K325" s="118"/>
      <c r="L325" s="126"/>
      <c r="M325" s="126"/>
      <c r="N325" s="126">
        <v>4</v>
      </c>
      <c r="O325" s="126">
        <v>1</v>
      </c>
      <c r="P325" s="126">
        <v>1</v>
      </c>
      <c r="Q325" s="126"/>
      <c r="R325" s="126"/>
      <c r="S325" s="126"/>
      <c r="T325" s="126"/>
      <c r="U325" s="126"/>
      <c r="V325" s="126"/>
      <c r="W325" s="126"/>
      <c r="X325" s="126"/>
      <c r="Y325" s="126"/>
      <c r="Z325" s="127"/>
      <c r="AA325" s="12"/>
    </row>
    <row r="326" spans="1:27" x14ac:dyDescent="0.3">
      <c r="A326" s="79">
        <v>45283</v>
      </c>
      <c r="B326" s="94" t="s">
        <v>120</v>
      </c>
      <c r="C326" s="84" t="s">
        <v>30</v>
      </c>
      <c r="D326" s="66" t="s">
        <v>31</v>
      </c>
      <c r="E326" s="53" t="s">
        <v>32</v>
      </c>
      <c r="F326" s="53" t="s">
        <v>33</v>
      </c>
      <c r="G326" s="67" t="s">
        <v>59</v>
      </c>
      <c r="H326" s="53" t="s">
        <v>60</v>
      </c>
      <c r="I326" s="53" t="s">
        <v>61</v>
      </c>
      <c r="J326" s="53" t="s">
        <v>86</v>
      </c>
      <c r="K326" s="118"/>
      <c r="L326" s="126">
        <v>1</v>
      </c>
      <c r="M326" s="126"/>
      <c r="N326" s="126"/>
      <c r="O326" s="126"/>
      <c r="P326" s="126"/>
      <c r="Q326" s="126"/>
      <c r="R326" s="126"/>
      <c r="S326" s="126"/>
      <c r="T326" s="126"/>
      <c r="U326" s="126"/>
      <c r="V326" s="126"/>
      <c r="W326" s="126"/>
      <c r="X326" s="126"/>
      <c r="Y326" s="126"/>
      <c r="Z326" s="127"/>
      <c r="AA326" s="12"/>
    </row>
    <row r="327" spans="1:27" x14ac:dyDescent="0.3">
      <c r="A327" s="79">
        <v>45285</v>
      </c>
      <c r="B327" s="94" t="s">
        <v>120</v>
      </c>
      <c r="C327" s="84" t="s">
        <v>30</v>
      </c>
      <c r="D327" s="66" t="s">
        <v>31</v>
      </c>
      <c r="E327" s="53" t="s">
        <v>32</v>
      </c>
      <c r="F327" s="53" t="s">
        <v>33</v>
      </c>
      <c r="G327" s="67" t="s">
        <v>40</v>
      </c>
      <c r="H327" s="53" t="s">
        <v>41</v>
      </c>
      <c r="I327" s="53" t="s">
        <v>42</v>
      </c>
      <c r="J327" s="53" t="s">
        <v>86</v>
      </c>
      <c r="K327" s="118"/>
      <c r="L327" s="126"/>
      <c r="M327" s="126"/>
      <c r="N327" s="126">
        <v>44</v>
      </c>
      <c r="O327" s="126">
        <v>11</v>
      </c>
      <c r="P327" s="126">
        <v>11</v>
      </c>
      <c r="Q327" s="126"/>
      <c r="R327" s="126"/>
      <c r="S327" s="126"/>
      <c r="T327" s="126"/>
      <c r="U327" s="126"/>
      <c r="V327" s="126"/>
      <c r="W327" s="126"/>
      <c r="X327" s="126"/>
      <c r="Y327" s="126"/>
      <c r="Z327" s="127"/>
      <c r="AA327" s="12"/>
    </row>
    <row r="328" spans="1:27" x14ac:dyDescent="0.3">
      <c r="A328" s="77">
        <v>44963</v>
      </c>
      <c r="B328" s="94" t="s">
        <v>120</v>
      </c>
      <c r="C328" s="25" t="s">
        <v>30</v>
      </c>
      <c r="D328" s="38" t="s">
        <v>31</v>
      </c>
      <c r="E328" s="39" t="s">
        <v>32</v>
      </c>
      <c r="F328" s="39" t="s">
        <v>33</v>
      </c>
      <c r="G328" s="23" t="s">
        <v>40</v>
      </c>
      <c r="H328" s="53"/>
      <c r="I328" s="53"/>
      <c r="J328" s="39" t="s">
        <v>86</v>
      </c>
      <c r="K328" s="84"/>
      <c r="L328" s="133"/>
      <c r="M328" s="133"/>
      <c r="N328" s="35">
        <v>100</v>
      </c>
      <c r="O328" s="133"/>
      <c r="P328" s="133"/>
      <c r="Q328" s="133"/>
      <c r="R328" s="133"/>
      <c r="S328" s="133"/>
      <c r="T328" s="133"/>
      <c r="U328" s="133"/>
      <c r="V328" s="133"/>
      <c r="W328" s="133"/>
      <c r="X328" s="133"/>
      <c r="Y328" s="133"/>
      <c r="Z328" s="134"/>
      <c r="AA328" s="12"/>
    </row>
    <row r="329" spans="1:27" x14ac:dyDescent="0.3">
      <c r="A329" s="77">
        <v>44970</v>
      </c>
      <c r="B329" s="94" t="s">
        <v>120</v>
      </c>
      <c r="C329" s="25" t="s">
        <v>30</v>
      </c>
      <c r="D329" s="38" t="s">
        <v>31</v>
      </c>
      <c r="E329" s="39" t="s">
        <v>32</v>
      </c>
      <c r="F329" s="39" t="s">
        <v>33</v>
      </c>
      <c r="G329" s="23" t="s">
        <v>40</v>
      </c>
      <c r="H329" s="53"/>
      <c r="I329" s="53"/>
      <c r="J329" s="39" t="s">
        <v>86</v>
      </c>
      <c r="K329" s="84"/>
      <c r="L329" s="133"/>
      <c r="M329" s="133"/>
      <c r="N329" s="35"/>
      <c r="O329" s="133"/>
      <c r="P329" s="133"/>
      <c r="Q329" s="133"/>
      <c r="R329" s="133"/>
      <c r="S329" s="133"/>
      <c r="T329" s="133"/>
      <c r="U329" s="133"/>
      <c r="V329" s="133"/>
      <c r="W329" s="133"/>
      <c r="X329" s="133"/>
      <c r="Y329" s="133"/>
      <c r="Z329" s="134"/>
      <c r="AA329" s="12"/>
    </row>
    <row r="330" spans="1:27" x14ac:dyDescent="0.3">
      <c r="A330" s="77">
        <v>44986</v>
      </c>
      <c r="B330" s="94" t="s">
        <v>120</v>
      </c>
      <c r="C330" s="25" t="s">
        <v>30</v>
      </c>
      <c r="D330" s="38" t="s">
        <v>31</v>
      </c>
      <c r="E330" s="39" t="s">
        <v>32</v>
      </c>
      <c r="F330" s="39" t="s">
        <v>33</v>
      </c>
      <c r="G330" s="25" t="s">
        <v>69</v>
      </c>
      <c r="H330" s="53"/>
      <c r="I330" s="53"/>
      <c r="J330" s="39" t="s">
        <v>87</v>
      </c>
      <c r="K330" s="84"/>
      <c r="L330" s="133"/>
      <c r="M330" s="133"/>
      <c r="N330" s="35">
        <v>40</v>
      </c>
      <c r="O330" s="133"/>
      <c r="P330" s="133"/>
      <c r="Q330" s="133"/>
      <c r="R330" s="133"/>
      <c r="S330" s="133"/>
      <c r="T330" s="133"/>
      <c r="U330" s="133"/>
      <c r="V330" s="133"/>
      <c r="W330" s="133"/>
      <c r="X330" s="133"/>
      <c r="Y330" s="133"/>
      <c r="Z330" s="134"/>
      <c r="AA330" s="12"/>
    </row>
    <row r="331" spans="1:27" x14ac:dyDescent="0.3">
      <c r="A331" s="77">
        <v>45261</v>
      </c>
      <c r="B331" s="94" t="s">
        <v>120</v>
      </c>
      <c r="C331" s="25" t="s">
        <v>30</v>
      </c>
      <c r="D331" s="38" t="s">
        <v>31</v>
      </c>
      <c r="E331" s="39" t="s">
        <v>32</v>
      </c>
      <c r="F331" s="39" t="s">
        <v>33</v>
      </c>
      <c r="G331" s="23" t="s">
        <v>80</v>
      </c>
      <c r="H331" s="53"/>
      <c r="I331" s="53"/>
      <c r="J331" s="39" t="s">
        <v>87</v>
      </c>
      <c r="K331" s="84"/>
      <c r="L331" s="133"/>
      <c r="M331" s="133"/>
      <c r="N331" s="35">
        <v>276</v>
      </c>
      <c r="O331" s="133"/>
      <c r="P331" s="133"/>
      <c r="Q331" s="133"/>
      <c r="R331" s="133"/>
      <c r="S331" s="133"/>
      <c r="T331" s="133"/>
      <c r="U331" s="133"/>
      <c r="V331" s="133"/>
      <c r="W331" s="133"/>
      <c r="X331" s="133"/>
      <c r="Y331" s="133"/>
      <c r="Z331" s="134"/>
      <c r="AA331" s="12"/>
    </row>
    <row r="332" spans="1:27" x14ac:dyDescent="0.3">
      <c r="A332" s="80">
        <v>45331</v>
      </c>
      <c r="B332" s="94" t="s">
        <v>121</v>
      </c>
      <c r="C332" s="84" t="s">
        <v>30</v>
      </c>
      <c r="D332" s="66" t="s">
        <v>31</v>
      </c>
      <c r="E332" s="53" t="s">
        <v>32</v>
      </c>
      <c r="F332" s="53" t="s">
        <v>33</v>
      </c>
      <c r="G332" s="135" t="s">
        <v>40</v>
      </c>
      <c r="H332" s="53"/>
      <c r="I332" s="53"/>
      <c r="J332" s="53" t="s">
        <v>86</v>
      </c>
      <c r="K332" s="118"/>
      <c r="L332" s="136"/>
      <c r="M332" s="126"/>
      <c r="N332" s="136">
        <v>56</v>
      </c>
      <c r="O332" s="136">
        <v>14</v>
      </c>
      <c r="P332" s="136">
        <v>14</v>
      </c>
      <c r="Q332" s="136"/>
      <c r="R332" s="126"/>
      <c r="S332" s="126"/>
      <c r="T332" s="126"/>
      <c r="U332" s="126"/>
      <c r="V332" s="126"/>
      <c r="W332" s="126"/>
      <c r="X332" s="126"/>
      <c r="Y332" s="126"/>
      <c r="Z332" s="127"/>
      <c r="AA332" s="12"/>
    </row>
    <row r="333" spans="1:27" x14ac:dyDescent="0.3">
      <c r="A333" s="81">
        <v>45348</v>
      </c>
      <c r="B333" s="94" t="s">
        <v>121</v>
      </c>
      <c r="C333" s="84" t="s">
        <v>30</v>
      </c>
      <c r="D333" s="66" t="s">
        <v>31</v>
      </c>
      <c r="E333" s="53" t="s">
        <v>32</v>
      </c>
      <c r="F333" s="53" t="s">
        <v>33</v>
      </c>
      <c r="G333" s="25" t="s">
        <v>69</v>
      </c>
      <c r="H333" s="53"/>
      <c r="I333" s="53"/>
      <c r="J333" s="53" t="s">
        <v>87</v>
      </c>
      <c r="K333" s="118"/>
      <c r="L333" s="136">
        <v>2</v>
      </c>
      <c r="M333" s="126"/>
      <c r="N333" s="136">
        <v>2</v>
      </c>
      <c r="O333" s="136"/>
      <c r="P333" s="136"/>
      <c r="Q333" s="136"/>
      <c r="R333" s="126"/>
      <c r="S333" s="126"/>
      <c r="T333" s="126"/>
      <c r="U333" s="126"/>
      <c r="V333" s="126"/>
      <c r="W333" s="126"/>
      <c r="X333" s="126"/>
      <c r="Y333" s="126"/>
      <c r="Z333" s="127"/>
      <c r="AA333" s="12"/>
    </row>
    <row r="334" spans="1:27" x14ac:dyDescent="0.3">
      <c r="A334" s="82">
        <v>45359</v>
      </c>
      <c r="B334" s="94" t="s">
        <v>121</v>
      </c>
      <c r="C334" s="84" t="s">
        <v>30</v>
      </c>
      <c r="D334" s="66" t="s">
        <v>31</v>
      </c>
      <c r="E334" s="53" t="s">
        <v>32</v>
      </c>
      <c r="F334" s="53" t="s">
        <v>33</v>
      </c>
      <c r="G334" s="137" t="s">
        <v>40</v>
      </c>
      <c r="H334" s="53"/>
      <c r="I334" s="53"/>
      <c r="J334" s="53" t="s">
        <v>86</v>
      </c>
      <c r="K334" s="118"/>
      <c r="L334" s="138"/>
      <c r="M334" s="126"/>
      <c r="N334" s="138">
        <v>24</v>
      </c>
      <c r="O334" s="138"/>
      <c r="P334" s="138"/>
      <c r="Q334" s="138"/>
      <c r="R334" s="126"/>
      <c r="S334" s="126"/>
      <c r="T334" s="126"/>
      <c r="U334" s="126"/>
      <c r="V334" s="126"/>
      <c r="W334" s="126"/>
      <c r="X334" s="126"/>
      <c r="Y334" s="126"/>
      <c r="Z334" s="127"/>
      <c r="AA334" s="64" t="s">
        <v>83</v>
      </c>
    </row>
    <row r="335" spans="1:27" x14ac:dyDescent="0.3">
      <c r="A335" s="81">
        <v>45404</v>
      </c>
      <c r="B335" s="94" t="s">
        <v>121</v>
      </c>
      <c r="C335" s="84" t="s">
        <v>30</v>
      </c>
      <c r="D335" s="66" t="s">
        <v>31</v>
      </c>
      <c r="E335" s="53" t="s">
        <v>32</v>
      </c>
      <c r="F335" s="53" t="s">
        <v>33</v>
      </c>
      <c r="G335" s="139" t="s">
        <v>36</v>
      </c>
      <c r="H335" s="53"/>
      <c r="I335" s="53"/>
      <c r="J335" s="73" t="s">
        <v>89</v>
      </c>
      <c r="K335" s="118"/>
      <c r="L335" s="140"/>
      <c r="M335" s="126"/>
      <c r="N335" s="140">
        <v>25</v>
      </c>
      <c r="O335" s="140">
        <v>5</v>
      </c>
      <c r="P335" s="140"/>
      <c r="Q335" s="140">
        <v>5</v>
      </c>
      <c r="R335" s="126"/>
      <c r="S335" s="126"/>
      <c r="T335" s="126"/>
      <c r="U335" s="126"/>
      <c r="V335" s="126"/>
      <c r="W335" s="126"/>
      <c r="X335" s="126"/>
      <c r="Y335" s="126"/>
      <c r="Z335" s="127"/>
      <c r="AA335" s="63"/>
    </row>
    <row r="336" spans="1:27" x14ac:dyDescent="0.3">
      <c r="A336" s="81">
        <v>45510</v>
      </c>
      <c r="B336" s="94" t="s">
        <v>121</v>
      </c>
      <c r="C336" s="84" t="s">
        <v>30</v>
      </c>
      <c r="D336" s="66" t="s">
        <v>31</v>
      </c>
      <c r="E336" s="53" t="s">
        <v>32</v>
      </c>
      <c r="F336" s="53" t="s">
        <v>33</v>
      </c>
      <c r="G336" s="135" t="s">
        <v>38</v>
      </c>
      <c r="H336" s="53"/>
      <c r="I336" s="53"/>
      <c r="J336" s="53" t="s">
        <v>89</v>
      </c>
      <c r="K336" s="118"/>
      <c r="L336" s="126"/>
      <c r="M336" s="126"/>
      <c r="N336" s="126">
        <v>304</v>
      </c>
      <c r="O336" s="126">
        <v>76</v>
      </c>
      <c r="P336" s="126"/>
      <c r="Q336" s="126">
        <v>76</v>
      </c>
      <c r="R336" s="126"/>
      <c r="S336" s="126"/>
      <c r="T336" s="126"/>
      <c r="U336" s="126"/>
      <c r="V336" s="126"/>
      <c r="W336" s="126"/>
      <c r="X336" s="126"/>
      <c r="Y336" s="126"/>
      <c r="Z336" s="127"/>
      <c r="AA336" s="22"/>
    </row>
    <row r="337" spans="1:27" x14ac:dyDescent="0.3">
      <c r="A337" s="77">
        <v>45323</v>
      </c>
      <c r="B337" s="94" t="s">
        <v>121</v>
      </c>
      <c r="C337" s="25" t="s">
        <v>30</v>
      </c>
      <c r="D337" s="38" t="s">
        <v>31</v>
      </c>
      <c r="E337" s="39" t="s">
        <v>32</v>
      </c>
      <c r="F337" s="39" t="s">
        <v>33</v>
      </c>
      <c r="G337" s="23" t="s">
        <v>82</v>
      </c>
      <c r="H337" s="53"/>
      <c r="I337" s="53"/>
      <c r="J337" s="39" t="s">
        <v>89</v>
      </c>
      <c r="K337" s="118"/>
      <c r="L337" s="126"/>
      <c r="M337" s="126"/>
      <c r="N337" s="141">
        <v>12957</v>
      </c>
      <c r="O337" s="126"/>
      <c r="P337" s="126"/>
      <c r="Q337" s="126"/>
      <c r="R337" s="126"/>
      <c r="S337" s="126"/>
      <c r="T337" s="126"/>
      <c r="U337" s="126"/>
      <c r="V337" s="126"/>
      <c r="W337" s="126"/>
      <c r="X337" s="126"/>
      <c r="Y337" s="126"/>
      <c r="Z337" s="127"/>
      <c r="AA337" s="22"/>
    </row>
    <row r="338" spans="1:27" x14ac:dyDescent="0.3">
      <c r="A338" s="77">
        <v>45383</v>
      </c>
      <c r="B338" s="94" t="s">
        <v>121</v>
      </c>
      <c r="C338" s="25" t="s">
        <v>30</v>
      </c>
      <c r="D338" s="38" t="s">
        <v>31</v>
      </c>
      <c r="E338" s="39" t="s">
        <v>32</v>
      </c>
      <c r="F338" s="39" t="s">
        <v>33</v>
      </c>
      <c r="G338" s="23" t="s">
        <v>80</v>
      </c>
      <c r="H338" s="106"/>
      <c r="I338" s="106"/>
      <c r="J338" s="39" t="s">
        <v>87</v>
      </c>
      <c r="K338" s="25"/>
      <c r="L338" s="106"/>
      <c r="M338" s="106"/>
      <c r="N338" s="35">
        <v>24</v>
      </c>
      <c r="O338" s="106"/>
      <c r="P338" s="106"/>
      <c r="Q338" s="106"/>
      <c r="R338" s="106"/>
      <c r="S338" s="106"/>
      <c r="T338" s="106"/>
      <c r="U338" s="106"/>
      <c r="V338" s="106"/>
      <c r="W338" s="106"/>
      <c r="X338" s="106"/>
      <c r="Y338" s="106"/>
      <c r="Z338" s="106"/>
      <c r="AA338" s="45"/>
    </row>
    <row r="339" spans="1:27" x14ac:dyDescent="0.3">
      <c r="A339" s="87">
        <v>45481</v>
      </c>
      <c r="B339" s="94" t="s">
        <v>121</v>
      </c>
      <c r="C339" s="25" t="s">
        <v>30</v>
      </c>
      <c r="D339" s="38" t="s">
        <v>31</v>
      </c>
      <c r="E339" s="39" t="s">
        <v>32</v>
      </c>
      <c r="F339" s="39" t="s">
        <v>33</v>
      </c>
      <c r="G339" s="23" t="s">
        <v>47</v>
      </c>
      <c r="H339" s="106"/>
      <c r="I339" s="106"/>
      <c r="J339" s="39" t="s">
        <v>204</v>
      </c>
      <c r="K339" s="50">
        <v>1</v>
      </c>
      <c r="L339" s="106"/>
      <c r="M339" s="106"/>
      <c r="N339" s="35">
        <v>1</v>
      </c>
      <c r="O339" s="106"/>
      <c r="P339" s="106"/>
      <c r="Q339" s="106"/>
      <c r="R339" s="106"/>
      <c r="S339" s="106"/>
      <c r="T339" s="106"/>
      <c r="U339" s="106"/>
      <c r="V339" s="106"/>
      <c r="W339" s="106"/>
      <c r="X339" s="106"/>
      <c r="Y339" s="106"/>
      <c r="Z339" s="106"/>
      <c r="AA339" s="45"/>
    </row>
    <row r="340" spans="1:27" x14ac:dyDescent="0.3">
      <c r="A340" s="77">
        <v>45359</v>
      </c>
      <c r="B340" s="94" t="s">
        <v>121</v>
      </c>
      <c r="C340" s="25" t="s">
        <v>30</v>
      </c>
      <c r="D340" s="38" t="s">
        <v>31</v>
      </c>
      <c r="E340" s="39" t="s">
        <v>32</v>
      </c>
      <c r="F340" s="39" t="s">
        <v>33</v>
      </c>
      <c r="G340" s="23" t="s">
        <v>40</v>
      </c>
      <c r="H340" s="106"/>
      <c r="I340" s="106"/>
      <c r="J340" s="39" t="s">
        <v>86</v>
      </c>
      <c r="K340" s="50"/>
      <c r="L340" s="106"/>
      <c r="M340" s="106"/>
      <c r="N340" s="35">
        <v>2</v>
      </c>
      <c r="O340" s="106"/>
      <c r="P340" s="106"/>
      <c r="Q340" s="106"/>
      <c r="R340" s="106"/>
      <c r="S340" s="106"/>
      <c r="T340" s="106"/>
      <c r="U340" s="106"/>
      <c r="V340" s="106"/>
      <c r="W340" s="106"/>
      <c r="X340" s="106"/>
      <c r="Y340" s="106"/>
      <c r="Z340" s="106"/>
      <c r="AA340" s="45"/>
    </row>
    <row r="341" spans="1:27" x14ac:dyDescent="0.3">
      <c r="A341" s="77">
        <v>45550</v>
      </c>
      <c r="B341" s="94" t="s">
        <v>121</v>
      </c>
      <c r="C341" s="25" t="s">
        <v>30</v>
      </c>
      <c r="D341" s="38" t="s">
        <v>31</v>
      </c>
      <c r="E341" s="39" t="s">
        <v>32</v>
      </c>
      <c r="F341" s="39" t="s">
        <v>33</v>
      </c>
      <c r="G341" s="23" t="s">
        <v>47</v>
      </c>
      <c r="H341" s="106"/>
      <c r="I341" s="106"/>
      <c r="J341" s="39" t="s">
        <v>204</v>
      </c>
      <c r="K341" s="51">
        <v>1</v>
      </c>
      <c r="L341" s="106"/>
      <c r="M341" s="106"/>
      <c r="N341" s="35"/>
      <c r="O341" s="106"/>
      <c r="P341" s="106"/>
      <c r="Q341" s="106"/>
      <c r="R341" s="106"/>
      <c r="S341" s="106"/>
      <c r="T341" s="106"/>
      <c r="U341" s="106"/>
      <c r="V341" s="106"/>
      <c r="W341" s="106"/>
      <c r="X341" s="106"/>
      <c r="Y341" s="106"/>
      <c r="Z341" s="106"/>
      <c r="AA341" s="45"/>
    </row>
    <row r="342" spans="1:27" x14ac:dyDescent="0.3">
      <c r="A342" s="77">
        <v>45555</v>
      </c>
      <c r="B342" s="94" t="s">
        <v>121</v>
      </c>
      <c r="C342" s="25" t="s">
        <v>30</v>
      </c>
      <c r="D342" s="38" t="s">
        <v>31</v>
      </c>
      <c r="E342" s="39" t="s">
        <v>32</v>
      </c>
      <c r="F342" s="39" t="s">
        <v>33</v>
      </c>
      <c r="G342" s="23" t="s">
        <v>40</v>
      </c>
      <c r="H342" s="106"/>
      <c r="I342" s="106"/>
      <c r="J342" s="39" t="s">
        <v>86</v>
      </c>
      <c r="K342" s="50">
        <v>1</v>
      </c>
      <c r="L342" s="106"/>
      <c r="M342" s="106"/>
      <c r="N342" s="35">
        <v>1</v>
      </c>
      <c r="O342" s="106"/>
      <c r="P342" s="106"/>
      <c r="Q342" s="106"/>
      <c r="R342" s="106"/>
      <c r="S342" s="106"/>
      <c r="T342" s="106"/>
      <c r="U342" s="106"/>
      <c r="V342" s="106"/>
      <c r="W342" s="106"/>
      <c r="X342" s="106"/>
      <c r="Y342" s="106"/>
      <c r="Z342" s="106"/>
      <c r="AA342" s="45"/>
    </row>
    <row r="343" spans="1:27" x14ac:dyDescent="0.3">
      <c r="A343" s="77">
        <v>45584</v>
      </c>
      <c r="B343" s="94" t="s">
        <v>121</v>
      </c>
      <c r="C343" s="25" t="s">
        <v>30</v>
      </c>
      <c r="D343" s="38" t="s">
        <v>31</v>
      </c>
      <c r="E343" s="39" t="s">
        <v>32</v>
      </c>
      <c r="F343" s="39" t="s">
        <v>33</v>
      </c>
      <c r="G343" s="23" t="s">
        <v>50</v>
      </c>
      <c r="H343" s="106"/>
      <c r="I343" s="106"/>
      <c r="J343" s="39" t="s">
        <v>89</v>
      </c>
      <c r="K343" s="51">
        <v>1</v>
      </c>
      <c r="L343" s="106"/>
      <c r="M343" s="106"/>
      <c r="N343" s="35"/>
      <c r="O343" s="106"/>
      <c r="P343" s="106"/>
      <c r="Q343" s="106"/>
      <c r="R343" s="106"/>
      <c r="S343" s="106"/>
      <c r="T343" s="106"/>
      <c r="U343" s="106"/>
      <c r="V343" s="106"/>
      <c r="W343" s="106"/>
      <c r="X343" s="106"/>
      <c r="Y343" s="106"/>
      <c r="Z343" s="106"/>
      <c r="AA343" s="45"/>
    </row>
    <row r="344" spans="1:27" x14ac:dyDescent="0.3">
      <c r="A344" s="77">
        <v>45598</v>
      </c>
      <c r="B344" s="94" t="s">
        <v>121</v>
      </c>
      <c r="C344" s="25" t="s">
        <v>30</v>
      </c>
      <c r="D344" s="38" t="s">
        <v>31</v>
      </c>
      <c r="E344" s="39" t="s">
        <v>32</v>
      </c>
      <c r="F344" s="39" t="s">
        <v>33</v>
      </c>
      <c r="G344" s="23" t="s">
        <v>36</v>
      </c>
      <c r="H344" s="106"/>
      <c r="I344" s="106"/>
      <c r="J344" s="110" t="s">
        <v>89</v>
      </c>
      <c r="K344" s="25"/>
      <c r="L344" s="106"/>
      <c r="M344" s="106"/>
      <c r="N344" s="35">
        <v>4051</v>
      </c>
      <c r="O344" s="106"/>
      <c r="P344" s="106"/>
      <c r="Q344" s="106"/>
      <c r="R344" s="106"/>
      <c r="S344" s="106"/>
      <c r="T344" s="106"/>
      <c r="U344" s="106"/>
      <c r="V344" s="106"/>
      <c r="W344" s="106"/>
      <c r="X344" s="106"/>
      <c r="Y344" s="106"/>
      <c r="Z344" s="106"/>
      <c r="AA344" s="45"/>
    </row>
    <row r="345" spans="1:27" x14ac:dyDescent="0.3">
      <c r="A345" s="77">
        <v>45609</v>
      </c>
      <c r="B345" s="94" t="s">
        <v>121</v>
      </c>
      <c r="C345" s="25" t="s">
        <v>30</v>
      </c>
      <c r="D345" s="38" t="s">
        <v>31</v>
      </c>
      <c r="E345" s="39" t="s">
        <v>32</v>
      </c>
      <c r="F345" s="39" t="s">
        <v>33</v>
      </c>
      <c r="G345" s="23" t="s">
        <v>40</v>
      </c>
      <c r="H345" s="106"/>
      <c r="I345" s="106"/>
      <c r="J345" s="39" t="s">
        <v>86</v>
      </c>
      <c r="K345" s="25">
        <v>1</v>
      </c>
      <c r="L345" s="106"/>
      <c r="M345" s="106"/>
      <c r="N345" s="35"/>
      <c r="O345" s="106"/>
      <c r="P345" s="106"/>
      <c r="Q345" s="106"/>
      <c r="R345" s="106"/>
      <c r="S345" s="106"/>
      <c r="T345" s="106"/>
      <c r="U345" s="106"/>
      <c r="V345" s="106"/>
      <c r="W345" s="106"/>
      <c r="X345" s="106"/>
      <c r="Y345" s="106"/>
      <c r="Z345" s="106"/>
      <c r="AA345" s="45"/>
    </row>
    <row r="346" spans="1:27" x14ac:dyDescent="0.3">
      <c r="A346" s="77">
        <v>45638</v>
      </c>
      <c r="B346" s="94" t="s">
        <v>121</v>
      </c>
      <c r="C346" s="25" t="s">
        <v>30</v>
      </c>
      <c r="D346" s="38" t="s">
        <v>31</v>
      </c>
      <c r="E346" s="39" t="s">
        <v>32</v>
      </c>
      <c r="F346" s="39" t="s">
        <v>33</v>
      </c>
      <c r="G346" s="23" t="s">
        <v>40</v>
      </c>
      <c r="H346" s="106"/>
      <c r="I346" s="106"/>
      <c r="J346" s="39" t="s">
        <v>86</v>
      </c>
      <c r="K346" s="25">
        <v>1</v>
      </c>
      <c r="L346" s="106"/>
      <c r="M346" s="106"/>
      <c r="N346" s="142"/>
      <c r="O346" s="106"/>
      <c r="P346" s="106"/>
      <c r="Q346" s="106"/>
      <c r="R346" s="106"/>
      <c r="S346" s="106"/>
      <c r="T346" s="106"/>
      <c r="U346" s="106"/>
      <c r="V346" s="106"/>
      <c r="W346" s="106"/>
      <c r="X346" s="106"/>
      <c r="Y346" s="106"/>
      <c r="Z346" s="106"/>
      <c r="AA346" s="45"/>
    </row>
    <row r="347" spans="1:27" x14ac:dyDescent="0.3">
      <c r="A347" s="77">
        <v>45646</v>
      </c>
      <c r="B347" s="94" t="s">
        <v>121</v>
      </c>
      <c r="C347" s="25" t="s">
        <v>30</v>
      </c>
      <c r="D347" s="38" t="s">
        <v>31</v>
      </c>
      <c r="E347" s="39" t="s">
        <v>32</v>
      </c>
      <c r="F347" s="39" t="s">
        <v>33</v>
      </c>
      <c r="G347" s="23" t="s">
        <v>77</v>
      </c>
      <c r="H347" s="106"/>
      <c r="I347" s="106"/>
      <c r="J347" s="39" t="s">
        <v>86</v>
      </c>
      <c r="K347" s="25"/>
      <c r="L347" s="106"/>
      <c r="M347" s="106"/>
      <c r="N347" s="25">
        <v>50</v>
      </c>
      <c r="O347" s="106"/>
      <c r="P347" s="106"/>
      <c r="Q347" s="106"/>
      <c r="R347" s="106"/>
      <c r="S347" s="106"/>
      <c r="T347" s="106"/>
      <c r="U347" s="106"/>
      <c r="V347" s="106"/>
      <c r="W347" s="106"/>
      <c r="X347" s="106"/>
      <c r="Y347" s="106"/>
      <c r="Z347" s="106"/>
      <c r="AA347" s="45"/>
    </row>
    <row r="348" spans="1:27" x14ac:dyDescent="0.3">
      <c r="A348" s="23"/>
      <c r="B348" s="95"/>
    </row>
    <row r="349" spans="1:27" x14ac:dyDescent="0.3">
      <c r="A349" s="23"/>
      <c r="B349" s="95"/>
    </row>
    <row r="351" spans="1:27" hidden="1" x14ac:dyDescent="0.3">
      <c r="A351" s="4" t="s">
        <v>27</v>
      </c>
      <c r="B351" s="93" t="s">
        <v>113</v>
      </c>
      <c r="C351" s="5" t="s">
        <v>1</v>
      </c>
      <c r="D351" s="5" t="s">
        <v>28</v>
      </c>
      <c r="E351" s="5" t="s">
        <v>3</v>
      </c>
      <c r="F351" s="5" t="s">
        <v>29</v>
      </c>
      <c r="G351" s="4" t="s">
        <v>5</v>
      </c>
      <c r="H351" s="5" t="s">
        <v>6</v>
      </c>
      <c r="I351" s="5" t="s">
        <v>7</v>
      </c>
      <c r="J351" s="72" t="s">
        <v>84</v>
      </c>
    </row>
    <row r="352" spans="1:27" hidden="1" x14ac:dyDescent="0.3">
      <c r="A352" s="77">
        <v>43891</v>
      </c>
      <c r="B352" s="94" t="s">
        <v>95</v>
      </c>
      <c r="C352" s="25" t="s">
        <v>30</v>
      </c>
      <c r="D352" s="38" t="s">
        <v>31</v>
      </c>
      <c r="E352" s="39" t="s">
        <v>32</v>
      </c>
      <c r="F352" s="39" t="s">
        <v>33</v>
      </c>
      <c r="G352" s="23" t="s">
        <v>116</v>
      </c>
      <c r="H352" s="39"/>
      <c r="I352" s="39"/>
      <c r="J352" s="39" t="s">
        <v>88</v>
      </c>
    </row>
    <row r="353" spans="1:10" hidden="1" x14ac:dyDescent="0.3">
      <c r="A353" s="77">
        <v>44197</v>
      </c>
      <c r="B353" s="94" t="s">
        <v>94</v>
      </c>
      <c r="C353" s="25" t="s">
        <v>30</v>
      </c>
      <c r="D353" s="38" t="s">
        <v>31</v>
      </c>
      <c r="E353" s="39" t="s">
        <v>32</v>
      </c>
      <c r="F353" s="39" t="s">
        <v>33</v>
      </c>
      <c r="G353" s="23" t="s">
        <v>117</v>
      </c>
      <c r="H353" s="53"/>
      <c r="I353" s="53"/>
      <c r="J353" s="53" t="s">
        <v>88</v>
      </c>
    </row>
  </sheetData>
  <autoFilter ref="A4:AA347" xr:uid="{D8F2F30E-09E6-C145-95C7-209393D21EED}"/>
  <mergeCells count="1">
    <mergeCell ref="K3:AA3"/>
  </mergeCells>
  <phoneticPr fontId="15" type="noConversion"/>
  <dataValidations count="1">
    <dataValidation type="list" allowBlank="1" showInputMessage="1" showErrorMessage="1" sqref="G284:G285 G311:G314 G316 G321:G322 G324:G325 G281:G282 G306:G307 G288 G290:G291 G293 G295:G298 G304 G327:G329 G331:G332 G334:G337" xr:uid="{88C0EAA5-9FDB-7F4A-9178-C8A188AC4A89}">
      <formula1>TipoEvento</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E43D8-FB14-46A5-BE9D-DB2C7001880A}">
  <dimension ref="A3:X15"/>
  <sheetViews>
    <sheetView topLeftCell="A4" workbookViewId="0">
      <selection activeCell="C13" sqref="C13"/>
    </sheetView>
  </sheetViews>
  <sheetFormatPr baseColWidth="10" defaultRowHeight="15.6" x14ac:dyDescent="0.3"/>
  <cols>
    <col min="1" max="1" width="20.59765625" bestFit="1" customWidth="1"/>
    <col min="2" max="2" width="20.8984375" bestFit="1" customWidth="1"/>
    <col min="3" max="23" width="4.69921875" bestFit="1" customWidth="1"/>
    <col min="24" max="24" width="11.59765625" bestFit="1" customWidth="1"/>
  </cols>
  <sheetData>
    <row r="3" spans="1:24" x14ac:dyDescent="0.3">
      <c r="A3" s="74" t="s">
        <v>118</v>
      </c>
      <c r="B3" s="74" t="s">
        <v>93</v>
      </c>
    </row>
    <row r="4" spans="1:24" x14ac:dyDescent="0.3">
      <c r="A4" s="74" t="s">
        <v>91</v>
      </c>
      <c r="B4" t="s">
        <v>127</v>
      </c>
      <c r="C4" t="s">
        <v>133</v>
      </c>
      <c r="D4" t="s">
        <v>137</v>
      </c>
      <c r="E4" t="s">
        <v>138</v>
      </c>
      <c r="F4" t="s">
        <v>139</v>
      </c>
      <c r="G4" t="s">
        <v>112</v>
      </c>
      <c r="H4" t="s">
        <v>110</v>
      </c>
      <c r="I4" t="s">
        <v>109</v>
      </c>
      <c r="J4" t="s">
        <v>108</v>
      </c>
      <c r="K4" t="s">
        <v>107</v>
      </c>
      <c r="L4" t="s">
        <v>106</v>
      </c>
      <c r="M4" t="s">
        <v>105</v>
      </c>
      <c r="N4" t="s">
        <v>104</v>
      </c>
      <c r="O4" t="s">
        <v>103</v>
      </c>
      <c r="P4" t="s">
        <v>102</v>
      </c>
      <c r="Q4" t="s">
        <v>101</v>
      </c>
      <c r="R4" t="s">
        <v>100</v>
      </c>
      <c r="S4" t="s">
        <v>98</v>
      </c>
      <c r="T4" t="s">
        <v>97</v>
      </c>
      <c r="U4" t="s">
        <v>119</v>
      </c>
      <c r="V4" t="s">
        <v>120</v>
      </c>
      <c r="W4" t="s">
        <v>121</v>
      </c>
      <c r="X4" t="s">
        <v>92</v>
      </c>
    </row>
    <row r="5" spans="1:24" x14ac:dyDescent="0.3">
      <c r="A5" s="75" t="s">
        <v>80</v>
      </c>
      <c r="O5">
        <v>1</v>
      </c>
      <c r="P5">
        <v>2</v>
      </c>
      <c r="U5">
        <v>1</v>
      </c>
      <c r="V5">
        <v>1</v>
      </c>
      <c r="W5">
        <v>1</v>
      </c>
      <c r="X5">
        <v>6</v>
      </c>
    </row>
    <row r="6" spans="1:24" x14ac:dyDescent="0.3">
      <c r="A6" s="75" t="s">
        <v>69</v>
      </c>
      <c r="C6">
        <v>2</v>
      </c>
      <c r="D6">
        <v>1</v>
      </c>
      <c r="E6">
        <v>1</v>
      </c>
      <c r="F6">
        <v>1</v>
      </c>
      <c r="G6">
        <v>1</v>
      </c>
      <c r="H6">
        <v>1</v>
      </c>
      <c r="I6">
        <v>3</v>
      </c>
      <c r="J6">
        <v>3</v>
      </c>
      <c r="K6">
        <v>1</v>
      </c>
      <c r="L6">
        <v>1</v>
      </c>
      <c r="M6">
        <v>4</v>
      </c>
      <c r="N6">
        <v>4</v>
      </c>
      <c r="O6">
        <v>7</v>
      </c>
      <c r="P6">
        <v>1</v>
      </c>
      <c r="Q6">
        <v>6</v>
      </c>
      <c r="R6">
        <v>2</v>
      </c>
      <c r="S6">
        <v>1</v>
      </c>
      <c r="T6">
        <v>1</v>
      </c>
      <c r="U6">
        <v>10</v>
      </c>
      <c r="V6">
        <v>1</v>
      </c>
      <c r="W6">
        <v>1</v>
      </c>
      <c r="X6">
        <v>53</v>
      </c>
    </row>
    <row r="7" spans="1:24" x14ac:dyDescent="0.3">
      <c r="A7" s="75" t="s">
        <v>78</v>
      </c>
      <c r="B7">
        <v>1</v>
      </c>
      <c r="D7">
        <v>1</v>
      </c>
      <c r="X7">
        <v>2</v>
      </c>
    </row>
    <row r="8" spans="1:24" x14ac:dyDescent="0.3">
      <c r="A8" s="75" t="s">
        <v>92</v>
      </c>
      <c r="B8">
        <v>1</v>
      </c>
      <c r="C8">
        <v>2</v>
      </c>
      <c r="D8">
        <v>2</v>
      </c>
      <c r="E8">
        <v>1</v>
      </c>
      <c r="F8">
        <v>1</v>
      </c>
      <c r="G8">
        <v>1</v>
      </c>
      <c r="H8">
        <v>1</v>
      </c>
      <c r="I8">
        <v>3</v>
      </c>
      <c r="J8">
        <v>3</v>
      </c>
      <c r="K8">
        <v>1</v>
      </c>
      <c r="L8">
        <v>1</v>
      </c>
      <c r="M8">
        <v>4</v>
      </c>
      <c r="N8">
        <v>4</v>
      </c>
      <c r="O8">
        <v>8</v>
      </c>
      <c r="P8">
        <v>3</v>
      </c>
      <c r="Q8">
        <v>6</v>
      </c>
      <c r="R8">
        <v>2</v>
      </c>
      <c r="S8">
        <v>1</v>
      </c>
      <c r="T8">
        <v>1</v>
      </c>
      <c r="U8">
        <v>11</v>
      </c>
      <c r="V8">
        <v>2</v>
      </c>
      <c r="W8">
        <v>2</v>
      </c>
      <c r="X8">
        <v>61</v>
      </c>
    </row>
    <row r="12" spans="1:24" x14ac:dyDescent="0.3">
      <c r="A12" s="103" t="s">
        <v>84</v>
      </c>
      <c r="B12" s="103" t="s">
        <v>147</v>
      </c>
      <c r="C12" s="103" t="s">
        <v>146</v>
      </c>
    </row>
    <row r="13" spans="1:24" x14ac:dyDescent="0.3">
      <c r="A13" s="102" t="s">
        <v>80</v>
      </c>
      <c r="B13" s="45">
        <v>6</v>
      </c>
      <c r="C13" s="100">
        <f>+B13/61</f>
        <v>9.8360655737704916E-2</v>
      </c>
    </row>
    <row r="14" spans="1:24" x14ac:dyDescent="0.3">
      <c r="A14" s="102" t="s">
        <v>69</v>
      </c>
      <c r="B14" s="45">
        <f>17+36</f>
        <v>53</v>
      </c>
      <c r="C14" s="100">
        <f t="shared" ref="C14:C15" si="0">+B14/61</f>
        <v>0.86885245901639341</v>
      </c>
    </row>
    <row r="15" spans="1:24" x14ac:dyDescent="0.3">
      <c r="A15" s="102" t="s">
        <v>78</v>
      </c>
      <c r="B15" s="45">
        <v>2</v>
      </c>
      <c r="C15" s="100">
        <f t="shared" si="0"/>
        <v>3.2786885245901641E-2</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BDA0-7E6B-44C9-A907-D64F066BEF70}">
  <dimension ref="A3:AA17"/>
  <sheetViews>
    <sheetView topLeftCell="A28" zoomScale="80" zoomScaleNormal="80" workbookViewId="0">
      <selection activeCell="E16" sqref="E16"/>
    </sheetView>
  </sheetViews>
  <sheetFormatPr baseColWidth="10" defaultRowHeight="15.6" x14ac:dyDescent="0.3"/>
  <cols>
    <col min="1" max="1" width="21.3984375" bestFit="1" customWidth="1"/>
    <col min="2" max="2" width="20.8984375" bestFit="1" customWidth="1"/>
    <col min="3" max="26" width="4.8984375" bestFit="1" customWidth="1"/>
    <col min="27" max="27" width="11.59765625" bestFit="1" customWidth="1"/>
  </cols>
  <sheetData>
    <row r="3" spans="1:27" x14ac:dyDescent="0.3">
      <c r="A3" s="74" t="s">
        <v>118</v>
      </c>
      <c r="B3" s="74" t="s">
        <v>93</v>
      </c>
    </row>
    <row r="4" spans="1:27" x14ac:dyDescent="0.3">
      <c r="A4" s="74" t="s">
        <v>91</v>
      </c>
      <c r="B4" t="s">
        <v>122</v>
      </c>
      <c r="C4" t="s">
        <v>124</v>
      </c>
      <c r="D4" t="s">
        <v>125</v>
      </c>
      <c r="E4" t="s">
        <v>127</v>
      </c>
      <c r="F4" t="s">
        <v>128</v>
      </c>
      <c r="G4" t="s">
        <v>129</v>
      </c>
      <c r="H4" t="s">
        <v>130</v>
      </c>
      <c r="I4" t="s">
        <v>134</v>
      </c>
      <c r="J4" t="s">
        <v>135</v>
      </c>
      <c r="K4" t="s">
        <v>136</v>
      </c>
      <c r="L4" t="s">
        <v>109</v>
      </c>
      <c r="M4" t="s">
        <v>106</v>
      </c>
      <c r="N4" t="s">
        <v>104</v>
      </c>
      <c r="O4" t="s">
        <v>103</v>
      </c>
      <c r="P4" t="s">
        <v>102</v>
      </c>
      <c r="Q4" t="s">
        <v>101</v>
      </c>
      <c r="R4" t="s">
        <v>100</v>
      </c>
      <c r="S4" t="s">
        <v>98</v>
      </c>
      <c r="T4" t="s">
        <v>97</v>
      </c>
      <c r="U4" t="s">
        <v>96</v>
      </c>
      <c r="V4" t="s">
        <v>95</v>
      </c>
      <c r="W4" t="s">
        <v>94</v>
      </c>
      <c r="X4" t="s">
        <v>119</v>
      </c>
      <c r="Y4" t="s">
        <v>120</v>
      </c>
      <c r="Z4" t="s">
        <v>121</v>
      </c>
      <c r="AA4" t="s">
        <v>92</v>
      </c>
    </row>
    <row r="5" spans="1:27" x14ac:dyDescent="0.3">
      <c r="A5" s="75" t="s">
        <v>47</v>
      </c>
      <c r="T5">
        <v>1</v>
      </c>
      <c r="V5">
        <v>1</v>
      </c>
      <c r="AA5">
        <v>2</v>
      </c>
    </row>
    <row r="6" spans="1:27" x14ac:dyDescent="0.3">
      <c r="A6" s="75" t="s">
        <v>79</v>
      </c>
      <c r="H6">
        <v>1</v>
      </c>
      <c r="I6">
        <v>1</v>
      </c>
      <c r="T6">
        <v>2</v>
      </c>
      <c r="W6">
        <v>1</v>
      </c>
      <c r="AA6">
        <v>5</v>
      </c>
    </row>
    <row r="7" spans="1:27" x14ac:dyDescent="0.3">
      <c r="A7" s="75" t="s">
        <v>59</v>
      </c>
      <c r="F7">
        <v>1</v>
      </c>
      <c r="S7">
        <v>2</v>
      </c>
      <c r="Y7">
        <v>1</v>
      </c>
      <c r="AA7">
        <v>4</v>
      </c>
    </row>
    <row r="8" spans="1:27" x14ac:dyDescent="0.3">
      <c r="A8" s="75" t="s">
        <v>77</v>
      </c>
      <c r="E8">
        <v>1</v>
      </c>
      <c r="I8">
        <v>1</v>
      </c>
      <c r="J8">
        <v>1</v>
      </c>
      <c r="Z8">
        <v>1</v>
      </c>
      <c r="AA8">
        <v>4</v>
      </c>
    </row>
    <row r="9" spans="1:27" x14ac:dyDescent="0.3">
      <c r="A9" s="75" t="s">
        <v>40</v>
      </c>
      <c r="B9">
        <v>1</v>
      </c>
      <c r="C9">
        <v>1</v>
      </c>
      <c r="D9">
        <v>1</v>
      </c>
      <c r="G9">
        <v>1</v>
      </c>
      <c r="K9">
        <v>1</v>
      </c>
      <c r="L9">
        <v>1</v>
      </c>
      <c r="M9">
        <v>3</v>
      </c>
      <c r="N9">
        <v>4</v>
      </c>
      <c r="O9">
        <v>3</v>
      </c>
      <c r="P9">
        <v>7</v>
      </c>
      <c r="Q9">
        <v>7</v>
      </c>
      <c r="R9">
        <v>6</v>
      </c>
      <c r="S9">
        <v>3</v>
      </c>
      <c r="T9">
        <v>2</v>
      </c>
      <c r="U9">
        <v>5</v>
      </c>
      <c r="V9">
        <v>4</v>
      </c>
      <c r="W9">
        <v>10</v>
      </c>
      <c r="X9">
        <v>8</v>
      </c>
      <c r="Y9">
        <v>12</v>
      </c>
      <c r="Z9">
        <v>6</v>
      </c>
      <c r="AA9">
        <v>86</v>
      </c>
    </row>
    <row r="10" spans="1:27" x14ac:dyDescent="0.3">
      <c r="A10" s="75" t="s">
        <v>92</v>
      </c>
      <c r="B10">
        <v>1</v>
      </c>
      <c r="C10">
        <v>1</v>
      </c>
      <c r="D10">
        <v>1</v>
      </c>
      <c r="E10">
        <v>1</v>
      </c>
      <c r="F10">
        <v>1</v>
      </c>
      <c r="G10">
        <v>1</v>
      </c>
      <c r="H10">
        <v>1</v>
      </c>
      <c r="I10">
        <v>2</v>
      </c>
      <c r="J10">
        <v>1</v>
      </c>
      <c r="K10">
        <v>1</v>
      </c>
      <c r="L10">
        <v>1</v>
      </c>
      <c r="M10">
        <v>3</v>
      </c>
      <c r="N10">
        <v>4</v>
      </c>
      <c r="O10">
        <v>3</v>
      </c>
      <c r="P10">
        <v>7</v>
      </c>
      <c r="Q10">
        <v>7</v>
      </c>
      <c r="R10">
        <v>6</v>
      </c>
      <c r="S10">
        <v>5</v>
      </c>
      <c r="T10">
        <v>5</v>
      </c>
      <c r="U10">
        <v>5</v>
      </c>
      <c r="V10">
        <v>5</v>
      </c>
      <c r="W10">
        <v>11</v>
      </c>
      <c r="X10">
        <v>8</v>
      </c>
      <c r="Y10">
        <v>13</v>
      </c>
      <c r="Z10">
        <v>7</v>
      </c>
      <c r="AA10">
        <v>101</v>
      </c>
    </row>
    <row r="12" spans="1:27" x14ac:dyDescent="0.3">
      <c r="A12" s="103" t="s">
        <v>84</v>
      </c>
      <c r="B12" s="103" t="s">
        <v>147</v>
      </c>
      <c r="C12" s="103" t="s">
        <v>146</v>
      </c>
    </row>
    <row r="13" spans="1:27" x14ac:dyDescent="0.3">
      <c r="A13" s="102" t="s">
        <v>47</v>
      </c>
      <c r="B13" s="45">
        <v>2</v>
      </c>
      <c r="C13" s="100">
        <f>+B13/101</f>
        <v>1.9801980198019802E-2</v>
      </c>
    </row>
    <row r="14" spans="1:27" x14ac:dyDescent="0.3">
      <c r="A14" s="102" t="s">
        <v>79</v>
      </c>
      <c r="B14" s="45">
        <v>5</v>
      </c>
      <c r="C14" s="100">
        <f t="shared" ref="C14:C17" si="0">+B14/101</f>
        <v>4.9504950495049507E-2</v>
      </c>
    </row>
    <row r="15" spans="1:27" x14ac:dyDescent="0.3">
      <c r="A15" s="102" t="s">
        <v>59</v>
      </c>
      <c r="B15" s="45">
        <v>4</v>
      </c>
      <c r="C15" s="100">
        <f t="shared" si="0"/>
        <v>3.9603960396039604E-2</v>
      </c>
    </row>
    <row r="16" spans="1:27" x14ac:dyDescent="0.3">
      <c r="A16" s="102" t="s">
        <v>77</v>
      </c>
      <c r="B16" s="45">
        <v>4</v>
      </c>
      <c r="C16" s="100">
        <f t="shared" si="0"/>
        <v>3.9603960396039604E-2</v>
      </c>
    </row>
    <row r="17" spans="1:3" x14ac:dyDescent="0.3">
      <c r="A17" s="102" t="s">
        <v>40</v>
      </c>
      <c r="B17" s="45">
        <v>86</v>
      </c>
      <c r="C17" s="100">
        <f t="shared" si="0"/>
        <v>0.85148514851485146</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D30DC-AE71-43B1-9FA0-702C66B08180}">
  <dimension ref="A3:Q14"/>
  <sheetViews>
    <sheetView workbookViewId="0">
      <selection activeCell="H14" sqref="H14"/>
    </sheetView>
  </sheetViews>
  <sheetFormatPr baseColWidth="10" defaultRowHeight="15.6" x14ac:dyDescent="0.3"/>
  <cols>
    <col min="1" max="1" width="16.5" bestFit="1" customWidth="1"/>
    <col min="2" max="2" width="20.8984375" bestFit="1" customWidth="1"/>
    <col min="3" max="16" width="4.69921875" bestFit="1" customWidth="1"/>
    <col min="17" max="17" width="11.59765625" bestFit="1" customWidth="1"/>
  </cols>
  <sheetData>
    <row r="3" spans="1:17" x14ac:dyDescent="0.3">
      <c r="A3" s="74" t="s">
        <v>118</v>
      </c>
      <c r="B3" s="74" t="s">
        <v>93</v>
      </c>
    </row>
    <row r="4" spans="1:17" x14ac:dyDescent="0.3">
      <c r="A4" s="74" t="s">
        <v>91</v>
      </c>
      <c r="B4" t="s">
        <v>122</v>
      </c>
      <c r="C4" t="s">
        <v>123</v>
      </c>
      <c r="D4" t="s">
        <v>126</v>
      </c>
      <c r="E4" t="s">
        <v>130</v>
      </c>
      <c r="F4" t="s">
        <v>131</v>
      </c>
      <c r="G4" t="s">
        <v>132</v>
      </c>
      <c r="H4" t="s">
        <v>138</v>
      </c>
      <c r="I4" t="s">
        <v>109</v>
      </c>
      <c r="J4" t="s">
        <v>103</v>
      </c>
      <c r="K4" t="s">
        <v>101</v>
      </c>
      <c r="L4" t="s">
        <v>100</v>
      </c>
      <c r="M4" t="s">
        <v>99</v>
      </c>
      <c r="N4" t="s">
        <v>97</v>
      </c>
      <c r="O4" t="s">
        <v>95</v>
      </c>
      <c r="P4" t="s">
        <v>120</v>
      </c>
      <c r="Q4" t="s">
        <v>92</v>
      </c>
    </row>
    <row r="5" spans="1:17" x14ac:dyDescent="0.3">
      <c r="A5" s="75" t="s">
        <v>81</v>
      </c>
      <c r="J5">
        <v>1</v>
      </c>
      <c r="K5">
        <v>1</v>
      </c>
      <c r="L5">
        <v>1</v>
      </c>
      <c r="M5">
        <v>1</v>
      </c>
      <c r="N5">
        <v>2</v>
      </c>
      <c r="O5">
        <v>1</v>
      </c>
      <c r="Q5">
        <v>7</v>
      </c>
    </row>
    <row r="6" spans="1:17" x14ac:dyDescent="0.3">
      <c r="A6" s="75" t="s">
        <v>56</v>
      </c>
      <c r="F6">
        <v>1</v>
      </c>
      <c r="H6">
        <v>1</v>
      </c>
      <c r="M6">
        <v>1</v>
      </c>
      <c r="O6">
        <v>1</v>
      </c>
      <c r="P6">
        <v>1</v>
      </c>
      <c r="Q6">
        <v>5</v>
      </c>
    </row>
    <row r="7" spans="1:17" x14ac:dyDescent="0.3">
      <c r="A7" s="75" t="s">
        <v>76</v>
      </c>
      <c r="B7">
        <v>1</v>
      </c>
      <c r="C7">
        <v>1</v>
      </c>
      <c r="D7">
        <v>1</v>
      </c>
      <c r="E7">
        <v>1</v>
      </c>
      <c r="G7">
        <v>1</v>
      </c>
      <c r="I7">
        <v>1</v>
      </c>
      <c r="N7">
        <v>1</v>
      </c>
      <c r="Q7">
        <v>7</v>
      </c>
    </row>
    <row r="8" spans="1:17" x14ac:dyDescent="0.3">
      <c r="A8" s="75" t="s">
        <v>92</v>
      </c>
      <c r="B8">
        <v>1</v>
      </c>
      <c r="C8">
        <v>1</v>
      </c>
      <c r="D8">
        <v>1</v>
      </c>
      <c r="E8">
        <v>1</v>
      </c>
      <c r="F8">
        <v>1</v>
      </c>
      <c r="G8">
        <v>1</v>
      </c>
      <c r="H8">
        <v>1</v>
      </c>
      <c r="I8">
        <v>1</v>
      </c>
      <c r="J8">
        <v>1</v>
      </c>
      <c r="K8">
        <v>1</v>
      </c>
      <c r="L8">
        <v>1</v>
      </c>
      <c r="M8">
        <v>2</v>
      </c>
      <c r="N8">
        <v>3</v>
      </c>
      <c r="O8">
        <v>2</v>
      </c>
      <c r="P8">
        <v>1</v>
      </c>
      <c r="Q8">
        <v>19</v>
      </c>
    </row>
    <row r="11" spans="1:17" x14ac:dyDescent="0.3">
      <c r="A11" s="103" t="s">
        <v>84</v>
      </c>
      <c r="B11" s="103" t="s">
        <v>147</v>
      </c>
      <c r="C11" s="103" t="s">
        <v>146</v>
      </c>
    </row>
    <row r="12" spans="1:17" x14ac:dyDescent="0.3">
      <c r="A12" s="102" t="s">
        <v>81</v>
      </c>
      <c r="B12" s="45">
        <v>7</v>
      </c>
      <c r="C12" s="100">
        <f>+B12/19</f>
        <v>0.36842105263157893</v>
      </c>
    </row>
    <row r="13" spans="1:17" x14ac:dyDescent="0.3">
      <c r="A13" s="102" t="s">
        <v>56</v>
      </c>
      <c r="B13" s="45">
        <v>5</v>
      </c>
      <c r="C13" s="100">
        <f>+B13/19</f>
        <v>0.26315789473684209</v>
      </c>
    </row>
    <row r="14" spans="1:17" x14ac:dyDescent="0.3">
      <c r="A14" s="102" t="s">
        <v>76</v>
      </c>
      <c r="B14" s="45">
        <v>7</v>
      </c>
      <c r="C14" s="100">
        <f>+B14/19</f>
        <v>0.36842105263157893</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65FAF-EC88-4D22-93CD-BF5957B6537F}">
  <dimension ref="A1:Q2"/>
  <sheetViews>
    <sheetView workbookViewId="0">
      <selection activeCell="R11" sqref="R10:R11"/>
    </sheetView>
  </sheetViews>
  <sheetFormatPr baseColWidth="10" defaultRowHeight="15.6" x14ac:dyDescent="0.3"/>
  <cols>
    <col min="1" max="1" width="17.09765625" customWidth="1"/>
    <col min="2" max="2" width="4.69921875" bestFit="1" customWidth="1"/>
    <col min="3" max="16" width="4.59765625" bestFit="1" customWidth="1"/>
    <col min="17" max="17" width="11.59765625" bestFit="1" customWidth="1"/>
  </cols>
  <sheetData>
    <row r="1" spans="1:17" x14ac:dyDescent="0.3">
      <c r="A1" s="45" t="s">
        <v>143</v>
      </c>
      <c r="B1" s="106" t="s">
        <v>135</v>
      </c>
      <c r="C1" s="106" t="s">
        <v>106</v>
      </c>
      <c r="D1" s="106" t="s">
        <v>105</v>
      </c>
      <c r="E1" s="106" t="s">
        <v>103</v>
      </c>
      <c r="F1" s="106" t="s">
        <v>102</v>
      </c>
      <c r="G1" s="106" t="s">
        <v>101</v>
      </c>
      <c r="H1" s="106" t="s">
        <v>100</v>
      </c>
      <c r="I1" s="106" t="s">
        <v>99</v>
      </c>
      <c r="J1" s="106" t="s">
        <v>98</v>
      </c>
      <c r="K1" s="106" t="s">
        <v>97</v>
      </c>
      <c r="L1" s="106" t="s">
        <v>96</v>
      </c>
      <c r="M1" s="106" t="s">
        <v>95</v>
      </c>
      <c r="N1" s="106" t="s">
        <v>119</v>
      </c>
      <c r="O1" s="106" t="s">
        <v>120</v>
      </c>
      <c r="P1" s="106" t="s">
        <v>121</v>
      </c>
      <c r="Q1" s="106" t="s">
        <v>92</v>
      </c>
    </row>
    <row r="2" spans="1:17" ht="62.4" x14ac:dyDescent="0.3">
      <c r="A2" s="177" t="s">
        <v>205</v>
      </c>
      <c r="B2" s="106">
        <v>1</v>
      </c>
      <c r="C2" s="106">
        <v>1</v>
      </c>
      <c r="D2" s="106">
        <v>1</v>
      </c>
      <c r="E2" s="106">
        <v>1</v>
      </c>
      <c r="F2" s="106">
        <v>1</v>
      </c>
      <c r="G2" s="106">
        <v>1</v>
      </c>
      <c r="H2" s="106"/>
      <c r="I2" s="106">
        <v>1</v>
      </c>
      <c r="J2" s="106">
        <v>4</v>
      </c>
      <c r="K2" s="106">
        <v>1</v>
      </c>
      <c r="L2" s="106"/>
      <c r="M2" s="106"/>
      <c r="N2" s="106">
        <v>2</v>
      </c>
      <c r="O2" s="106">
        <v>1</v>
      </c>
      <c r="P2" s="106">
        <v>2</v>
      </c>
      <c r="Q2" s="106">
        <v>17</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D7A69-5F22-4938-B012-54F49D309BD7}">
  <dimension ref="A3:D13"/>
  <sheetViews>
    <sheetView topLeftCell="A16" workbookViewId="0">
      <selection activeCell="C13" sqref="C13"/>
    </sheetView>
  </sheetViews>
  <sheetFormatPr baseColWidth="10" defaultRowHeight="15.6" x14ac:dyDescent="0.3"/>
  <cols>
    <col min="1" max="1" width="16.5" bestFit="1" customWidth="1"/>
    <col min="2" max="2" width="20.8984375" bestFit="1" customWidth="1"/>
    <col min="3" max="3" width="4.69921875" bestFit="1" customWidth="1"/>
    <col min="4" max="4" width="11.59765625" bestFit="1" customWidth="1"/>
  </cols>
  <sheetData>
    <row r="3" spans="1:4" x14ac:dyDescent="0.3">
      <c r="A3" s="74" t="s">
        <v>118</v>
      </c>
      <c r="B3" s="74" t="s">
        <v>93</v>
      </c>
    </row>
    <row r="4" spans="1:4" x14ac:dyDescent="0.3">
      <c r="A4" s="74" t="s">
        <v>91</v>
      </c>
      <c r="B4" t="s">
        <v>95</v>
      </c>
      <c r="C4" t="s">
        <v>94</v>
      </c>
      <c r="D4" t="s">
        <v>92</v>
      </c>
    </row>
    <row r="5" spans="1:4" x14ac:dyDescent="0.3">
      <c r="A5" s="75" t="s">
        <v>116</v>
      </c>
      <c r="B5">
        <v>1</v>
      </c>
      <c r="D5">
        <v>1</v>
      </c>
    </row>
    <row r="6" spans="1:4" x14ac:dyDescent="0.3">
      <c r="A6" s="75" t="s">
        <v>117</v>
      </c>
      <c r="C6">
        <v>1</v>
      </c>
      <c r="D6">
        <v>1</v>
      </c>
    </row>
    <row r="7" spans="1:4" x14ac:dyDescent="0.3">
      <c r="A7" s="75" t="s">
        <v>92</v>
      </c>
      <c r="B7">
        <v>1</v>
      </c>
      <c r="C7">
        <v>1</v>
      </c>
      <c r="D7">
        <v>2</v>
      </c>
    </row>
    <row r="11" spans="1:4" x14ac:dyDescent="0.3">
      <c r="A11" s="103" t="s">
        <v>84</v>
      </c>
      <c r="B11" s="103" t="s">
        <v>147</v>
      </c>
      <c r="C11" s="103" t="s">
        <v>146</v>
      </c>
    </row>
    <row r="12" spans="1:4" x14ac:dyDescent="0.3">
      <c r="A12" s="102" t="s">
        <v>116</v>
      </c>
      <c r="B12" s="45">
        <v>1</v>
      </c>
      <c r="C12" s="100">
        <f>+B12/2</f>
        <v>0.5</v>
      </c>
    </row>
    <row r="13" spans="1:4" x14ac:dyDescent="0.3">
      <c r="A13" s="102" t="s">
        <v>117</v>
      </c>
      <c r="B13" s="45">
        <v>1</v>
      </c>
      <c r="C13" s="100">
        <f>+B13/2</f>
        <v>0.5</v>
      </c>
    </row>
  </sheetData>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6CE00-616A-4CBB-A8E1-9C86E727F9DA}">
  <sheetPr>
    <tabColor theme="8"/>
  </sheetPr>
  <dimension ref="A1:R21"/>
  <sheetViews>
    <sheetView topLeftCell="R1" zoomScale="90" zoomScaleNormal="90" workbookViewId="0">
      <selection activeCell="AK3" sqref="AK3"/>
    </sheetView>
  </sheetViews>
  <sheetFormatPr baseColWidth="10" defaultColWidth="10.59765625" defaultRowHeight="14.4" x14ac:dyDescent="0.3"/>
  <cols>
    <col min="1" max="1" width="19.8984375" style="179" customWidth="1"/>
    <col min="2" max="3" width="10.59765625" style="182"/>
    <col min="4" max="4" width="13.5" style="182" customWidth="1"/>
    <col min="5" max="9" width="10.59765625" style="182"/>
    <col min="10" max="10" width="11.59765625" style="182" customWidth="1"/>
    <col min="11" max="11" width="10.59765625" style="182"/>
    <col min="12" max="12" width="11.8984375" style="182" customWidth="1"/>
    <col min="13" max="15" width="10.59765625" style="182"/>
    <col min="16" max="16" width="13.3984375" style="182" customWidth="1"/>
    <col min="17" max="17" width="10.59765625" style="182"/>
    <col min="18" max="16384" width="10.59765625" style="179"/>
  </cols>
  <sheetData>
    <row r="1" spans="1:18" ht="28.8" x14ac:dyDescent="0.3">
      <c r="A1" s="178" t="s">
        <v>5</v>
      </c>
      <c r="B1" s="180" t="s">
        <v>8</v>
      </c>
      <c r="C1" s="180" t="s">
        <v>9</v>
      </c>
      <c r="D1" s="180" t="s">
        <v>165</v>
      </c>
      <c r="E1" s="180" t="s">
        <v>11</v>
      </c>
      <c r="F1" s="180" t="s">
        <v>12</v>
      </c>
      <c r="G1" s="180" t="s">
        <v>166</v>
      </c>
      <c r="H1" s="180" t="s">
        <v>167</v>
      </c>
      <c r="I1" s="180" t="s">
        <v>206</v>
      </c>
      <c r="J1" s="180" t="s">
        <v>168</v>
      </c>
      <c r="K1" s="180" t="s">
        <v>169</v>
      </c>
      <c r="L1" s="180" t="s">
        <v>170</v>
      </c>
      <c r="M1" s="180" t="s">
        <v>171</v>
      </c>
      <c r="N1" s="180" t="s">
        <v>173</v>
      </c>
      <c r="O1" s="180" t="s">
        <v>172</v>
      </c>
      <c r="P1" s="180" t="s">
        <v>174</v>
      </c>
      <c r="Q1" s="180" t="s">
        <v>23</v>
      </c>
      <c r="R1" s="183" t="s">
        <v>207</v>
      </c>
    </row>
    <row r="2" spans="1:18" x14ac:dyDescent="0.3">
      <c r="A2" s="178" t="s">
        <v>80</v>
      </c>
      <c r="B2" s="181"/>
      <c r="C2" s="181"/>
      <c r="D2" s="181"/>
      <c r="E2" s="181">
        <v>574</v>
      </c>
      <c r="F2" s="181"/>
      <c r="G2" s="181"/>
      <c r="H2" s="181"/>
      <c r="I2" s="181"/>
      <c r="J2" s="181"/>
      <c r="K2" s="181"/>
      <c r="L2" s="181"/>
      <c r="M2" s="181"/>
      <c r="N2" s="181"/>
      <c r="O2" s="181"/>
      <c r="P2" s="181"/>
      <c r="Q2" s="181"/>
      <c r="R2" s="184">
        <f>SUM(B2:Q2)</f>
        <v>574</v>
      </c>
    </row>
    <row r="3" spans="1:18" x14ac:dyDescent="0.3">
      <c r="A3" s="178" t="s">
        <v>47</v>
      </c>
      <c r="B3" s="181">
        <v>29</v>
      </c>
      <c r="C3" s="181">
        <v>41</v>
      </c>
      <c r="D3" s="181"/>
      <c r="E3" s="181">
        <v>489</v>
      </c>
      <c r="F3" s="181">
        <v>8</v>
      </c>
      <c r="G3" s="181">
        <v>3</v>
      </c>
      <c r="H3" s="181">
        <v>3</v>
      </c>
      <c r="I3" s="181">
        <v>1</v>
      </c>
      <c r="J3" s="181">
        <v>1</v>
      </c>
      <c r="K3" s="181"/>
      <c r="L3" s="181"/>
      <c r="M3" s="181"/>
      <c r="N3" s="181"/>
      <c r="O3" s="181"/>
      <c r="P3" s="181">
        <v>1</v>
      </c>
      <c r="Q3" s="181"/>
      <c r="R3" s="184">
        <f t="shared" ref="R3:R20" si="0">SUM(B3:Q3)</f>
        <v>576</v>
      </c>
    </row>
    <row r="4" spans="1:18" x14ac:dyDescent="0.3">
      <c r="A4" s="178" t="s">
        <v>116</v>
      </c>
      <c r="B4" s="181">
        <v>2038</v>
      </c>
      <c r="C4" s="181"/>
      <c r="D4" s="181"/>
      <c r="E4" s="181">
        <v>119100</v>
      </c>
      <c r="F4" s="181"/>
      <c r="G4" s="181"/>
      <c r="H4" s="181"/>
      <c r="I4" s="181"/>
      <c r="J4" s="181"/>
      <c r="K4" s="181"/>
      <c r="L4" s="181"/>
      <c r="M4" s="181"/>
      <c r="N4" s="181"/>
      <c r="O4" s="181"/>
      <c r="P4" s="181"/>
      <c r="Q4" s="181"/>
      <c r="R4" s="184">
        <f t="shared" si="0"/>
        <v>121138</v>
      </c>
    </row>
    <row r="5" spans="1:18" x14ac:dyDescent="0.3">
      <c r="A5" s="178" t="s">
        <v>117</v>
      </c>
      <c r="B5" s="181">
        <v>21</v>
      </c>
      <c r="C5" s="181"/>
      <c r="D5" s="181"/>
      <c r="E5" s="181">
        <v>2857</v>
      </c>
      <c r="F5" s="181"/>
      <c r="G5" s="181"/>
      <c r="H5" s="181"/>
      <c r="I5" s="181"/>
      <c r="J5" s="181"/>
      <c r="K5" s="181"/>
      <c r="L5" s="181"/>
      <c r="M5" s="181"/>
      <c r="N5" s="181"/>
      <c r="O5" s="181"/>
      <c r="P5" s="181"/>
      <c r="Q5" s="181"/>
      <c r="R5" s="184">
        <f t="shared" si="0"/>
        <v>2878</v>
      </c>
    </row>
    <row r="6" spans="1:18" x14ac:dyDescent="0.3">
      <c r="A6" s="178" t="s">
        <v>79</v>
      </c>
      <c r="B6" s="181"/>
      <c r="C6" s="181"/>
      <c r="D6" s="181"/>
      <c r="E6" s="181">
        <v>200</v>
      </c>
      <c r="F6" s="181"/>
      <c r="G6" s="181"/>
      <c r="H6" s="181"/>
      <c r="I6" s="181"/>
      <c r="J6" s="181"/>
      <c r="K6" s="181"/>
      <c r="L6" s="181"/>
      <c r="M6" s="181"/>
      <c r="N6" s="181"/>
      <c r="O6" s="181"/>
      <c r="P6" s="181"/>
      <c r="Q6" s="181"/>
      <c r="R6" s="184">
        <f t="shared" si="0"/>
        <v>200</v>
      </c>
    </row>
    <row r="7" spans="1:18" x14ac:dyDescent="0.3">
      <c r="A7" s="178" t="s">
        <v>81</v>
      </c>
      <c r="B7" s="181"/>
      <c r="C7" s="181"/>
      <c r="D7" s="181"/>
      <c r="E7" s="181">
        <v>390</v>
      </c>
      <c r="F7" s="181"/>
      <c r="G7" s="181"/>
      <c r="H7" s="181"/>
      <c r="I7" s="181"/>
      <c r="J7" s="181"/>
      <c r="K7" s="181"/>
      <c r="L7" s="181"/>
      <c r="M7" s="181"/>
      <c r="N7" s="181"/>
      <c r="O7" s="181"/>
      <c r="P7" s="181"/>
      <c r="Q7" s="181"/>
      <c r="R7" s="184">
        <f t="shared" si="0"/>
        <v>390</v>
      </c>
    </row>
    <row r="8" spans="1:18" x14ac:dyDescent="0.3">
      <c r="A8" s="178" t="s">
        <v>208</v>
      </c>
      <c r="B8" s="181">
        <v>31</v>
      </c>
      <c r="C8" s="181">
        <v>17</v>
      </c>
      <c r="D8" s="181"/>
      <c r="E8" s="181">
        <v>212</v>
      </c>
      <c r="F8" s="181"/>
      <c r="G8" s="181"/>
      <c r="H8" s="181"/>
      <c r="I8" s="181"/>
      <c r="J8" s="181"/>
      <c r="K8" s="181"/>
      <c r="L8" s="181"/>
      <c r="M8" s="181"/>
      <c r="N8" s="181"/>
      <c r="O8" s="181"/>
      <c r="P8" s="181"/>
      <c r="Q8" s="181"/>
      <c r="R8" s="184">
        <f t="shared" si="0"/>
        <v>260</v>
      </c>
    </row>
    <row r="9" spans="1:18" x14ac:dyDescent="0.3">
      <c r="A9" s="178" t="s">
        <v>77</v>
      </c>
      <c r="B9" s="181"/>
      <c r="C9" s="181"/>
      <c r="D9" s="181"/>
      <c r="E9" s="181">
        <v>50</v>
      </c>
      <c r="F9" s="181"/>
      <c r="G9" s="181"/>
      <c r="H9" s="181"/>
      <c r="I9" s="181"/>
      <c r="J9" s="181"/>
      <c r="K9" s="181"/>
      <c r="L9" s="181"/>
      <c r="M9" s="181"/>
      <c r="N9" s="181"/>
      <c r="O9" s="181"/>
      <c r="P9" s="181"/>
      <c r="Q9" s="181"/>
      <c r="R9" s="184">
        <f t="shared" si="0"/>
        <v>50</v>
      </c>
    </row>
    <row r="10" spans="1:18" x14ac:dyDescent="0.3">
      <c r="A10" s="178" t="s">
        <v>209</v>
      </c>
      <c r="B10" s="181">
        <v>7</v>
      </c>
      <c r="C10" s="181"/>
      <c r="D10" s="181"/>
      <c r="E10" s="181">
        <v>52761</v>
      </c>
      <c r="F10" s="181">
        <v>2637</v>
      </c>
      <c r="G10" s="181">
        <v>2</v>
      </c>
      <c r="H10" s="181">
        <v>7</v>
      </c>
      <c r="I10" s="181"/>
      <c r="J10" s="181"/>
      <c r="K10" s="181"/>
      <c r="L10" s="181"/>
      <c r="M10" s="181"/>
      <c r="N10" s="181"/>
      <c r="O10" s="181"/>
      <c r="P10" s="181"/>
      <c r="Q10" s="181"/>
      <c r="R10" s="184">
        <f t="shared" si="0"/>
        <v>55414</v>
      </c>
    </row>
    <row r="11" spans="1:18" x14ac:dyDescent="0.3">
      <c r="A11" s="178" t="s">
        <v>40</v>
      </c>
      <c r="B11" s="181">
        <v>55</v>
      </c>
      <c r="C11" s="181">
        <v>21</v>
      </c>
      <c r="D11" s="181"/>
      <c r="E11" s="181">
        <v>1111</v>
      </c>
      <c r="F11" s="181">
        <v>167</v>
      </c>
      <c r="G11" s="181">
        <v>93</v>
      </c>
      <c r="H11" s="181">
        <v>46</v>
      </c>
      <c r="I11" s="181"/>
      <c r="J11" s="181"/>
      <c r="K11" s="181"/>
      <c r="L11" s="181"/>
      <c r="M11" s="181"/>
      <c r="N11" s="181"/>
      <c r="O11" s="181"/>
      <c r="P11" s="181">
        <v>18</v>
      </c>
      <c r="Q11" s="181"/>
      <c r="R11" s="184">
        <f t="shared" si="0"/>
        <v>1511</v>
      </c>
    </row>
    <row r="12" spans="1:18" x14ac:dyDescent="0.3">
      <c r="A12" s="178" t="s">
        <v>53</v>
      </c>
      <c r="B12" s="181"/>
      <c r="C12" s="181">
        <v>2</v>
      </c>
      <c r="D12" s="181"/>
      <c r="E12" s="181">
        <v>5</v>
      </c>
      <c r="F12" s="181">
        <v>1</v>
      </c>
      <c r="G12" s="181"/>
      <c r="H12" s="181">
        <v>1</v>
      </c>
      <c r="I12" s="181"/>
      <c r="J12" s="181"/>
      <c r="K12" s="181"/>
      <c r="L12" s="181"/>
      <c r="M12" s="181"/>
      <c r="N12" s="181"/>
      <c r="O12" s="181"/>
      <c r="P12" s="181"/>
      <c r="Q12" s="181">
        <v>238</v>
      </c>
      <c r="R12" s="184">
        <f t="shared" si="0"/>
        <v>247</v>
      </c>
    </row>
    <row r="13" spans="1:18" x14ac:dyDescent="0.3">
      <c r="A13" s="178" t="s">
        <v>180</v>
      </c>
      <c r="B13" s="181">
        <v>13</v>
      </c>
      <c r="C13" s="181">
        <v>9</v>
      </c>
      <c r="D13" s="181">
        <v>2</v>
      </c>
      <c r="E13" s="181">
        <v>303633</v>
      </c>
      <c r="F13" s="181">
        <v>67956</v>
      </c>
      <c r="G13" s="181">
        <v>496</v>
      </c>
      <c r="H13" s="181">
        <v>11219</v>
      </c>
      <c r="I13" s="181">
        <v>13</v>
      </c>
      <c r="J13" s="181"/>
      <c r="K13" s="181">
        <v>2</v>
      </c>
      <c r="L13" s="181">
        <v>2</v>
      </c>
      <c r="M13" s="181">
        <v>2</v>
      </c>
      <c r="N13" s="181"/>
      <c r="O13" s="181">
        <v>20</v>
      </c>
      <c r="P13" s="181">
        <v>24</v>
      </c>
      <c r="Q13" s="181"/>
      <c r="R13" s="184">
        <f t="shared" si="0"/>
        <v>383391</v>
      </c>
    </row>
    <row r="14" spans="1:18" x14ac:dyDescent="0.3">
      <c r="A14" s="178" t="s">
        <v>76</v>
      </c>
      <c r="B14" s="181"/>
      <c r="C14" s="181">
        <v>3</v>
      </c>
      <c r="D14" s="181"/>
      <c r="E14" s="181">
        <v>15</v>
      </c>
      <c r="F14" s="181">
        <v>3</v>
      </c>
      <c r="G14" s="181"/>
      <c r="H14" s="181">
        <v>3</v>
      </c>
      <c r="I14" s="181"/>
      <c r="J14" s="181"/>
      <c r="K14" s="181"/>
      <c r="L14" s="181"/>
      <c r="M14" s="181"/>
      <c r="N14" s="181"/>
      <c r="O14" s="181"/>
      <c r="P14" s="181"/>
      <c r="Q14" s="181"/>
      <c r="R14" s="184">
        <f t="shared" si="0"/>
        <v>24</v>
      </c>
    </row>
    <row r="15" spans="1:18" x14ac:dyDescent="0.3">
      <c r="A15" s="178" t="s">
        <v>69</v>
      </c>
      <c r="B15" s="181">
        <v>6</v>
      </c>
      <c r="C15" s="181">
        <v>6</v>
      </c>
      <c r="D15" s="181"/>
      <c r="E15" s="181">
        <v>13950</v>
      </c>
      <c r="F15" s="181">
        <v>1649</v>
      </c>
      <c r="G15" s="181">
        <v>1023</v>
      </c>
      <c r="H15" s="181">
        <v>319</v>
      </c>
      <c r="I15" s="181">
        <v>3</v>
      </c>
      <c r="J15" s="181"/>
      <c r="K15" s="181"/>
      <c r="L15" s="181">
        <v>1</v>
      </c>
      <c r="M15" s="181">
        <v>1</v>
      </c>
      <c r="N15" s="181"/>
      <c r="O15" s="181"/>
      <c r="P15" s="181"/>
      <c r="Q15" s="181"/>
      <c r="R15" s="184">
        <f t="shared" si="0"/>
        <v>16958</v>
      </c>
    </row>
    <row r="16" spans="1:18" x14ac:dyDescent="0.3">
      <c r="A16" s="178" t="s">
        <v>82</v>
      </c>
      <c r="B16" s="181"/>
      <c r="C16" s="181"/>
      <c r="D16" s="181"/>
      <c r="E16" s="181">
        <v>12957</v>
      </c>
      <c r="F16" s="181"/>
      <c r="G16" s="181"/>
      <c r="H16" s="181"/>
      <c r="I16" s="181"/>
      <c r="J16" s="181"/>
      <c r="K16" s="181"/>
      <c r="L16" s="181"/>
      <c r="M16" s="181"/>
      <c r="N16" s="181"/>
      <c r="O16" s="181"/>
      <c r="P16" s="181"/>
      <c r="Q16" s="181"/>
      <c r="R16" s="184">
        <f t="shared" si="0"/>
        <v>12957</v>
      </c>
    </row>
    <row r="17" spans="1:18" x14ac:dyDescent="0.3">
      <c r="A17" s="178" t="s">
        <v>78</v>
      </c>
      <c r="B17" s="181"/>
      <c r="C17" s="181"/>
      <c r="D17" s="181"/>
      <c r="E17" s="181">
        <v>3</v>
      </c>
      <c r="F17" s="181"/>
      <c r="G17" s="181"/>
      <c r="H17" s="181"/>
      <c r="I17" s="181"/>
      <c r="J17" s="181"/>
      <c r="K17" s="181"/>
      <c r="L17" s="181"/>
      <c r="M17" s="181"/>
      <c r="N17" s="181"/>
      <c r="O17" s="181"/>
      <c r="P17" s="181"/>
      <c r="Q17" s="181"/>
      <c r="R17" s="184">
        <f t="shared" si="0"/>
        <v>3</v>
      </c>
    </row>
    <row r="18" spans="1:18" x14ac:dyDescent="0.3">
      <c r="A18" s="178" t="s">
        <v>63</v>
      </c>
      <c r="B18" s="181"/>
      <c r="C18" s="181"/>
      <c r="D18" s="181"/>
      <c r="E18" s="181">
        <v>283</v>
      </c>
      <c r="F18" s="181">
        <v>110</v>
      </c>
      <c r="G18" s="181">
        <v>6</v>
      </c>
      <c r="H18" s="181">
        <v>102</v>
      </c>
      <c r="I18" s="181"/>
      <c r="J18" s="181">
        <v>1</v>
      </c>
      <c r="K18" s="181"/>
      <c r="L18" s="181"/>
      <c r="M18" s="181"/>
      <c r="N18" s="181"/>
      <c r="O18" s="181"/>
      <c r="P18" s="181"/>
      <c r="Q18" s="181"/>
      <c r="R18" s="184">
        <f t="shared" si="0"/>
        <v>502</v>
      </c>
    </row>
    <row r="19" spans="1:18" x14ac:dyDescent="0.3">
      <c r="A19" s="178" t="s">
        <v>182</v>
      </c>
      <c r="B19" s="181">
        <v>7</v>
      </c>
      <c r="C19" s="181">
        <v>1</v>
      </c>
      <c r="D19" s="181"/>
      <c r="E19" s="181">
        <v>293</v>
      </c>
      <c r="F19" s="181">
        <v>58</v>
      </c>
      <c r="G19" s="181"/>
      <c r="H19" s="181">
        <v>58</v>
      </c>
      <c r="I19" s="181"/>
      <c r="J19" s="181"/>
      <c r="K19" s="181"/>
      <c r="L19" s="181"/>
      <c r="M19" s="181"/>
      <c r="N19" s="181"/>
      <c r="O19" s="181"/>
      <c r="P19" s="181"/>
      <c r="Q19" s="181"/>
      <c r="R19" s="184">
        <f t="shared" si="0"/>
        <v>417</v>
      </c>
    </row>
    <row r="20" spans="1:18" x14ac:dyDescent="0.3">
      <c r="A20" s="178" t="s">
        <v>38</v>
      </c>
      <c r="B20" s="181">
        <v>1</v>
      </c>
      <c r="C20" s="181">
        <v>9</v>
      </c>
      <c r="D20" s="181">
        <v>1</v>
      </c>
      <c r="E20" s="181">
        <v>11981</v>
      </c>
      <c r="F20" s="181">
        <v>2553</v>
      </c>
      <c r="G20" s="181">
        <v>11</v>
      </c>
      <c r="H20" s="181">
        <v>2203</v>
      </c>
      <c r="I20" s="181"/>
      <c r="J20" s="181"/>
      <c r="K20" s="181"/>
      <c r="L20" s="181">
        <v>1</v>
      </c>
      <c r="M20" s="181"/>
      <c r="N20" s="181">
        <v>3</v>
      </c>
      <c r="O20" s="181">
        <v>9</v>
      </c>
      <c r="P20" s="181">
        <v>4</v>
      </c>
      <c r="Q20" s="181"/>
      <c r="R20" s="184">
        <f t="shared" si="0"/>
        <v>16776</v>
      </c>
    </row>
    <row r="21" spans="1:18" x14ac:dyDescent="0.3">
      <c r="A21" s="183" t="s">
        <v>207</v>
      </c>
      <c r="B21" s="184">
        <f>SUM(B2:B20)</f>
        <v>2208</v>
      </c>
      <c r="C21" s="184">
        <f t="shared" ref="C21:Q21" si="1">SUM(C2:C20)</f>
        <v>109</v>
      </c>
      <c r="D21" s="184">
        <f t="shared" si="1"/>
        <v>3</v>
      </c>
      <c r="E21" s="184">
        <f t="shared" si="1"/>
        <v>520864</v>
      </c>
      <c r="F21" s="184">
        <f t="shared" si="1"/>
        <v>75142</v>
      </c>
      <c r="G21" s="184">
        <f t="shared" si="1"/>
        <v>1634</v>
      </c>
      <c r="H21" s="184">
        <f t="shared" si="1"/>
        <v>13961</v>
      </c>
      <c r="I21" s="184">
        <f t="shared" si="1"/>
        <v>17</v>
      </c>
      <c r="J21" s="184">
        <f t="shared" si="1"/>
        <v>2</v>
      </c>
      <c r="K21" s="184">
        <f t="shared" si="1"/>
        <v>2</v>
      </c>
      <c r="L21" s="184">
        <f t="shared" si="1"/>
        <v>4</v>
      </c>
      <c r="M21" s="184">
        <f t="shared" si="1"/>
        <v>3</v>
      </c>
      <c r="N21" s="184">
        <f t="shared" si="1"/>
        <v>3</v>
      </c>
      <c r="O21" s="184">
        <f t="shared" si="1"/>
        <v>29</v>
      </c>
      <c r="P21" s="184">
        <f t="shared" si="1"/>
        <v>47</v>
      </c>
      <c r="Q21" s="184">
        <f t="shared" si="1"/>
        <v>238</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3241-E52C-CA49-A091-E6A541AE4BE6}">
  <dimension ref="B2:R9"/>
  <sheetViews>
    <sheetView topLeftCell="A5" zoomScale="40" zoomScaleNormal="40" workbookViewId="0">
      <selection activeCell="V6" sqref="V6"/>
    </sheetView>
  </sheetViews>
  <sheetFormatPr baseColWidth="10" defaultRowHeight="15.6" x14ac:dyDescent="0.3"/>
  <cols>
    <col min="1" max="1" width="3.09765625" customWidth="1"/>
    <col min="2" max="2" width="25.3984375" customWidth="1"/>
    <col min="3" max="18" width="14.8984375" customWidth="1"/>
  </cols>
  <sheetData>
    <row r="2" spans="2:18" x14ac:dyDescent="0.3">
      <c r="B2" s="144" t="s">
        <v>84</v>
      </c>
      <c r="C2" s="186" t="s">
        <v>148</v>
      </c>
      <c r="D2" s="186"/>
      <c r="E2" s="186"/>
      <c r="F2" s="186"/>
      <c r="G2" s="186"/>
      <c r="H2" s="186"/>
      <c r="I2" s="186"/>
      <c r="J2" s="186"/>
      <c r="K2" s="186"/>
      <c r="L2" s="186"/>
      <c r="M2" s="186"/>
      <c r="N2" s="186"/>
      <c r="O2" s="186"/>
      <c r="P2" s="186"/>
      <c r="Q2" s="186"/>
      <c r="R2" s="186"/>
    </row>
    <row r="3" spans="2:18" ht="31.2" x14ac:dyDescent="0.3">
      <c r="B3" s="145"/>
      <c r="C3" s="172" t="s">
        <v>8</v>
      </c>
      <c r="D3" s="172" t="s">
        <v>9</v>
      </c>
      <c r="E3" s="172" t="s">
        <v>165</v>
      </c>
      <c r="F3" s="172" t="s">
        <v>11</v>
      </c>
      <c r="G3" s="172" t="s">
        <v>12</v>
      </c>
      <c r="H3" s="172" t="s">
        <v>166</v>
      </c>
      <c r="I3" s="172" t="s">
        <v>167</v>
      </c>
      <c r="J3" s="172" t="s">
        <v>15</v>
      </c>
      <c r="K3" s="172" t="s">
        <v>168</v>
      </c>
      <c r="L3" s="172" t="s">
        <v>169</v>
      </c>
      <c r="M3" s="172" t="s">
        <v>170</v>
      </c>
      <c r="N3" s="172" t="s">
        <v>171</v>
      </c>
      <c r="O3" s="172" t="s">
        <v>173</v>
      </c>
      <c r="P3" s="172" t="s">
        <v>172</v>
      </c>
      <c r="Q3" s="172" t="s">
        <v>174</v>
      </c>
      <c r="R3" s="172" t="s">
        <v>23</v>
      </c>
    </row>
    <row r="4" spans="2:18" x14ac:dyDescent="0.3">
      <c r="B4" s="104" t="s">
        <v>204</v>
      </c>
      <c r="C4" s="106">
        <v>26</v>
      </c>
      <c r="D4" s="106">
        <v>41</v>
      </c>
      <c r="E4" s="106"/>
      <c r="F4" s="106">
        <v>489</v>
      </c>
      <c r="G4" s="106">
        <v>8</v>
      </c>
      <c r="H4" s="106">
        <v>3</v>
      </c>
      <c r="I4" s="106">
        <v>3</v>
      </c>
      <c r="J4" s="106">
        <v>1</v>
      </c>
      <c r="K4" s="106">
        <v>1</v>
      </c>
      <c r="L4" s="106"/>
      <c r="M4" s="106"/>
      <c r="N4" s="106"/>
      <c r="O4" s="106"/>
      <c r="P4" s="106"/>
      <c r="Q4" s="106">
        <v>1</v>
      </c>
      <c r="R4" s="106"/>
    </row>
    <row r="5" spans="2:18" x14ac:dyDescent="0.3">
      <c r="B5" s="104" t="s">
        <v>88</v>
      </c>
      <c r="C5" s="106">
        <v>2059</v>
      </c>
      <c r="D5" s="106"/>
      <c r="E5" s="106"/>
      <c r="F5" s="106">
        <v>121957</v>
      </c>
      <c r="G5" s="106"/>
      <c r="H5" s="106"/>
      <c r="I5" s="106"/>
      <c r="J5" s="106"/>
      <c r="K5" s="106"/>
      <c r="L5" s="106"/>
      <c r="M5" s="106"/>
      <c r="N5" s="106"/>
      <c r="O5" s="106"/>
      <c r="P5" s="106"/>
      <c r="Q5" s="106"/>
      <c r="R5" s="106"/>
    </row>
    <row r="6" spans="2:18" x14ac:dyDescent="0.3">
      <c r="B6" s="106" t="s">
        <v>87</v>
      </c>
      <c r="C6" s="106">
        <v>6</v>
      </c>
      <c r="D6" s="106">
        <v>6</v>
      </c>
      <c r="E6" s="106"/>
      <c r="F6" s="106">
        <v>14527</v>
      </c>
      <c r="G6" s="106">
        <v>1649</v>
      </c>
      <c r="H6" s="106">
        <v>1023</v>
      </c>
      <c r="I6" s="106">
        <v>319</v>
      </c>
      <c r="J6" s="106">
        <v>3</v>
      </c>
      <c r="K6" s="106"/>
      <c r="L6" s="106"/>
      <c r="M6" s="106">
        <v>1</v>
      </c>
      <c r="N6" s="106">
        <v>1</v>
      </c>
      <c r="O6" s="106"/>
      <c r="P6" s="106"/>
      <c r="Q6" s="106"/>
      <c r="R6" s="106"/>
    </row>
    <row r="7" spans="2:18" x14ac:dyDescent="0.3">
      <c r="B7" s="106" t="s">
        <v>89</v>
      </c>
      <c r="C7" s="106">
        <v>21</v>
      </c>
      <c r="D7" s="106">
        <v>21</v>
      </c>
      <c r="E7" s="106">
        <v>3</v>
      </c>
      <c r="F7" s="106">
        <v>329152</v>
      </c>
      <c r="G7" s="106">
        <v>70678</v>
      </c>
      <c r="H7" s="106">
        <v>513</v>
      </c>
      <c r="I7" s="106">
        <v>13583</v>
      </c>
      <c r="J7" s="106">
        <v>13</v>
      </c>
      <c r="K7" s="106">
        <v>1</v>
      </c>
      <c r="L7" s="106">
        <v>2</v>
      </c>
      <c r="M7" s="106">
        <v>3</v>
      </c>
      <c r="N7" s="106">
        <v>2</v>
      </c>
      <c r="O7" s="106">
        <v>3</v>
      </c>
      <c r="P7" s="106">
        <v>29</v>
      </c>
      <c r="Q7" s="106">
        <v>28</v>
      </c>
      <c r="R7" s="106">
        <v>238</v>
      </c>
    </row>
    <row r="8" spans="2:18" x14ac:dyDescent="0.3">
      <c r="B8" s="104" t="s">
        <v>85</v>
      </c>
      <c r="C8" s="106">
        <v>7</v>
      </c>
      <c r="D8" s="106">
        <v>3</v>
      </c>
      <c r="E8" s="106"/>
      <c r="F8" s="106">
        <v>53166</v>
      </c>
      <c r="G8" s="106">
        <v>2640</v>
      </c>
      <c r="H8" s="106">
        <v>2</v>
      </c>
      <c r="I8" s="106">
        <v>10</v>
      </c>
      <c r="J8" s="106"/>
      <c r="K8" s="106"/>
      <c r="L8" s="106"/>
      <c r="M8" s="106"/>
      <c r="N8" s="106"/>
      <c r="O8" s="106"/>
      <c r="P8" s="106"/>
      <c r="Q8" s="106"/>
      <c r="R8" s="106"/>
    </row>
    <row r="9" spans="2:18" x14ac:dyDescent="0.3">
      <c r="B9" s="106" t="s">
        <v>86</v>
      </c>
      <c r="C9" s="106">
        <v>89</v>
      </c>
      <c r="D9" s="106">
        <v>38</v>
      </c>
      <c r="E9" s="106"/>
      <c r="F9" s="106">
        <v>1573</v>
      </c>
      <c r="G9" s="106">
        <v>167</v>
      </c>
      <c r="H9" s="106">
        <v>93</v>
      </c>
      <c r="I9" s="106">
        <v>46</v>
      </c>
      <c r="J9" s="106"/>
      <c r="K9" s="106"/>
      <c r="L9" s="106"/>
      <c r="M9" s="106"/>
      <c r="N9" s="106"/>
      <c r="O9" s="106"/>
      <c r="P9" s="106"/>
      <c r="Q9" s="106">
        <v>18</v>
      </c>
      <c r="R9" s="106"/>
    </row>
  </sheetData>
  <mergeCells count="1">
    <mergeCell ref="C2:R2"/>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16677-6215-4CC4-8A0C-00EB9A1C93F8}">
  <dimension ref="B2:R9"/>
  <sheetViews>
    <sheetView topLeftCell="A186" zoomScale="55" zoomScaleNormal="55" workbookViewId="0">
      <selection activeCell="Q211" sqref="Q211"/>
    </sheetView>
  </sheetViews>
  <sheetFormatPr baseColWidth="10" defaultRowHeight="15.6" x14ac:dyDescent="0.3"/>
  <cols>
    <col min="1" max="1" width="3.09765625" customWidth="1"/>
    <col min="2" max="2" width="26.3984375" customWidth="1"/>
    <col min="3" max="18" width="14.8984375" customWidth="1"/>
  </cols>
  <sheetData>
    <row r="2" spans="2:18" x14ac:dyDescent="0.3">
      <c r="B2" s="144" t="s">
        <v>84</v>
      </c>
      <c r="C2" s="186" t="s">
        <v>148</v>
      </c>
      <c r="D2" s="186"/>
      <c r="E2" s="186"/>
      <c r="F2" s="186"/>
      <c r="G2" s="186"/>
      <c r="H2" s="186"/>
      <c r="I2" s="186"/>
      <c r="J2" s="186"/>
      <c r="K2" s="186"/>
      <c r="L2" s="186"/>
      <c r="M2" s="186"/>
      <c r="N2" s="186"/>
      <c r="O2" s="186"/>
      <c r="P2" s="186"/>
      <c r="Q2" s="186"/>
      <c r="R2" s="186"/>
    </row>
    <row r="3" spans="2:18" ht="31.2" x14ac:dyDescent="0.3">
      <c r="B3" s="145"/>
      <c r="C3" s="172" t="s">
        <v>8</v>
      </c>
      <c r="D3" s="172" t="s">
        <v>9</v>
      </c>
      <c r="E3" s="172" t="s">
        <v>165</v>
      </c>
      <c r="F3" s="172" t="s">
        <v>11</v>
      </c>
      <c r="G3" s="172" t="s">
        <v>12</v>
      </c>
      <c r="H3" s="172" t="s">
        <v>166</v>
      </c>
      <c r="I3" s="172" t="s">
        <v>167</v>
      </c>
      <c r="J3" s="172" t="s">
        <v>15</v>
      </c>
      <c r="K3" s="172" t="s">
        <v>168</v>
      </c>
      <c r="L3" s="172" t="s">
        <v>169</v>
      </c>
      <c r="M3" s="172" t="s">
        <v>170</v>
      </c>
      <c r="N3" s="172" t="s">
        <v>171</v>
      </c>
      <c r="O3" s="172" t="s">
        <v>173</v>
      </c>
      <c r="P3" s="172" t="s">
        <v>172</v>
      </c>
      <c r="Q3" s="172" t="s">
        <v>174</v>
      </c>
      <c r="R3" s="172" t="s">
        <v>23</v>
      </c>
    </row>
    <row r="4" spans="2:18" x14ac:dyDescent="0.3">
      <c r="B4" s="104" t="s">
        <v>204</v>
      </c>
      <c r="C4" s="106">
        <v>26</v>
      </c>
      <c r="D4" s="106">
        <v>41</v>
      </c>
      <c r="E4" s="106"/>
      <c r="F4" s="106">
        <v>489</v>
      </c>
      <c r="G4" s="106">
        <v>8</v>
      </c>
      <c r="H4" s="106">
        <v>3</v>
      </c>
      <c r="I4" s="106">
        <v>3</v>
      </c>
      <c r="J4" s="106">
        <v>1</v>
      </c>
      <c r="K4" s="106">
        <v>1</v>
      </c>
      <c r="L4" s="106"/>
      <c r="M4" s="106"/>
      <c r="N4" s="106"/>
      <c r="O4" s="106"/>
      <c r="P4" s="106"/>
      <c r="Q4" s="106">
        <v>1</v>
      </c>
      <c r="R4" s="106"/>
    </row>
    <row r="5" spans="2:18" x14ac:dyDescent="0.3">
      <c r="B5" s="104" t="s">
        <v>88</v>
      </c>
      <c r="C5" s="106">
        <v>2059</v>
      </c>
      <c r="D5" s="106"/>
      <c r="E5" s="106"/>
      <c r="F5" s="106">
        <v>121957</v>
      </c>
      <c r="G5" s="106"/>
      <c r="H5" s="106"/>
      <c r="I5" s="106"/>
      <c r="J5" s="106"/>
      <c r="K5" s="106"/>
      <c r="L5" s="106"/>
      <c r="M5" s="106"/>
      <c r="N5" s="106"/>
      <c r="O5" s="106"/>
      <c r="P5" s="106"/>
      <c r="Q5" s="106"/>
      <c r="R5" s="106"/>
    </row>
    <row r="6" spans="2:18" x14ac:dyDescent="0.3">
      <c r="B6" s="106" t="s">
        <v>87</v>
      </c>
      <c r="C6" s="106">
        <v>6</v>
      </c>
      <c r="D6" s="106">
        <v>6</v>
      </c>
      <c r="E6" s="106"/>
      <c r="F6" s="106">
        <v>14527</v>
      </c>
      <c r="G6" s="106">
        <v>1649</v>
      </c>
      <c r="H6" s="106">
        <v>1023</v>
      </c>
      <c r="I6" s="106">
        <v>319</v>
      </c>
      <c r="J6" s="106">
        <v>3</v>
      </c>
      <c r="K6" s="106"/>
      <c r="L6" s="106"/>
      <c r="M6" s="106">
        <v>1</v>
      </c>
      <c r="N6" s="106">
        <v>1</v>
      </c>
      <c r="O6" s="106"/>
      <c r="P6" s="106"/>
      <c r="Q6" s="106"/>
      <c r="R6" s="106"/>
    </row>
    <row r="7" spans="2:18" x14ac:dyDescent="0.3">
      <c r="B7" s="106" t="s">
        <v>89</v>
      </c>
      <c r="C7" s="106">
        <v>21</v>
      </c>
      <c r="D7" s="106">
        <v>21</v>
      </c>
      <c r="E7" s="106">
        <v>3</v>
      </c>
      <c r="F7" s="106">
        <v>329152</v>
      </c>
      <c r="G7" s="106">
        <v>70678</v>
      </c>
      <c r="H7" s="106">
        <v>513</v>
      </c>
      <c r="I7" s="106">
        <v>13583</v>
      </c>
      <c r="J7" s="106">
        <v>13</v>
      </c>
      <c r="K7" s="106">
        <v>1</v>
      </c>
      <c r="L7" s="106">
        <v>2</v>
      </c>
      <c r="M7" s="106">
        <v>3</v>
      </c>
      <c r="N7" s="106">
        <v>2</v>
      </c>
      <c r="O7" s="106">
        <v>3</v>
      </c>
      <c r="P7" s="106">
        <v>29</v>
      </c>
      <c r="Q7" s="106">
        <v>28</v>
      </c>
      <c r="R7" s="106">
        <v>238</v>
      </c>
    </row>
    <row r="8" spans="2:18" x14ac:dyDescent="0.3">
      <c r="B8" s="104" t="s">
        <v>85</v>
      </c>
      <c r="C8" s="106">
        <v>7</v>
      </c>
      <c r="D8" s="106">
        <v>3</v>
      </c>
      <c r="E8" s="106"/>
      <c r="F8" s="106">
        <v>53166</v>
      </c>
      <c r="G8" s="106">
        <v>2640</v>
      </c>
      <c r="H8" s="106">
        <v>2</v>
      </c>
      <c r="I8" s="106">
        <v>10</v>
      </c>
      <c r="J8" s="106"/>
      <c r="K8" s="106"/>
      <c r="L8" s="106"/>
      <c r="M8" s="106"/>
      <c r="N8" s="106"/>
      <c r="O8" s="106"/>
      <c r="P8" s="106"/>
      <c r="Q8" s="106"/>
      <c r="R8" s="106"/>
    </row>
    <row r="9" spans="2:18" x14ac:dyDescent="0.3">
      <c r="B9" s="106" t="s">
        <v>86</v>
      </c>
      <c r="C9" s="106">
        <v>89</v>
      </c>
      <c r="D9" s="106">
        <v>38</v>
      </c>
      <c r="E9" s="106"/>
      <c r="F9" s="106">
        <v>1573</v>
      </c>
      <c r="G9" s="106">
        <v>167</v>
      </c>
      <c r="H9" s="106">
        <v>93</v>
      </c>
      <c r="I9" s="106">
        <v>46</v>
      </c>
      <c r="J9" s="106"/>
      <c r="K9" s="106"/>
      <c r="L9" s="106"/>
      <c r="M9" s="106"/>
      <c r="N9" s="106"/>
      <c r="O9" s="106"/>
      <c r="P9" s="106"/>
      <c r="Q9" s="106">
        <v>18</v>
      </c>
      <c r="R9" s="106"/>
    </row>
  </sheetData>
  <mergeCells count="1">
    <mergeCell ref="C2:R2"/>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6FDFC-2F88-42F1-AF33-B5CC28D033DD}">
  <dimension ref="A3:Q10"/>
  <sheetViews>
    <sheetView zoomScale="50" zoomScaleNormal="50" workbookViewId="0">
      <selection activeCell="B8" sqref="B8:Q8"/>
    </sheetView>
  </sheetViews>
  <sheetFormatPr baseColWidth="10" defaultRowHeight="15.6" x14ac:dyDescent="0.3"/>
  <cols>
    <col min="1" max="1" width="21.59765625" bestFit="1" customWidth="1"/>
    <col min="2" max="2" width="16.8984375" bestFit="1" customWidth="1"/>
    <col min="3" max="3" width="15.8984375" bestFit="1" customWidth="1"/>
    <col min="4" max="4" width="15.59765625" bestFit="1" customWidth="1"/>
    <col min="5" max="5" width="17.3984375" bestFit="1" customWidth="1"/>
    <col min="6" max="6" width="16.3984375" bestFit="1" customWidth="1"/>
    <col min="7" max="7" width="19" bestFit="1" customWidth="1"/>
    <col min="8" max="8" width="16.8984375" bestFit="1" customWidth="1"/>
    <col min="9" max="9" width="12.09765625" bestFit="1" customWidth="1"/>
    <col min="10" max="10" width="18.3984375" bestFit="1" customWidth="1"/>
    <col min="11" max="11" width="17.69921875" bestFit="1" customWidth="1"/>
    <col min="12" max="12" width="14.69921875" bestFit="1" customWidth="1"/>
    <col min="13" max="13" width="15.59765625" bestFit="1" customWidth="1"/>
    <col min="14" max="14" width="16" bestFit="1" customWidth="1"/>
    <col min="15" max="15" width="17.3984375" bestFit="1" customWidth="1"/>
    <col min="16" max="16" width="18.8984375" bestFit="1" customWidth="1"/>
    <col min="17" max="17" width="18.3984375" bestFit="1" customWidth="1"/>
  </cols>
  <sheetData>
    <row r="3" spans="1:17" x14ac:dyDescent="0.3">
      <c r="A3" s="74" t="s">
        <v>91</v>
      </c>
      <c r="B3" t="s">
        <v>149</v>
      </c>
      <c r="C3" t="s">
        <v>150</v>
      </c>
      <c r="D3" t="s">
        <v>151</v>
      </c>
      <c r="E3" t="s">
        <v>164</v>
      </c>
      <c r="F3" t="s">
        <v>163</v>
      </c>
      <c r="G3" t="s">
        <v>162</v>
      </c>
      <c r="H3" t="s">
        <v>161</v>
      </c>
      <c r="I3" t="s">
        <v>160</v>
      </c>
      <c r="J3" t="s">
        <v>159</v>
      </c>
      <c r="K3" t="s">
        <v>158</v>
      </c>
      <c r="L3" t="s">
        <v>157</v>
      </c>
      <c r="M3" t="s">
        <v>156</v>
      </c>
      <c r="N3" t="s">
        <v>155</v>
      </c>
      <c r="O3" t="s">
        <v>154</v>
      </c>
      <c r="P3" t="s">
        <v>153</v>
      </c>
      <c r="Q3" t="s">
        <v>152</v>
      </c>
    </row>
    <row r="4" spans="1:17" x14ac:dyDescent="0.3">
      <c r="A4" s="75" t="s">
        <v>88</v>
      </c>
      <c r="B4">
        <v>2059</v>
      </c>
      <c r="E4">
        <v>121957</v>
      </c>
    </row>
    <row r="5" spans="1:17" x14ac:dyDescent="0.3">
      <c r="A5" s="75" t="s">
        <v>87</v>
      </c>
      <c r="B5">
        <v>6</v>
      </c>
      <c r="C5">
        <v>6</v>
      </c>
      <c r="D5">
        <v>0</v>
      </c>
      <c r="E5">
        <v>14527</v>
      </c>
      <c r="F5">
        <v>1649</v>
      </c>
      <c r="G5">
        <v>1023</v>
      </c>
      <c r="H5">
        <v>319</v>
      </c>
      <c r="I5">
        <v>3</v>
      </c>
      <c r="J5">
        <v>0</v>
      </c>
      <c r="K5">
        <v>0</v>
      </c>
      <c r="L5">
        <v>1</v>
      </c>
      <c r="M5">
        <v>1</v>
      </c>
      <c r="N5">
        <v>0</v>
      </c>
      <c r="O5">
        <v>0</v>
      </c>
      <c r="P5">
        <v>0</v>
      </c>
      <c r="Q5">
        <v>0</v>
      </c>
    </row>
    <row r="6" spans="1:17" x14ac:dyDescent="0.3">
      <c r="A6" s="75" t="s">
        <v>89</v>
      </c>
      <c r="B6">
        <v>21</v>
      </c>
      <c r="C6">
        <v>21</v>
      </c>
      <c r="D6">
        <v>3</v>
      </c>
      <c r="E6">
        <v>329152</v>
      </c>
      <c r="F6">
        <v>70678</v>
      </c>
      <c r="G6">
        <v>513</v>
      </c>
      <c r="H6">
        <v>13583</v>
      </c>
      <c r="I6">
        <v>13</v>
      </c>
      <c r="J6">
        <v>1</v>
      </c>
      <c r="K6">
        <v>2</v>
      </c>
      <c r="L6">
        <v>3</v>
      </c>
      <c r="M6">
        <v>2</v>
      </c>
      <c r="N6">
        <v>3</v>
      </c>
      <c r="O6">
        <v>29</v>
      </c>
      <c r="P6">
        <v>28</v>
      </c>
      <c r="Q6">
        <v>238</v>
      </c>
    </row>
    <row r="7" spans="1:17" x14ac:dyDescent="0.3">
      <c r="A7" s="75" t="s">
        <v>85</v>
      </c>
      <c r="B7">
        <v>7</v>
      </c>
      <c r="C7">
        <v>3</v>
      </c>
      <c r="D7">
        <v>0</v>
      </c>
      <c r="E7">
        <v>53166</v>
      </c>
      <c r="F7">
        <v>2640</v>
      </c>
      <c r="G7">
        <v>2</v>
      </c>
      <c r="H7">
        <v>10</v>
      </c>
      <c r="I7">
        <v>0</v>
      </c>
      <c r="J7">
        <v>0</v>
      </c>
      <c r="K7">
        <v>0</v>
      </c>
      <c r="L7">
        <v>0</v>
      </c>
      <c r="M7">
        <v>0</v>
      </c>
      <c r="N7">
        <v>0</v>
      </c>
      <c r="O7">
        <v>0</v>
      </c>
      <c r="P7">
        <v>0</v>
      </c>
      <c r="Q7">
        <v>0</v>
      </c>
    </row>
    <row r="8" spans="1:17" x14ac:dyDescent="0.3">
      <c r="A8" s="75" t="s">
        <v>86</v>
      </c>
      <c r="B8">
        <v>89</v>
      </c>
      <c r="C8">
        <v>38</v>
      </c>
      <c r="D8">
        <v>0</v>
      </c>
      <c r="E8">
        <v>1573</v>
      </c>
      <c r="F8">
        <v>167</v>
      </c>
      <c r="G8">
        <v>93</v>
      </c>
      <c r="H8">
        <v>46</v>
      </c>
      <c r="I8">
        <v>0</v>
      </c>
      <c r="J8">
        <v>0</v>
      </c>
      <c r="K8">
        <v>0</v>
      </c>
      <c r="L8">
        <v>0</v>
      </c>
      <c r="M8">
        <v>0</v>
      </c>
      <c r="N8">
        <v>0</v>
      </c>
      <c r="O8">
        <v>0</v>
      </c>
      <c r="P8">
        <v>18</v>
      </c>
      <c r="Q8">
        <v>0</v>
      </c>
    </row>
    <row r="9" spans="1:17" x14ac:dyDescent="0.3">
      <c r="A9" s="75" t="s">
        <v>204</v>
      </c>
      <c r="B9">
        <v>26</v>
      </c>
      <c r="C9">
        <v>41</v>
      </c>
      <c r="D9">
        <v>0</v>
      </c>
      <c r="E9">
        <v>489</v>
      </c>
      <c r="F9">
        <v>8</v>
      </c>
      <c r="G9">
        <v>3</v>
      </c>
      <c r="H9">
        <v>3</v>
      </c>
      <c r="I9">
        <v>1</v>
      </c>
      <c r="J9">
        <v>1</v>
      </c>
      <c r="K9">
        <v>0</v>
      </c>
      <c r="L9">
        <v>0</v>
      </c>
      <c r="M9">
        <v>0</v>
      </c>
      <c r="N9">
        <v>0</v>
      </c>
      <c r="O9">
        <v>0</v>
      </c>
      <c r="P9">
        <v>1</v>
      </c>
      <c r="Q9">
        <v>0</v>
      </c>
    </row>
    <row r="10" spans="1:17" x14ac:dyDescent="0.3">
      <c r="A10" s="75" t="s">
        <v>92</v>
      </c>
      <c r="B10">
        <v>2208</v>
      </c>
      <c r="C10">
        <v>109</v>
      </c>
      <c r="D10">
        <v>3</v>
      </c>
      <c r="E10">
        <v>520864</v>
      </c>
      <c r="F10">
        <v>75142</v>
      </c>
      <c r="G10">
        <v>1634</v>
      </c>
      <c r="H10">
        <v>13961</v>
      </c>
      <c r="I10">
        <v>17</v>
      </c>
      <c r="J10">
        <v>2</v>
      </c>
      <c r="K10">
        <v>2</v>
      </c>
      <c r="L10">
        <v>4</v>
      </c>
      <c r="M10">
        <v>3</v>
      </c>
      <c r="N10">
        <v>3</v>
      </c>
      <c r="O10">
        <v>29</v>
      </c>
      <c r="P10">
        <v>47</v>
      </c>
      <c r="Q10">
        <v>238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AA5B7-062C-9B40-94C8-48941CA3BB5F}">
  <dimension ref="B3:N38"/>
  <sheetViews>
    <sheetView zoomScale="70" zoomScaleNormal="70" workbookViewId="0">
      <selection activeCell="M8" sqref="M8"/>
    </sheetView>
  </sheetViews>
  <sheetFormatPr baseColWidth="10" defaultRowHeight="15.6" x14ac:dyDescent="0.3"/>
  <cols>
    <col min="3" max="3" width="24.09765625" customWidth="1"/>
    <col min="4" max="5" width="17" customWidth="1"/>
  </cols>
  <sheetData>
    <row r="3" spans="2:14" x14ac:dyDescent="0.3">
      <c r="B3" s="146"/>
      <c r="C3" s="146"/>
      <c r="D3" s="146"/>
      <c r="E3" s="146"/>
      <c r="F3" s="146"/>
      <c r="G3" s="146"/>
      <c r="H3" s="146"/>
      <c r="I3" s="146"/>
      <c r="J3" s="146"/>
      <c r="K3" s="146"/>
      <c r="L3" s="146"/>
      <c r="M3" s="146"/>
      <c r="N3" s="146"/>
    </row>
    <row r="4" spans="2:14" x14ac:dyDescent="0.3">
      <c r="B4" s="146"/>
      <c r="C4" s="146"/>
      <c r="D4" s="146"/>
      <c r="E4" s="146"/>
      <c r="F4" s="146"/>
      <c r="G4" s="146"/>
      <c r="H4" s="146"/>
      <c r="I4" s="146"/>
      <c r="J4" s="146"/>
      <c r="K4" s="146"/>
      <c r="L4" s="146"/>
      <c r="M4" s="146"/>
      <c r="N4" s="146"/>
    </row>
    <row r="5" spans="2:14" ht="26.4" x14ac:dyDescent="0.3">
      <c r="B5" s="147"/>
      <c r="C5" s="148" t="s">
        <v>5</v>
      </c>
      <c r="D5" s="149" t="s">
        <v>175</v>
      </c>
      <c r="E5" s="148" t="s">
        <v>176</v>
      </c>
      <c r="F5" s="146"/>
      <c r="G5" s="146"/>
      <c r="H5" s="146"/>
      <c r="I5" s="146"/>
      <c r="J5" s="146"/>
      <c r="K5" s="146"/>
      <c r="L5" s="146"/>
      <c r="M5" s="146"/>
      <c r="N5" s="146"/>
    </row>
    <row r="6" spans="2:14" x14ac:dyDescent="0.3">
      <c r="B6" s="189" t="s">
        <v>177</v>
      </c>
      <c r="C6" s="150" t="s">
        <v>178</v>
      </c>
      <c r="D6" s="151">
        <v>0</v>
      </c>
      <c r="E6" s="152">
        <v>0</v>
      </c>
      <c r="F6" s="146"/>
      <c r="G6" s="146"/>
      <c r="H6" s="146"/>
      <c r="I6" s="146"/>
      <c r="J6" s="146"/>
      <c r="K6" s="146"/>
      <c r="L6" s="146"/>
      <c r="M6" s="146"/>
      <c r="N6" s="146"/>
    </row>
    <row r="7" spans="2:14" x14ac:dyDescent="0.3">
      <c r="B7" s="190"/>
      <c r="C7" s="150" t="s">
        <v>179</v>
      </c>
      <c r="D7" s="151">
        <v>0</v>
      </c>
      <c r="E7" s="152">
        <v>0</v>
      </c>
      <c r="F7" s="146"/>
      <c r="G7" s="146"/>
      <c r="H7" s="146"/>
      <c r="I7" s="146"/>
      <c r="J7" s="146"/>
      <c r="K7" s="146"/>
      <c r="L7" s="146"/>
      <c r="M7" s="146"/>
      <c r="N7" s="146"/>
    </row>
    <row r="8" spans="2:14" x14ac:dyDescent="0.3">
      <c r="B8" s="190"/>
      <c r="C8" s="150" t="s">
        <v>180</v>
      </c>
      <c r="D8" s="151">
        <v>14</v>
      </c>
      <c r="E8" s="152">
        <v>0.35</v>
      </c>
      <c r="F8" s="146"/>
      <c r="G8" s="146"/>
      <c r="H8" s="146"/>
      <c r="I8" s="146"/>
      <c r="J8" s="146"/>
      <c r="K8" s="146"/>
      <c r="L8" s="146"/>
      <c r="M8" s="146"/>
      <c r="N8" s="146"/>
    </row>
    <row r="9" spans="2:14" x14ac:dyDescent="0.3">
      <c r="B9" s="190"/>
      <c r="C9" s="150" t="s">
        <v>181</v>
      </c>
      <c r="D9" s="151">
        <v>1</v>
      </c>
      <c r="E9" s="152">
        <v>2.5000000000000001E-2</v>
      </c>
      <c r="F9" s="146"/>
      <c r="G9" s="146"/>
      <c r="H9" s="146"/>
      <c r="I9" s="146"/>
      <c r="J9" s="146"/>
      <c r="K9" s="146"/>
      <c r="L9" s="146"/>
      <c r="M9" s="146"/>
      <c r="N9" s="146"/>
    </row>
    <row r="10" spans="2:14" x14ac:dyDescent="0.3">
      <c r="B10" s="190"/>
      <c r="C10" s="150" t="s">
        <v>69</v>
      </c>
      <c r="D10" s="151">
        <v>12</v>
      </c>
      <c r="E10" s="152">
        <v>0.3</v>
      </c>
      <c r="F10" s="146"/>
      <c r="G10" s="146"/>
      <c r="H10" s="146"/>
      <c r="I10" s="146"/>
      <c r="J10" s="146"/>
      <c r="K10" s="146"/>
      <c r="L10" s="146"/>
      <c r="M10" s="146"/>
      <c r="N10" s="146"/>
    </row>
    <row r="11" spans="2:14" x14ac:dyDescent="0.3">
      <c r="B11" s="190"/>
      <c r="C11" s="150" t="s">
        <v>182</v>
      </c>
      <c r="D11" s="151">
        <v>3</v>
      </c>
      <c r="E11" s="152">
        <v>7.4999999999999997E-2</v>
      </c>
      <c r="F11" s="146"/>
      <c r="G11" s="146"/>
      <c r="H11" s="146"/>
      <c r="I11" s="146"/>
      <c r="J11" s="146"/>
      <c r="K11" s="146"/>
      <c r="L11" s="146"/>
      <c r="M11" s="146"/>
      <c r="N11" s="146"/>
    </row>
    <row r="12" spans="2:14" x14ac:dyDescent="0.3">
      <c r="B12" s="191"/>
      <c r="C12" s="150" t="s">
        <v>183</v>
      </c>
      <c r="D12" s="151">
        <v>7</v>
      </c>
      <c r="E12" s="152">
        <v>0.17499999999999999</v>
      </c>
      <c r="F12" s="146"/>
      <c r="G12" s="146"/>
      <c r="H12" s="146"/>
      <c r="I12" s="146"/>
      <c r="J12" s="146"/>
      <c r="K12" s="146"/>
      <c r="L12" s="146"/>
      <c r="M12" s="146"/>
      <c r="N12" s="146"/>
    </row>
    <row r="13" spans="2:14" x14ac:dyDescent="0.3">
      <c r="B13" s="192" t="s">
        <v>184</v>
      </c>
      <c r="C13" s="153" t="s">
        <v>185</v>
      </c>
      <c r="D13" s="154">
        <v>0</v>
      </c>
      <c r="E13" s="155">
        <v>0</v>
      </c>
      <c r="F13" s="146"/>
      <c r="G13" s="146"/>
      <c r="H13" s="146"/>
      <c r="I13" s="146"/>
      <c r="J13" s="146"/>
      <c r="K13" s="146"/>
      <c r="L13" s="146"/>
      <c r="M13" s="146"/>
      <c r="N13" s="146"/>
    </row>
    <row r="14" spans="2:14" x14ac:dyDescent="0.3">
      <c r="B14" s="192"/>
      <c r="C14" s="156" t="s">
        <v>186</v>
      </c>
      <c r="D14" s="157">
        <v>0</v>
      </c>
      <c r="E14" s="155">
        <v>0</v>
      </c>
      <c r="F14" s="146"/>
      <c r="G14" s="146"/>
      <c r="H14" s="146"/>
      <c r="I14" s="146"/>
      <c r="J14" s="146"/>
      <c r="K14" s="146"/>
      <c r="L14" s="146"/>
      <c r="M14" s="146"/>
      <c r="N14" s="146"/>
    </row>
    <row r="15" spans="2:14" x14ac:dyDescent="0.3">
      <c r="B15" s="192"/>
      <c r="C15" s="156" t="s">
        <v>187</v>
      </c>
      <c r="D15" s="157">
        <v>3</v>
      </c>
      <c r="E15" s="155" t="s">
        <v>203</v>
      </c>
      <c r="F15" s="146"/>
      <c r="G15" s="146"/>
      <c r="H15" s="146"/>
      <c r="I15" s="146"/>
      <c r="J15" s="146"/>
      <c r="K15" s="146"/>
      <c r="L15" s="146"/>
      <c r="M15" s="146"/>
      <c r="N15" s="146"/>
    </row>
    <row r="16" spans="2:14" x14ac:dyDescent="0.3">
      <c r="B16" s="192"/>
      <c r="C16" s="153" t="s">
        <v>82</v>
      </c>
      <c r="D16" s="154">
        <v>0</v>
      </c>
      <c r="E16" s="155">
        <v>0</v>
      </c>
      <c r="F16" s="146"/>
      <c r="G16" s="146"/>
      <c r="H16" s="146"/>
      <c r="I16" s="146"/>
      <c r="J16" s="146"/>
      <c r="K16" s="146"/>
      <c r="L16" s="146"/>
      <c r="M16" s="146"/>
      <c r="N16" s="146"/>
    </row>
    <row r="17" spans="2:14" x14ac:dyDescent="0.3">
      <c r="B17" s="146"/>
      <c r="C17" s="146"/>
      <c r="D17" s="146"/>
      <c r="E17" s="146"/>
      <c r="F17" s="146"/>
      <c r="G17" s="146"/>
      <c r="H17" s="146"/>
      <c r="I17" s="146"/>
      <c r="J17" s="146"/>
      <c r="K17" s="146"/>
      <c r="L17" s="146"/>
      <c r="M17" s="146"/>
      <c r="N17" s="146"/>
    </row>
    <row r="18" spans="2:14" x14ac:dyDescent="0.3">
      <c r="B18" s="146"/>
      <c r="C18" s="146"/>
      <c r="D18" s="146"/>
      <c r="E18" s="146"/>
      <c r="F18" s="146"/>
      <c r="G18" s="146"/>
      <c r="H18" s="146"/>
      <c r="I18" s="146"/>
      <c r="J18" s="146"/>
      <c r="K18" s="146"/>
      <c r="L18" s="146"/>
      <c r="M18" s="146"/>
      <c r="N18" s="146"/>
    </row>
    <row r="19" spans="2:14" x14ac:dyDescent="0.3">
      <c r="B19" s="146"/>
      <c r="C19" s="146"/>
      <c r="D19" s="146"/>
      <c r="E19" s="146"/>
      <c r="F19" s="146"/>
      <c r="G19" s="146"/>
      <c r="H19" s="146"/>
      <c r="I19" s="146"/>
      <c r="J19" s="146"/>
      <c r="K19" s="146"/>
      <c r="L19" s="146"/>
      <c r="M19" s="146"/>
      <c r="N19" s="146"/>
    </row>
    <row r="20" spans="2:14" x14ac:dyDescent="0.3">
      <c r="B20" s="146"/>
      <c r="C20" s="146"/>
      <c r="D20" s="146"/>
      <c r="E20" s="146"/>
      <c r="F20" s="146"/>
      <c r="G20" s="146"/>
      <c r="H20" s="146"/>
      <c r="I20" s="146"/>
      <c r="J20" s="146"/>
      <c r="K20" s="146"/>
      <c r="L20" s="146"/>
      <c r="M20" s="146"/>
      <c r="N20" s="146"/>
    </row>
    <row r="21" spans="2:14" x14ac:dyDescent="0.3">
      <c r="B21" s="146"/>
      <c r="C21" s="146"/>
      <c r="D21" s="146"/>
      <c r="E21" s="146"/>
      <c r="F21" s="146"/>
      <c r="G21" s="146"/>
      <c r="H21" s="146"/>
      <c r="I21" s="146"/>
      <c r="J21" s="146"/>
      <c r="K21" s="146"/>
      <c r="L21" s="146"/>
      <c r="M21" s="146"/>
      <c r="N21" s="146"/>
    </row>
    <row r="22" spans="2:14" x14ac:dyDescent="0.3">
      <c r="B22" s="146"/>
      <c r="C22" s="146"/>
      <c r="D22" s="146"/>
      <c r="E22" s="146"/>
      <c r="F22" s="146"/>
      <c r="G22" s="146"/>
      <c r="H22" s="146"/>
      <c r="I22" s="146"/>
      <c r="J22" s="146"/>
      <c r="K22" s="146"/>
      <c r="L22" s="146"/>
      <c r="M22" s="146"/>
      <c r="N22" s="146"/>
    </row>
    <row r="23" spans="2:14" x14ac:dyDescent="0.3">
      <c r="B23" s="146"/>
      <c r="C23" s="146"/>
      <c r="D23" s="146"/>
      <c r="E23" s="146"/>
      <c r="F23" s="146"/>
      <c r="G23" s="146"/>
      <c r="H23" s="146"/>
      <c r="I23" s="146"/>
      <c r="J23" s="146"/>
      <c r="K23" s="146"/>
      <c r="L23" s="146"/>
      <c r="M23" s="146"/>
      <c r="N23" s="146"/>
    </row>
    <row r="24" spans="2:14" x14ac:dyDescent="0.3">
      <c r="B24" s="146"/>
      <c r="C24" s="146"/>
      <c r="D24" s="146"/>
      <c r="E24" s="146"/>
      <c r="F24" s="146"/>
      <c r="G24" s="146"/>
      <c r="H24" s="146"/>
      <c r="I24" s="146"/>
      <c r="J24" s="146"/>
      <c r="K24" s="146"/>
      <c r="L24" s="146"/>
      <c r="M24" s="146"/>
      <c r="N24" s="146"/>
    </row>
    <row r="25" spans="2:14" x14ac:dyDescent="0.3">
      <c r="B25" s="146"/>
      <c r="C25" s="146"/>
      <c r="D25" s="146"/>
      <c r="E25" s="146"/>
      <c r="F25" s="146"/>
      <c r="G25" s="146"/>
      <c r="H25" s="146"/>
      <c r="I25" s="146"/>
      <c r="J25" s="146"/>
      <c r="K25" s="146"/>
      <c r="L25" s="146"/>
      <c r="M25" s="146"/>
      <c r="N25" s="146"/>
    </row>
    <row r="26" spans="2:14" x14ac:dyDescent="0.3">
      <c r="B26" s="146"/>
      <c r="C26" s="146"/>
      <c r="D26" s="146"/>
      <c r="E26" s="146"/>
      <c r="F26" s="146"/>
      <c r="G26" s="146"/>
      <c r="H26" s="146"/>
      <c r="I26" s="146"/>
      <c r="J26" s="146"/>
      <c r="K26" s="146"/>
      <c r="L26" s="146"/>
      <c r="M26" s="146"/>
      <c r="N26" s="146"/>
    </row>
    <row r="27" spans="2:14" x14ac:dyDescent="0.3">
      <c r="B27" s="146"/>
      <c r="C27" s="146"/>
      <c r="D27" s="146"/>
      <c r="E27" s="146"/>
      <c r="F27" s="146"/>
      <c r="G27" s="146"/>
      <c r="H27" s="146"/>
      <c r="I27" s="146"/>
      <c r="J27" s="146"/>
      <c r="K27" s="146"/>
      <c r="L27" s="146"/>
      <c r="M27" s="146"/>
      <c r="N27" s="146"/>
    </row>
    <row r="28" spans="2:14" x14ac:dyDescent="0.3">
      <c r="B28" s="146"/>
      <c r="C28" s="146"/>
      <c r="D28" s="146"/>
      <c r="E28" s="146"/>
      <c r="F28" s="146"/>
      <c r="G28" s="146"/>
      <c r="H28" s="146"/>
      <c r="I28" s="146"/>
      <c r="J28" s="146"/>
      <c r="K28" s="146"/>
      <c r="L28" s="146"/>
      <c r="M28" s="146"/>
      <c r="N28" s="146"/>
    </row>
    <row r="29" spans="2:14" x14ac:dyDescent="0.3">
      <c r="B29" s="193" t="s">
        <v>202</v>
      </c>
      <c r="C29" s="194"/>
      <c r="D29" s="194"/>
      <c r="E29" s="194"/>
      <c r="F29" s="194"/>
      <c r="G29" s="194"/>
      <c r="H29" s="194"/>
      <c r="I29" s="194"/>
      <c r="J29" s="194"/>
      <c r="K29" s="194"/>
      <c r="L29" s="194"/>
      <c r="M29" s="195"/>
      <c r="N29" s="146"/>
    </row>
    <row r="30" spans="2:14" ht="79.2" x14ac:dyDescent="0.3">
      <c r="B30" s="196" t="s">
        <v>188</v>
      </c>
      <c r="C30" s="196"/>
      <c r="D30" s="84" t="s">
        <v>189</v>
      </c>
      <c r="E30" s="84" t="s">
        <v>190</v>
      </c>
      <c r="F30" s="53" t="s">
        <v>191</v>
      </c>
      <c r="G30" s="84" t="s">
        <v>192</v>
      </c>
      <c r="H30" s="84" t="s">
        <v>193</v>
      </c>
      <c r="I30" s="84" t="s">
        <v>194</v>
      </c>
      <c r="J30" s="84" t="s">
        <v>195</v>
      </c>
      <c r="K30" s="84" t="s">
        <v>196</v>
      </c>
      <c r="L30" s="84" t="s">
        <v>197</v>
      </c>
      <c r="M30" s="84" t="s">
        <v>198</v>
      </c>
      <c r="N30" s="146"/>
    </row>
    <row r="31" spans="2:14" x14ac:dyDescent="0.3">
      <c r="B31" s="197" t="s">
        <v>199</v>
      </c>
      <c r="C31" s="198"/>
      <c r="D31" s="158"/>
      <c r="E31" s="158"/>
      <c r="F31" s="158"/>
      <c r="G31" s="158"/>
      <c r="H31" s="158"/>
      <c r="I31" s="158"/>
      <c r="J31" s="158"/>
      <c r="K31" s="158"/>
      <c r="L31" s="147"/>
      <c r="M31" s="159"/>
      <c r="N31" s="146"/>
    </row>
    <row r="32" spans="2:14" x14ac:dyDescent="0.3">
      <c r="B32" s="187" t="s">
        <v>37</v>
      </c>
      <c r="C32" s="188"/>
      <c r="D32" s="160"/>
      <c r="E32" s="160"/>
      <c r="F32" s="160"/>
      <c r="G32" s="160"/>
      <c r="H32" s="160"/>
      <c r="I32" s="160"/>
      <c r="J32" s="160"/>
      <c r="K32" s="160"/>
      <c r="L32" s="160"/>
      <c r="M32" s="161"/>
      <c r="N32" s="146"/>
    </row>
    <row r="33" spans="2:14" x14ac:dyDescent="0.3">
      <c r="B33" s="187" t="s">
        <v>200</v>
      </c>
      <c r="C33" s="188"/>
      <c r="D33" s="162"/>
      <c r="E33" s="162"/>
      <c r="F33" s="162"/>
      <c r="G33" s="162"/>
      <c r="H33" s="162"/>
      <c r="I33" s="162"/>
      <c r="J33" s="162"/>
      <c r="K33" s="147"/>
      <c r="L33" s="162"/>
      <c r="M33" s="163"/>
      <c r="N33" s="146"/>
    </row>
    <row r="34" spans="2:14" x14ac:dyDescent="0.3">
      <c r="B34" s="187" t="s">
        <v>35</v>
      </c>
      <c r="C34" s="188"/>
      <c r="D34" s="164"/>
      <c r="E34" s="164"/>
      <c r="F34" s="164"/>
      <c r="G34" s="164"/>
      <c r="H34" s="164"/>
      <c r="I34" s="164"/>
      <c r="J34" s="164"/>
      <c r="K34" s="147"/>
      <c r="L34" s="164"/>
      <c r="M34" s="165"/>
      <c r="N34" s="146"/>
    </row>
    <row r="35" spans="2:14" x14ac:dyDescent="0.3">
      <c r="B35" s="187" t="s">
        <v>52</v>
      </c>
      <c r="C35" s="188"/>
      <c r="D35" s="166"/>
      <c r="E35" s="166"/>
      <c r="F35" s="166"/>
      <c r="G35" s="166"/>
      <c r="H35" s="166"/>
      <c r="I35" s="166"/>
      <c r="J35" s="167"/>
      <c r="K35" s="147"/>
      <c r="L35" s="147"/>
      <c r="M35" s="163"/>
      <c r="N35" s="146"/>
    </row>
    <row r="36" spans="2:14" x14ac:dyDescent="0.3">
      <c r="B36" s="187" t="s">
        <v>201</v>
      </c>
      <c r="C36" s="188"/>
      <c r="D36" s="168"/>
      <c r="E36" s="168"/>
      <c r="F36" s="168"/>
      <c r="G36" s="168"/>
      <c r="H36" s="168"/>
      <c r="I36" s="168"/>
      <c r="J36" s="168"/>
      <c r="K36" s="168"/>
      <c r="L36" s="169"/>
      <c r="M36" s="170"/>
      <c r="N36" s="146"/>
    </row>
    <row r="37" spans="2:14" x14ac:dyDescent="0.3">
      <c r="B37" s="147"/>
      <c r="C37" s="171"/>
      <c r="D37" s="171"/>
      <c r="E37" s="171"/>
      <c r="F37" s="171"/>
      <c r="G37" s="171"/>
      <c r="H37" s="171"/>
      <c r="I37" s="171"/>
      <c r="J37" s="171"/>
      <c r="K37" s="171"/>
      <c r="L37" s="171"/>
      <c r="M37" s="146"/>
      <c r="N37" s="146"/>
    </row>
    <row r="38" spans="2:14" x14ac:dyDescent="0.3">
      <c r="C38" s="27"/>
      <c r="D38" s="27"/>
      <c r="E38" s="27"/>
      <c r="F38" s="27"/>
      <c r="M38" s="146"/>
      <c r="N38" s="146"/>
    </row>
  </sheetData>
  <mergeCells count="10">
    <mergeCell ref="B33:C33"/>
    <mergeCell ref="B34:C34"/>
    <mergeCell ref="B35:C35"/>
    <mergeCell ref="B36:C36"/>
    <mergeCell ref="B6:B12"/>
    <mergeCell ref="B13:B16"/>
    <mergeCell ref="B29:M29"/>
    <mergeCell ref="B30:C30"/>
    <mergeCell ref="B31:C31"/>
    <mergeCell ref="B32:C3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8954-1D41-405B-AD9C-FF9F23241BB8}">
  <dimension ref="A1:O1032"/>
  <sheetViews>
    <sheetView zoomScale="77" zoomScaleNormal="77" workbookViewId="0">
      <pane xSplit="4" ySplit="2" topLeftCell="E123" activePane="bottomRight" state="frozen"/>
      <selection pane="topRight" activeCell="E1" sqref="E1"/>
      <selection pane="bottomLeft" activeCell="A3" sqref="A3"/>
      <selection pane="bottomRight" activeCell="I130" sqref="I130"/>
    </sheetView>
  </sheetViews>
  <sheetFormatPr baseColWidth="10" defaultColWidth="12.59765625" defaultRowHeight="15" customHeight="1" x14ac:dyDescent="0.25"/>
  <cols>
    <col min="1" max="1" width="6.59765625" style="201" customWidth="1"/>
    <col min="2" max="2" width="18.19921875" style="201" customWidth="1"/>
    <col min="3" max="3" width="10.8984375" style="201" customWidth="1"/>
    <col min="4" max="4" width="16.69921875" style="201" customWidth="1"/>
    <col min="5" max="5" width="15.69921875" style="201" customWidth="1"/>
    <col min="6" max="6" width="16.59765625" style="201" customWidth="1"/>
    <col min="7" max="7" width="29.3984375" style="201" customWidth="1"/>
    <col min="8" max="8" width="18.19921875" style="201" customWidth="1"/>
    <col min="9" max="9" width="23.3984375" style="201" customWidth="1"/>
    <col min="10" max="10" width="19" style="201" customWidth="1"/>
    <col min="11" max="11" width="12.8984375" style="201" customWidth="1"/>
    <col min="12" max="12" width="18" style="201" customWidth="1"/>
    <col min="13" max="13" width="14.09765625" style="201" customWidth="1"/>
    <col min="14" max="21" width="9.3984375" style="201" customWidth="1"/>
    <col min="22" max="16384" width="12.59765625" style="201"/>
  </cols>
  <sheetData>
    <row r="1" spans="1:14" ht="23.4" x14ac:dyDescent="0.45">
      <c r="A1" s="199" t="s">
        <v>210</v>
      </c>
      <c r="B1" s="200"/>
      <c r="C1" s="200"/>
      <c r="D1" s="200"/>
      <c r="E1" s="200"/>
      <c r="F1" s="200"/>
      <c r="G1" s="200"/>
      <c r="H1" s="200"/>
      <c r="I1" s="200"/>
      <c r="J1" s="200"/>
      <c r="K1" s="200"/>
      <c r="L1" s="200"/>
      <c r="M1" s="200"/>
    </row>
    <row r="2" spans="1:14" ht="28.8" x14ac:dyDescent="0.25">
      <c r="A2" s="202" t="s">
        <v>211</v>
      </c>
      <c r="B2" s="202" t="s">
        <v>113</v>
      </c>
      <c r="C2" s="202" t="s">
        <v>212</v>
      </c>
      <c r="D2" s="202" t="s">
        <v>213</v>
      </c>
      <c r="E2" s="203" t="s">
        <v>214</v>
      </c>
      <c r="F2" s="202" t="s">
        <v>215</v>
      </c>
      <c r="G2" s="202" t="s">
        <v>216</v>
      </c>
      <c r="H2" s="202" t="s">
        <v>5</v>
      </c>
      <c r="I2" s="202" t="s">
        <v>217</v>
      </c>
      <c r="J2" s="202" t="s">
        <v>218</v>
      </c>
      <c r="K2" s="202" t="s">
        <v>9</v>
      </c>
      <c r="L2" s="202" t="s">
        <v>219</v>
      </c>
      <c r="M2" s="202" t="s">
        <v>220</v>
      </c>
    </row>
    <row r="3" spans="1:14" ht="50.1" customHeight="1" x14ac:dyDescent="0.25">
      <c r="A3" s="204">
        <v>1</v>
      </c>
      <c r="B3" s="204">
        <v>1815</v>
      </c>
      <c r="C3" s="205"/>
      <c r="D3" s="205"/>
      <c r="E3" s="205"/>
      <c r="F3" s="205" t="s">
        <v>221</v>
      </c>
      <c r="G3" s="206" t="s">
        <v>222</v>
      </c>
      <c r="H3" s="207" t="s">
        <v>223</v>
      </c>
      <c r="I3" s="208" t="s">
        <v>224</v>
      </c>
      <c r="J3" s="209"/>
      <c r="K3" s="209"/>
      <c r="L3" s="209"/>
      <c r="M3" s="208" t="s">
        <v>225</v>
      </c>
      <c r="N3" s="201">
        <v>1</v>
      </c>
    </row>
    <row r="4" spans="1:14" ht="50.1" customHeight="1" x14ac:dyDescent="0.25">
      <c r="A4" s="204">
        <v>2</v>
      </c>
      <c r="B4" s="204">
        <v>1930</v>
      </c>
      <c r="C4" s="205"/>
      <c r="D4" s="205"/>
      <c r="E4" s="205"/>
      <c r="F4" s="205" t="s">
        <v>221</v>
      </c>
      <c r="G4" s="206" t="s">
        <v>226</v>
      </c>
      <c r="H4" s="204" t="s">
        <v>76</v>
      </c>
      <c r="I4" s="210" t="s">
        <v>227</v>
      </c>
      <c r="J4" s="211"/>
      <c r="K4" s="211"/>
      <c r="L4" s="211"/>
      <c r="M4" s="212" t="s">
        <v>228</v>
      </c>
      <c r="N4" s="201">
        <v>1</v>
      </c>
    </row>
    <row r="5" spans="1:14" ht="50.1" customHeight="1" x14ac:dyDescent="0.25">
      <c r="A5" s="204">
        <v>3</v>
      </c>
      <c r="B5" s="204">
        <v>1930</v>
      </c>
      <c r="C5" s="205"/>
      <c r="D5" s="205"/>
      <c r="E5" s="205"/>
      <c r="F5" s="213" t="s">
        <v>229</v>
      </c>
      <c r="G5" s="206" t="s">
        <v>230</v>
      </c>
      <c r="H5" s="204" t="s">
        <v>231</v>
      </c>
      <c r="I5" s="212" t="s">
        <v>232</v>
      </c>
      <c r="J5" s="214"/>
      <c r="K5" s="214"/>
      <c r="L5" s="214"/>
      <c r="M5" s="212" t="s">
        <v>228</v>
      </c>
      <c r="N5" s="201">
        <v>1</v>
      </c>
    </row>
    <row r="6" spans="1:14" ht="50.1" customHeight="1" x14ac:dyDescent="0.25">
      <c r="A6" s="204">
        <v>4</v>
      </c>
      <c r="B6" s="204">
        <v>1943</v>
      </c>
      <c r="C6" s="205"/>
      <c r="D6" s="205"/>
      <c r="E6" s="205"/>
      <c r="F6" s="205" t="s">
        <v>221</v>
      </c>
      <c r="G6" s="206" t="s">
        <v>226</v>
      </c>
      <c r="H6" s="204" t="s">
        <v>76</v>
      </c>
      <c r="I6" s="212" t="s">
        <v>233</v>
      </c>
      <c r="J6" s="214"/>
      <c r="K6" s="214"/>
      <c r="L6" s="214"/>
      <c r="M6" s="212" t="s">
        <v>228</v>
      </c>
      <c r="N6" s="201">
        <v>1</v>
      </c>
    </row>
    <row r="7" spans="1:14" ht="50.1" customHeight="1" x14ac:dyDescent="0.25">
      <c r="A7" s="204">
        <v>5</v>
      </c>
      <c r="B7" s="204">
        <v>1962</v>
      </c>
      <c r="C7" s="205"/>
      <c r="D7" s="205"/>
      <c r="E7" s="205"/>
      <c r="F7" s="213" t="s">
        <v>229</v>
      </c>
      <c r="G7" s="206" t="s">
        <v>230</v>
      </c>
      <c r="H7" s="204" t="s">
        <v>231</v>
      </c>
      <c r="I7" s="206" t="s">
        <v>234</v>
      </c>
      <c r="J7" s="211"/>
      <c r="K7" s="211"/>
      <c r="L7" s="211"/>
      <c r="M7" s="212" t="s">
        <v>228</v>
      </c>
      <c r="N7" s="201">
        <v>1</v>
      </c>
    </row>
    <row r="8" spans="1:14" ht="76.5" customHeight="1" x14ac:dyDescent="0.25">
      <c r="A8" s="204">
        <v>6</v>
      </c>
      <c r="B8" s="204">
        <v>1965</v>
      </c>
      <c r="C8" s="205"/>
      <c r="D8" s="205"/>
      <c r="E8" s="205"/>
      <c r="F8" s="205" t="s">
        <v>221</v>
      </c>
      <c r="G8" s="206" t="s">
        <v>230</v>
      </c>
      <c r="H8" s="204" t="s">
        <v>231</v>
      </c>
      <c r="I8" s="208" t="s">
        <v>235</v>
      </c>
      <c r="J8" s="214">
        <v>205</v>
      </c>
      <c r="K8" s="214"/>
      <c r="L8" s="214">
        <v>52</v>
      </c>
      <c r="M8" s="212" t="s">
        <v>228</v>
      </c>
      <c r="N8" s="201">
        <v>1</v>
      </c>
    </row>
    <row r="9" spans="1:14" ht="96" customHeight="1" x14ac:dyDescent="0.25">
      <c r="A9" s="204">
        <v>7</v>
      </c>
      <c r="B9" s="204">
        <v>1966</v>
      </c>
      <c r="C9" s="205"/>
      <c r="D9" s="205"/>
      <c r="E9" s="205"/>
      <c r="F9" s="205"/>
      <c r="G9" s="206" t="s">
        <v>230</v>
      </c>
      <c r="H9" s="207" t="s">
        <v>236</v>
      </c>
      <c r="I9" s="208" t="s">
        <v>237</v>
      </c>
      <c r="J9" s="209">
        <v>8</v>
      </c>
      <c r="K9" s="209"/>
      <c r="L9" s="209"/>
      <c r="M9" s="212" t="s">
        <v>228</v>
      </c>
      <c r="N9" s="201">
        <v>1</v>
      </c>
    </row>
    <row r="10" spans="1:14" ht="50.1" customHeight="1" x14ac:dyDescent="0.25">
      <c r="A10" s="204">
        <v>8</v>
      </c>
      <c r="B10" s="204">
        <v>1966</v>
      </c>
      <c r="C10" s="205"/>
      <c r="D10" s="205" t="s">
        <v>238</v>
      </c>
      <c r="E10" s="205"/>
      <c r="F10" s="205" t="s">
        <v>221</v>
      </c>
      <c r="G10" s="206" t="s">
        <v>226</v>
      </c>
      <c r="H10" s="215" t="s">
        <v>76</v>
      </c>
      <c r="I10" s="212" t="s">
        <v>239</v>
      </c>
      <c r="J10" s="209"/>
      <c r="K10" s="209"/>
      <c r="L10" s="209"/>
      <c r="M10" s="212" t="s">
        <v>228</v>
      </c>
      <c r="N10" s="201">
        <v>1</v>
      </c>
    </row>
    <row r="11" spans="1:14" ht="50.1" customHeight="1" x14ac:dyDescent="0.25">
      <c r="A11" s="204">
        <v>9</v>
      </c>
      <c r="B11" s="204">
        <v>1975</v>
      </c>
      <c r="C11" s="205"/>
      <c r="D11" s="205"/>
      <c r="E11" s="205"/>
      <c r="F11" s="205" t="s">
        <v>221</v>
      </c>
      <c r="G11" s="206" t="s">
        <v>230</v>
      </c>
      <c r="H11" s="215" t="s">
        <v>77</v>
      </c>
      <c r="I11" s="212" t="s">
        <v>240</v>
      </c>
      <c r="J11" s="214"/>
      <c r="K11" s="214"/>
      <c r="L11" s="214"/>
      <c r="M11" s="212" t="s">
        <v>228</v>
      </c>
      <c r="N11" s="201">
        <v>1</v>
      </c>
    </row>
    <row r="12" spans="1:14" ht="50.1" customHeight="1" x14ac:dyDescent="0.25">
      <c r="A12" s="204">
        <v>10</v>
      </c>
      <c r="B12" s="204">
        <v>1975</v>
      </c>
      <c r="C12" s="205"/>
      <c r="D12" s="205"/>
      <c r="E12" s="205"/>
      <c r="F12" s="205" t="s">
        <v>221</v>
      </c>
      <c r="G12" s="206" t="s">
        <v>241</v>
      </c>
      <c r="H12" s="204" t="s">
        <v>242</v>
      </c>
      <c r="I12" s="212" t="s">
        <v>243</v>
      </c>
      <c r="J12" s="214">
        <v>3</v>
      </c>
      <c r="K12" s="214"/>
      <c r="L12" s="214"/>
      <c r="M12" s="212" t="s">
        <v>244</v>
      </c>
      <c r="N12" s="201">
        <v>1</v>
      </c>
    </row>
    <row r="13" spans="1:14" ht="50.1" customHeight="1" x14ac:dyDescent="0.25">
      <c r="A13" s="204">
        <v>11</v>
      </c>
      <c r="B13" s="204">
        <v>1977</v>
      </c>
      <c r="C13" s="205"/>
      <c r="D13" s="205" t="s">
        <v>245</v>
      </c>
      <c r="E13" s="205"/>
      <c r="F13" s="205" t="s">
        <v>246</v>
      </c>
      <c r="G13" s="206" t="s">
        <v>230</v>
      </c>
      <c r="H13" s="215" t="s">
        <v>59</v>
      </c>
      <c r="I13" s="208" t="s">
        <v>247</v>
      </c>
      <c r="J13" s="214">
        <v>169</v>
      </c>
      <c r="K13" s="214"/>
      <c r="L13" s="214">
        <v>22</v>
      </c>
      <c r="M13" s="212" t="s">
        <v>244</v>
      </c>
      <c r="N13" s="201">
        <v>1</v>
      </c>
    </row>
    <row r="14" spans="1:14" ht="96" customHeight="1" x14ac:dyDescent="0.25">
      <c r="A14" s="204">
        <v>12</v>
      </c>
      <c r="B14" s="204">
        <v>1983</v>
      </c>
      <c r="C14" s="205"/>
      <c r="D14" s="205"/>
      <c r="E14" s="205"/>
      <c r="F14" s="205" t="s">
        <v>221</v>
      </c>
      <c r="G14" s="206" t="s">
        <v>248</v>
      </c>
      <c r="H14" s="207" t="s">
        <v>249</v>
      </c>
      <c r="I14" s="212" t="s">
        <v>250</v>
      </c>
      <c r="J14" s="209"/>
      <c r="K14" s="209"/>
      <c r="L14" s="209"/>
      <c r="M14" s="212" t="s">
        <v>244</v>
      </c>
      <c r="N14" s="201">
        <v>1</v>
      </c>
    </row>
    <row r="15" spans="1:14" ht="50.1" customHeight="1" x14ac:dyDescent="0.25">
      <c r="A15" s="204">
        <v>13</v>
      </c>
      <c r="B15" s="204">
        <v>1983</v>
      </c>
      <c r="C15" s="205"/>
      <c r="D15" s="205"/>
      <c r="E15" s="205"/>
      <c r="F15" s="213" t="s">
        <v>251</v>
      </c>
      <c r="G15" s="206" t="s">
        <v>230</v>
      </c>
      <c r="H15" s="204" t="s">
        <v>231</v>
      </c>
      <c r="I15" s="208" t="s">
        <v>252</v>
      </c>
      <c r="J15" s="209"/>
      <c r="K15" s="209"/>
      <c r="L15" s="209"/>
      <c r="M15" s="212" t="s">
        <v>244</v>
      </c>
      <c r="N15" s="201">
        <v>1</v>
      </c>
    </row>
    <row r="16" spans="1:14" ht="115.5" customHeight="1" x14ac:dyDescent="0.25">
      <c r="A16" s="204">
        <v>14</v>
      </c>
      <c r="B16" s="204">
        <v>1987</v>
      </c>
      <c r="C16" s="205"/>
      <c r="D16" s="205"/>
      <c r="E16" s="205"/>
      <c r="F16" s="208" t="s">
        <v>253</v>
      </c>
      <c r="G16" s="206" t="s">
        <v>230</v>
      </c>
      <c r="H16" s="215" t="s">
        <v>79</v>
      </c>
      <c r="I16" s="208" t="s">
        <v>254</v>
      </c>
      <c r="J16" s="209"/>
      <c r="K16" s="209"/>
      <c r="L16" s="209"/>
      <c r="M16" s="212" t="s">
        <v>244</v>
      </c>
      <c r="N16" s="201">
        <v>1</v>
      </c>
    </row>
    <row r="17" spans="1:14" ht="50.1" customHeight="1" x14ac:dyDescent="0.25">
      <c r="A17" s="204">
        <v>15</v>
      </c>
      <c r="B17" s="204">
        <v>1987</v>
      </c>
      <c r="C17" s="205"/>
      <c r="D17" s="205"/>
      <c r="E17" s="205"/>
      <c r="F17" s="205" t="s">
        <v>221</v>
      </c>
      <c r="G17" s="206" t="s">
        <v>226</v>
      </c>
      <c r="H17" s="215" t="s">
        <v>76</v>
      </c>
      <c r="I17" s="212" t="s">
        <v>255</v>
      </c>
      <c r="J17" s="214"/>
      <c r="K17" s="214"/>
      <c r="L17" s="214"/>
      <c r="M17" s="212" t="s">
        <v>244</v>
      </c>
      <c r="N17" s="201">
        <v>1</v>
      </c>
    </row>
    <row r="18" spans="1:14" ht="80.25" customHeight="1" x14ac:dyDescent="0.25">
      <c r="A18" s="204">
        <v>16</v>
      </c>
      <c r="B18" s="204">
        <v>1987</v>
      </c>
      <c r="C18" s="205"/>
      <c r="D18" s="205"/>
      <c r="E18" s="205"/>
      <c r="F18" s="205" t="s">
        <v>221</v>
      </c>
      <c r="G18" s="206" t="s">
        <v>248</v>
      </c>
      <c r="H18" s="207" t="s">
        <v>256</v>
      </c>
      <c r="I18" s="208" t="s">
        <v>257</v>
      </c>
      <c r="J18" s="209">
        <v>2500</v>
      </c>
      <c r="K18" s="209"/>
      <c r="L18" s="209"/>
      <c r="M18" s="212" t="s">
        <v>244</v>
      </c>
      <c r="N18" s="201">
        <v>1</v>
      </c>
    </row>
    <row r="19" spans="1:14" ht="81.75" customHeight="1" x14ac:dyDescent="0.25">
      <c r="A19" s="204">
        <v>17</v>
      </c>
      <c r="B19" s="204">
        <v>1988</v>
      </c>
      <c r="C19" s="205"/>
      <c r="D19" s="205"/>
      <c r="E19" s="205"/>
      <c r="F19" s="205" t="s">
        <v>221</v>
      </c>
      <c r="G19" s="206" t="s">
        <v>248</v>
      </c>
      <c r="H19" s="207" t="s">
        <v>56</v>
      </c>
      <c r="I19" s="208" t="s">
        <v>258</v>
      </c>
      <c r="J19" s="214">
        <v>3600</v>
      </c>
      <c r="K19" s="214"/>
      <c r="L19" s="214">
        <v>5</v>
      </c>
      <c r="M19" s="212" t="s">
        <v>244</v>
      </c>
      <c r="N19" s="201">
        <v>1</v>
      </c>
    </row>
    <row r="20" spans="1:14" ht="62.25" customHeight="1" x14ac:dyDescent="0.25">
      <c r="A20" s="204">
        <v>18</v>
      </c>
      <c r="B20" s="204">
        <v>1992</v>
      </c>
      <c r="C20" s="205"/>
      <c r="D20" s="205"/>
      <c r="E20" s="205"/>
      <c r="F20" s="205" t="s">
        <v>221</v>
      </c>
      <c r="G20" s="206" t="s">
        <v>226</v>
      </c>
      <c r="H20" s="204" t="s">
        <v>76</v>
      </c>
      <c r="I20" s="212" t="s">
        <v>259</v>
      </c>
      <c r="J20" s="209"/>
      <c r="K20" s="209"/>
      <c r="L20" s="209"/>
      <c r="M20" s="212" t="s">
        <v>244</v>
      </c>
      <c r="N20" s="201">
        <v>1</v>
      </c>
    </row>
    <row r="21" spans="1:14" ht="96.75" customHeight="1" x14ac:dyDescent="0.25">
      <c r="A21" s="204">
        <v>19</v>
      </c>
      <c r="B21" s="204">
        <v>1993</v>
      </c>
      <c r="C21" s="205"/>
      <c r="D21" s="205"/>
      <c r="E21" s="205"/>
      <c r="F21" s="205" t="s">
        <v>221</v>
      </c>
      <c r="G21" s="206" t="s">
        <v>248</v>
      </c>
      <c r="H21" s="207" t="s">
        <v>260</v>
      </c>
      <c r="I21" s="212" t="s">
        <v>261</v>
      </c>
      <c r="J21" s="209"/>
      <c r="K21" s="209"/>
      <c r="L21" s="209"/>
      <c r="M21" s="212" t="s">
        <v>244</v>
      </c>
      <c r="N21" s="201">
        <v>1</v>
      </c>
    </row>
    <row r="22" spans="1:14" ht="96.75" customHeight="1" x14ac:dyDescent="0.25">
      <c r="A22" s="204">
        <v>20</v>
      </c>
      <c r="B22" s="204" t="s">
        <v>262</v>
      </c>
      <c r="C22" s="205"/>
      <c r="D22" s="205" t="s">
        <v>263</v>
      </c>
      <c r="E22" s="204"/>
      <c r="F22" s="216" t="s">
        <v>264</v>
      </c>
      <c r="G22" s="206" t="s">
        <v>265</v>
      </c>
      <c r="H22" s="217" t="s">
        <v>69</v>
      </c>
      <c r="I22" s="218" t="s">
        <v>266</v>
      </c>
      <c r="J22" s="214">
        <v>164</v>
      </c>
      <c r="K22" s="214"/>
      <c r="L22" s="209"/>
      <c r="M22" s="212" t="s">
        <v>244</v>
      </c>
      <c r="N22" s="201">
        <v>1</v>
      </c>
    </row>
    <row r="23" spans="1:14" ht="82.5" customHeight="1" x14ac:dyDescent="0.4">
      <c r="A23" s="204">
        <v>21</v>
      </c>
      <c r="B23" s="204" t="s">
        <v>262</v>
      </c>
      <c r="C23" s="205"/>
      <c r="D23" s="205" t="s">
        <v>245</v>
      </c>
      <c r="E23" s="205"/>
      <c r="F23" s="208" t="s">
        <v>267</v>
      </c>
      <c r="G23" s="206" t="s">
        <v>265</v>
      </c>
      <c r="H23" s="217" t="s">
        <v>69</v>
      </c>
      <c r="I23" s="218" t="s">
        <v>268</v>
      </c>
      <c r="J23" s="219"/>
      <c r="K23" s="219"/>
      <c r="L23" s="214"/>
      <c r="M23" s="212" t="s">
        <v>244</v>
      </c>
      <c r="N23" s="201">
        <v>1</v>
      </c>
    </row>
    <row r="24" spans="1:14" ht="50.1" customHeight="1" x14ac:dyDescent="0.25">
      <c r="A24" s="204">
        <v>22</v>
      </c>
      <c r="B24" s="204">
        <v>1994</v>
      </c>
      <c r="C24" s="205"/>
      <c r="D24" s="205" t="s">
        <v>269</v>
      </c>
      <c r="E24" s="205"/>
      <c r="F24" s="205" t="s">
        <v>246</v>
      </c>
      <c r="G24" s="206" t="s">
        <v>230</v>
      </c>
      <c r="H24" s="204" t="s">
        <v>77</v>
      </c>
      <c r="I24" s="212" t="s">
        <v>270</v>
      </c>
      <c r="J24" s="214"/>
      <c r="K24" s="214"/>
      <c r="L24" s="214"/>
      <c r="M24" s="212" t="s">
        <v>244</v>
      </c>
      <c r="N24" s="201">
        <v>1</v>
      </c>
    </row>
    <row r="25" spans="1:14" ht="50.1" customHeight="1" x14ac:dyDescent="0.25">
      <c r="A25" s="204">
        <v>23</v>
      </c>
      <c r="B25" s="204">
        <v>1994</v>
      </c>
      <c r="C25" s="205"/>
      <c r="D25" s="205" t="s">
        <v>245</v>
      </c>
      <c r="E25" s="205"/>
      <c r="F25" s="205" t="s">
        <v>271</v>
      </c>
      <c r="G25" s="206" t="s">
        <v>230</v>
      </c>
      <c r="H25" s="204" t="s">
        <v>79</v>
      </c>
      <c r="I25" s="212" t="s">
        <v>272</v>
      </c>
      <c r="J25" s="214"/>
      <c r="K25" s="214"/>
      <c r="L25" s="214"/>
      <c r="M25" s="212" t="s">
        <v>244</v>
      </c>
      <c r="N25" s="201">
        <v>1</v>
      </c>
    </row>
    <row r="26" spans="1:14" ht="102.75" customHeight="1" x14ac:dyDescent="0.25">
      <c r="A26" s="204">
        <v>24</v>
      </c>
      <c r="B26" s="204">
        <v>1995</v>
      </c>
      <c r="C26" s="205"/>
      <c r="D26" s="205" t="s">
        <v>273</v>
      </c>
      <c r="E26" s="205"/>
      <c r="F26" s="205" t="s">
        <v>274</v>
      </c>
      <c r="G26" s="206" t="s">
        <v>230</v>
      </c>
      <c r="H26" s="217" t="s">
        <v>275</v>
      </c>
      <c r="I26" s="208" t="s">
        <v>276</v>
      </c>
      <c r="J26" s="214">
        <v>2</v>
      </c>
      <c r="K26" s="214"/>
      <c r="L26" s="214"/>
      <c r="M26" s="212" t="s">
        <v>244</v>
      </c>
      <c r="N26" s="201">
        <v>1</v>
      </c>
    </row>
    <row r="27" spans="1:14" ht="50.1" customHeight="1" x14ac:dyDescent="0.25">
      <c r="A27" s="204">
        <v>25</v>
      </c>
      <c r="B27" s="204">
        <v>1995</v>
      </c>
      <c r="C27" s="205"/>
      <c r="D27" s="205"/>
      <c r="E27" s="205"/>
      <c r="F27" s="213" t="s">
        <v>246</v>
      </c>
      <c r="G27" s="206" t="s">
        <v>230</v>
      </c>
      <c r="H27" s="204" t="s">
        <v>77</v>
      </c>
      <c r="I27" s="212" t="s">
        <v>277</v>
      </c>
      <c r="J27" s="214"/>
      <c r="K27" s="214"/>
      <c r="L27" s="214"/>
      <c r="M27" s="212" t="s">
        <v>244</v>
      </c>
      <c r="N27" s="201">
        <v>1</v>
      </c>
    </row>
    <row r="28" spans="1:14" ht="50.1" customHeight="1" x14ac:dyDescent="0.25">
      <c r="A28" s="204">
        <v>26</v>
      </c>
      <c r="B28" s="204">
        <v>1995</v>
      </c>
      <c r="C28" s="205"/>
      <c r="D28" s="205"/>
      <c r="E28" s="205"/>
      <c r="F28" s="213" t="s">
        <v>221</v>
      </c>
      <c r="G28" s="206" t="s">
        <v>248</v>
      </c>
      <c r="H28" s="207" t="s">
        <v>256</v>
      </c>
      <c r="I28" s="212" t="s">
        <v>278</v>
      </c>
      <c r="J28" s="214"/>
      <c r="K28" s="214"/>
      <c r="L28" s="214"/>
      <c r="M28" s="212" t="s">
        <v>244</v>
      </c>
      <c r="N28" s="201">
        <v>1</v>
      </c>
    </row>
    <row r="29" spans="1:14" ht="50.1" customHeight="1" x14ac:dyDescent="0.25">
      <c r="A29" s="204">
        <v>27</v>
      </c>
      <c r="B29" s="204">
        <v>1996</v>
      </c>
      <c r="C29" s="205"/>
      <c r="D29" s="205"/>
      <c r="E29" s="205"/>
      <c r="F29" s="205"/>
      <c r="G29" s="206" t="s">
        <v>230</v>
      </c>
      <c r="H29" s="204" t="s">
        <v>231</v>
      </c>
      <c r="I29" s="212" t="s">
        <v>279</v>
      </c>
      <c r="J29" s="214"/>
      <c r="K29" s="214"/>
      <c r="L29" s="214"/>
      <c r="M29" s="212" t="s">
        <v>244</v>
      </c>
      <c r="N29" s="201">
        <v>1</v>
      </c>
    </row>
    <row r="30" spans="1:14" ht="42.75" customHeight="1" x14ac:dyDescent="0.25">
      <c r="A30" s="204">
        <v>28</v>
      </c>
      <c r="B30" s="204">
        <v>1998</v>
      </c>
      <c r="C30" s="205"/>
      <c r="D30" s="205"/>
      <c r="E30" s="205"/>
      <c r="F30" s="205" t="s">
        <v>221</v>
      </c>
      <c r="G30" s="206" t="s">
        <v>241</v>
      </c>
      <c r="H30" s="204" t="s">
        <v>78</v>
      </c>
      <c r="I30" s="212" t="s">
        <v>280</v>
      </c>
      <c r="J30" s="214"/>
      <c r="K30" s="214"/>
      <c r="L30" s="214"/>
      <c r="M30" s="212" t="s">
        <v>244</v>
      </c>
      <c r="N30" s="201">
        <v>1</v>
      </c>
    </row>
    <row r="31" spans="1:14" ht="100.5" customHeight="1" x14ac:dyDescent="0.25">
      <c r="A31" s="204">
        <v>29</v>
      </c>
      <c r="B31" s="204">
        <v>1999</v>
      </c>
      <c r="C31" s="205"/>
      <c r="D31" s="205"/>
      <c r="E31" s="205"/>
      <c r="F31" s="205" t="s">
        <v>221</v>
      </c>
      <c r="G31" s="206" t="s">
        <v>248</v>
      </c>
      <c r="H31" s="217" t="s">
        <v>56</v>
      </c>
      <c r="I31" s="208" t="s">
        <v>281</v>
      </c>
      <c r="J31" s="214">
        <v>4500</v>
      </c>
      <c r="K31" s="214"/>
      <c r="L31" s="214"/>
      <c r="M31" s="212" t="s">
        <v>244</v>
      </c>
      <c r="N31" s="201">
        <v>1</v>
      </c>
    </row>
    <row r="32" spans="1:14" ht="50.1" customHeight="1" x14ac:dyDescent="0.25">
      <c r="A32" s="204">
        <v>30</v>
      </c>
      <c r="B32" s="204">
        <v>2002</v>
      </c>
      <c r="C32" s="205"/>
      <c r="D32" s="205"/>
      <c r="E32" s="205"/>
      <c r="F32" s="213" t="s">
        <v>282</v>
      </c>
      <c r="G32" s="206" t="s">
        <v>222</v>
      </c>
      <c r="H32" s="204" t="s">
        <v>283</v>
      </c>
      <c r="I32" s="208" t="s">
        <v>284</v>
      </c>
      <c r="J32" s="214">
        <v>320</v>
      </c>
      <c r="K32" s="214"/>
      <c r="L32" s="214">
        <v>6</v>
      </c>
      <c r="M32" s="212" t="s">
        <v>244</v>
      </c>
      <c r="N32" s="201">
        <v>1</v>
      </c>
    </row>
    <row r="33" spans="1:15" ht="66" customHeight="1" x14ac:dyDescent="0.25">
      <c r="A33" s="204">
        <v>31</v>
      </c>
      <c r="B33" s="204">
        <v>2002</v>
      </c>
      <c r="C33" s="205"/>
      <c r="D33" s="205"/>
      <c r="E33" s="205"/>
      <c r="F33" s="213" t="s">
        <v>285</v>
      </c>
      <c r="G33" s="206" t="s">
        <v>222</v>
      </c>
      <c r="H33" s="204" t="s">
        <v>283</v>
      </c>
      <c r="I33" s="220" t="s">
        <v>286</v>
      </c>
      <c r="J33" s="214">
        <v>200</v>
      </c>
      <c r="K33" s="214"/>
      <c r="L33" s="214">
        <v>2</v>
      </c>
      <c r="M33" s="212" t="s">
        <v>244</v>
      </c>
      <c r="N33" s="201">
        <v>1</v>
      </c>
    </row>
    <row r="34" spans="1:15" ht="50.1" customHeight="1" x14ac:dyDescent="0.25">
      <c r="A34" s="204">
        <v>32</v>
      </c>
      <c r="B34" s="204">
        <v>2002</v>
      </c>
      <c r="C34" s="205"/>
      <c r="D34" s="205"/>
      <c r="E34" s="205"/>
      <c r="F34" s="213" t="s">
        <v>287</v>
      </c>
      <c r="G34" s="206" t="s">
        <v>222</v>
      </c>
      <c r="H34" s="204" t="s">
        <v>283</v>
      </c>
      <c r="I34" s="208" t="s">
        <v>288</v>
      </c>
      <c r="J34" s="214">
        <v>200</v>
      </c>
      <c r="K34" s="214"/>
      <c r="L34" s="214">
        <v>1</v>
      </c>
      <c r="M34" s="212" t="s">
        <v>244</v>
      </c>
      <c r="N34" s="201">
        <v>1</v>
      </c>
    </row>
    <row r="35" spans="1:15" ht="50.1" customHeight="1" x14ac:dyDescent="0.25">
      <c r="A35" s="204">
        <v>33</v>
      </c>
      <c r="B35" s="204">
        <v>2003</v>
      </c>
      <c r="C35" s="205"/>
      <c r="D35" s="205"/>
      <c r="E35" s="205"/>
      <c r="F35" s="205" t="s">
        <v>221</v>
      </c>
      <c r="G35" s="206" t="s">
        <v>248</v>
      </c>
      <c r="H35" s="207" t="s">
        <v>256</v>
      </c>
      <c r="I35" s="212" t="s">
        <v>289</v>
      </c>
      <c r="J35" s="214"/>
      <c r="K35" s="214"/>
      <c r="L35" s="214"/>
      <c r="M35" s="212" t="s">
        <v>244</v>
      </c>
      <c r="N35" s="201">
        <v>1</v>
      </c>
    </row>
    <row r="36" spans="1:15" ht="50.1" customHeight="1" x14ac:dyDescent="0.25">
      <c r="A36" s="204">
        <v>34</v>
      </c>
      <c r="B36" s="204">
        <v>2004</v>
      </c>
      <c r="C36" s="205"/>
      <c r="D36" s="205"/>
      <c r="E36" s="205"/>
      <c r="F36" s="205" t="s">
        <v>221</v>
      </c>
      <c r="G36" s="206" t="s">
        <v>248</v>
      </c>
      <c r="H36" s="207" t="s">
        <v>256</v>
      </c>
      <c r="I36" s="212" t="s">
        <v>290</v>
      </c>
      <c r="J36" s="214">
        <v>628</v>
      </c>
      <c r="K36" s="214"/>
      <c r="L36" s="214"/>
      <c r="M36" s="212" t="s">
        <v>244</v>
      </c>
      <c r="N36" s="201">
        <v>1</v>
      </c>
    </row>
    <row r="37" spans="1:15" ht="50.1" customHeight="1" x14ac:dyDescent="0.25">
      <c r="A37" s="204">
        <v>35</v>
      </c>
      <c r="B37" s="204">
        <v>2007</v>
      </c>
      <c r="C37" s="205"/>
      <c r="D37" s="205"/>
      <c r="E37" s="205"/>
      <c r="F37" s="205" t="s">
        <v>221</v>
      </c>
      <c r="G37" s="206" t="s">
        <v>248</v>
      </c>
      <c r="H37" s="207" t="s">
        <v>256</v>
      </c>
      <c r="I37" s="212" t="s">
        <v>291</v>
      </c>
      <c r="J37" s="214">
        <v>504</v>
      </c>
      <c r="K37" s="214"/>
      <c r="L37" s="214"/>
      <c r="M37" s="212" t="s">
        <v>244</v>
      </c>
      <c r="N37" s="201">
        <v>1</v>
      </c>
    </row>
    <row r="38" spans="1:15" ht="50.1" customHeight="1" x14ac:dyDescent="0.25">
      <c r="A38" s="204">
        <v>36</v>
      </c>
      <c r="B38" s="204">
        <v>2007</v>
      </c>
      <c r="C38" s="205"/>
      <c r="D38" s="213" t="s">
        <v>269</v>
      </c>
      <c r="E38" s="205"/>
      <c r="F38" s="213" t="s">
        <v>292</v>
      </c>
      <c r="G38" s="206" t="s">
        <v>265</v>
      </c>
      <c r="H38" s="217" t="s">
        <v>69</v>
      </c>
      <c r="I38" s="208" t="s">
        <v>293</v>
      </c>
      <c r="J38" s="214"/>
      <c r="K38" s="214"/>
      <c r="L38" s="214"/>
      <c r="M38" s="208" t="s">
        <v>294</v>
      </c>
      <c r="N38" s="201">
        <v>1</v>
      </c>
    </row>
    <row r="39" spans="1:15" ht="50.1" customHeight="1" x14ac:dyDescent="0.25">
      <c r="A39" s="204">
        <v>37</v>
      </c>
      <c r="B39" s="204">
        <v>2008</v>
      </c>
      <c r="C39" s="205"/>
      <c r="D39" s="213"/>
      <c r="E39" s="205"/>
      <c r="F39" s="213" t="s">
        <v>295</v>
      </c>
      <c r="G39" s="206" t="s">
        <v>265</v>
      </c>
      <c r="H39" s="217" t="s">
        <v>69</v>
      </c>
      <c r="I39" s="208" t="s">
        <v>296</v>
      </c>
      <c r="J39" s="214"/>
      <c r="K39" s="214"/>
      <c r="L39" s="214"/>
      <c r="M39" s="208" t="s">
        <v>294</v>
      </c>
      <c r="N39" s="201">
        <v>1</v>
      </c>
    </row>
    <row r="40" spans="1:15" ht="65.25" customHeight="1" x14ac:dyDescent="0.25">
      <c r="A40" s="204">
        <v>38</v>
      </c>
      <c r="B40" s="204">
        <v>2008</v>
      </c>
      <c r="C40" s="205"/>
      <c r="D40" s="205"/>
      <c r="E40" s="205"/>
      <c r="F40" s="208" t="s">
        <v>297</v>
      </c>
      <c r="G40" s="206" t="s">
        <v>265</v>
      </c>
      <c r="H40" s="217" t="s">
        <v>69</v>
      </c>
      <c r="I40" s="221" t="s">
        <v>298</v>
      </c>
      <c r="J40" s="214"/>
      <c r="K40" s="214"/>
      <c r="L40" s="214"/>
      <c r="M40" s="208" t="s">
        <v>294</v>
      </c>
      <c r="N40" s="201">
        <v>1</v>
      </c>
    </row>
    <row r="41" spans="1:15" ht="50.1" customHeight="1" x14ac:dyDescent="0.25">
      <c r="A41" s="204">
        <v>39</v>
      </c>
      <c r="B41" s="204">
        <v>2009</v>
      </c>
      <c r="C41" s="205"/>
      <c r="D41" s="205"/>
      <c r="E41" s="205"/>
      <c r="F41" s="213" t="s">
        <v>299</v>
      </c>
      <c r="G41" s="206" t="s">
        <v>265</v>
      </c>
      <c r="H41" s="217" t="s">
        <v>69</v>
      </c>
      <c r="I41" s="221" t="s">
        <v>300</v>
      </c>
      <c r="J41" s="214">
        <v>4800</v>
      </c>
      <c r="K41" s="214"/>
      <c r="L41" s="214"/>
      <c r="M41" s="212" t="s">
        <v>244</v>
      </c>
      <c r="N41" s="201">
        <v>1</v>
      </c>
    </row>
    <row r="42" spans="1:15" ht="50.1" customHeight="1" x14ac:dyDescent="0.25">
      <c r="A42" s="204">
        <v>40</v>
      </c>
      <c r="B42" s="204">
        <v>2009</v>
      </c>
      <c r="C42" s="205"/>
      <c r="D42" s="205"/>
      <c r="E42" s="205"/>
      <c r="F42" s="213" t="s">
        <v>301</v>
      </c>
      <c r="G42" s="206" t="s">
        <v>230</v>
      </c>
      <c r="H42" s="207" t="s">
        <v>236</v>
      </c>
      <c r="I42" s="208" t="s">
        <v>302</v>
      </c>
      <c r="J42" s="214"/>
      <c r="K42" s="214"/>
      <c r="L42" s="214"/>
      <c r="M42" s="212" t="s">
        <v>244</v>
      </c>
      <c r="N42" s="201">
        <v>1</v>
      </c>
    </row>
    <row r="43" spans="1:15" ht="160.5" customHeight="1" x14ac:dyDescent="0.25">
      <c r="A43" s="204">
        <v>41</v>
      </c>
      <c r="B43" s="204">
        <v>2010</v>
      </c>
      <c r="C43" s="205"/>
      <c r="D43" s="205"/>
      <c r="E43" s="205"/>
      <c r="F43" s="205" t="s">
        <v>303</v>
      </c>
      <c r="G43" s="206" t="s">
        <v>265</v>
      </c>
      <c r="H43" s="217" t="s">
        <v>69</v>
      </c>
      <c r="I43" s="218" t="s">
        <v>304</v>
      </c>
      <c r="J43" s="214">
        <v>50</v>
      </c>
      <c r="K43" s="214"/>
      <c r="L43" s="214">
        <v>3</v>
      </c>
      <c r="M43" s="212" t="s">
        <v>244</v>
      </c>
      <c r="N43" s="201">
        <v>1</v>
      </c>
    </row>
    <row r="44" spans="1:15" ht="60" customHeight="1" x14ac:dyDescent="0.25">
      <c r="A44" s="204">
        <v>42</v>
      </c>
      <c r="B44" s="204">
        <v>2010</v>
      </c>
      <c r="C44" s="205"/>
      <c r="D44" s="205"/>
      <c r="E44" s="205"/>
      <c r="F44" s="205" t="s">
        <v>305</v>
      </c>
      <c r="G44" s="206" t="s">
        <v>265</v>
      </c>
      <c r="H44" s="217" t="s">
        <v>69</v>
      </c>
      <c r="I44" s="222" t="s">
        <v>306</v>
      </c>
      <c r="J44" s="214"/>
      <c r="K44" s="214"/>
      <c r="L44" s="214"/>
      <c r="M44" s="212" t="s">
        <v>244</v>
      </c>
      <c r="N44" s="201">
        <v>1</v>
      </c>
      <c r="O44" s="201" t="s">
        <v>307</v>
      </c>
    </row>
    <row r="45" spans="1:15" ht="75" customHeight="1" x14ac:dyDescent="0.25">
      <c r="A45" s="204">
        <v>43</v>
      </c>
      <c r="B45" s="204">
        <v>2010</v>
      </c>
      <c r="C45" s="205"/>
      <c r="D45" s="205"/>
      <c r="E45" s="205"/>
      <c r="F45" s="205" t="s">
        <v>221</v>
      </c>
      <c r="G45" s="206" t="s">
        <v>248</v>
      </c>
      <c r="H45" s="207" t="s">
        <v>256</v>
      </c>
      <c r="I45" s="208" t="s">
        <v>308</v>
      </c>
      <c r="J45" s="214"/>
      <c r="K45" s="214"/>
      <c r="L45" s="214"/>
      <c r="M45" s="212" t="s">
        <v>244</v>
      </c>
      <c r="N45" s="201">
        <v>1</v>
      </c>
    </row>
    <row r="46" spans="1:15" ht="87.75" customHeight="1" x14ac:dyDescent="0.25">
      <c r="A46" s="204">
        <v>44</v>
      </c>
      <c r="B46" s="204">
        <v>2011</v>
      </c>
      <c r="C46" s="205"/>
      <c r="D46" s="205"/>
      <c r="E46" s="205"/>
      <c r="F46" s="205" t="s">
        <v>221</v>
      </c>
      <c r="G46" s="206" t="s">
        <v>248</v>
      </c>
      <c r="H46" s="207" t="s">
        <v>256</v>
      </c>
      <c r="I46" s="208" t="s">
        <v>309</v>
      </c>
      <c r="J46" s="214">
        <v>50000</v>
      </c>
      <c r="K46" s="214"/>
      <c r="L46" s="214">
        <v>3</v>
      </c>
      <c r="M46" s="212" t="s">
        <v>244</v>
      </c>
      <c r="N46" s="201">
        <v>1</v>
      </c>
    </row>
    <row r="47" spans="1:15" ht="50.1" customHeight="1" x14ac:dyDescent="0.25">
      <c r="A47" s="204">
        <v>45</v>
      </c>
      <c r="B47" s="204">
        <v>2012</v>
      </c>
      <c r="C47" s="205"/>
      <c r="D47" s="205"/>
      <c r="E47" s="205"/>
      <c r="F47" s="205" t="s">
        <v>221</v>
      </c>
      <c r="G47" s="206" t="s">
        <v>248</v>
      </c>
      <c r="H47" s="207" t="s">
        <v>256</v>
      </c>
      <c r="I47" s="212" t="s">
        <v>310</v>
      </c>
      <c r="J47" s="214"/>
      <c r="K47" s="214"/>
      <c r="L47" s="214">
        <v>1</v>
      </c>
      <c r="M47" s="212" t="s">
        <v>244</v>
      </c>
      <c r="N47" s="201">
        <v>1</v>
      </c>
    </row>
    <row r="48" spans="1:15" ht="68.25" customHeight="1" x14ac:dyDescent="0.25">
      <c r="A48" s="204">
        <v>46</v>
      </c>
      <c r="B48" s="204">
        <v>2012</v>
      </c>
      <c r="C48" s="205"/>
      <c r="D48" s="205" t="s">
        <v>311</v>
      </c>
      <c r="E48" s="205" t="s">
        <v>312</v>
      </c>
      <c r="F48" s="205" t="s">
        <v>312</v>
      </c>
      <c r="G48" s="206" t="s">
        <v>248</v>
      </c>
      <c r="H48" s="207" t="s">
        <v>256</v>
      </c>
      <c r="I48" s="208" t="s">
        <v>313</v>
      </c>
      <c r="J48" s="214">
        <v>1685</v>
      </c>
      <c r="K48" s="214"/>
      <c r="L48" s="214"/>
      <c r="M48" s="212" t="s">
        <v>244</v>
      </c>
      <c r="N48" s="201">
        <v>1</v>
      </c>
    </row>
    <row r="49" spans="1:14" ht="72" customHeight="1" x14ac:dyDescent="0.25">
      <c r="A49" s="204">
        <v>47</v>
      </c>
      <c r="B49" s="204">
        <v>2012</v>
      </c>
      <c r="C49" s="205"/>
      <c r="D49" s="205"/>
      <c r="E49" s="205" t="s">
        <v>314</v>
      </c>
      <c r="F49" s="205" t="s">
        <v>314</v>
      </c>
      <c r="G49" s="206" t="s">
        <v>241</v>
      </c>
      <c r="H49" s="217" t="s">
        <v>315</v>
      </c>
      <c r="I49" s="212" t="s">
        <v>316</v>
      </c>
      <c r="J49" s="214">
        <v>150</v>
      </c>
      <c r="K49" s="214"/>
      <c r="L49" s="214"/>
      <c r="M49" s="212" t="s">
        <v>244</v>
      </c>
      <c r="N49" s="201">
        <v>1</v>
      </c>
    </row>
    <row r="50" spans="1:14" ht="50.1" customHeight="1" x14ac:dyDescent="0.25">
      <c r="A50" s="204">
        <v>48</v>
      </c>
      <c r="B50" s="215" t="s">
        <v>317</v>
      </c>
      <c r="C50" s="205"/>
      <c r="D50" s="205"/>
      <c r="E50" s="213" t="s">
        <v>318</v>
      </c>
      <c r="F50" s="205"/>
      <c r="G50" s="206" t="s">
        <v>241</v>
      </c>
      <c r="H50" s="207" t="s">
        <v>81</v>
      </c>
      <c r="I50" s="208" t="s">
        <v>319</v>
      </c>
      <c r="J50" s="209">
        <v>20</v>
      </c>
      <c r="K50" s="209"/>
      <c r="L50" s="209"/>
      <c r="M50" s="212" t="s">
        <v>244</v>
      </c>
      <c r="N50" s="201">
        <v>1</v>
      </c>
    </row>
    <row r="51" spans="1:14" ht="50.1" customHeight="1" x14ac:dyDescent="0.25">
      <c r="A51" s="204">
        <v>49</v>
      </c>
      <c r="B51" s="204" t="s">
        <v>320</v>
      </c>
      <c r="C51" s="205"/>
      <c r="D51" s="205"/>
      <c r="E51" s="205"/>
      <c r="F51" s="205"/>
      <c r="G51" s="206" t="s">
        <v>230</v>
      </c>
      <c r="H51" s="217" t="s">
        <v>77</v>
      </c>
      <c r="I51" s="212" t="s">
        <v>321</v>
      </c>
      <c r="J51" s="214"/>
      <c r="K51" s="214"/>
      <c r="L51" s="214"/>
      <c r="M51" s="212"/>
      <c r="N51" s="201">
        <v>1</v>
      </c>
    </row>
    <row r="52" spans="1:14" ht="50.1" customHeight="1" x14ac:dyDescent="0.3">
      <c r="A52" s="204">
        <v>50</v>
      </c>
      <c r="B52" s="204">
        <v>2013</v>
      </c>
      <c r="C52" s="205"/>
      <c r="D52" s="205"/>
      <c r="E52" s="213" t="s">
        <v>322</v>
      </c>
      <c r="F52" s="205"/>
      <c r="G52" s="206" t="s">
        <v>241</v>
      </c>
      <c r="H52" s="217" t="s">
        <v>315</v>
      </c>
      <c r="I52" s="223" t="s">
        <v>323</v>
      </c>
      <c r="J52" s="214">
        <v>100</v>
      </c>
      <c r="K52" s="214"/>
      <c r="L52" s="214"/>
      <c r="M52" s="212"/>
      <c r="N52" s="201">
        <v>1</v>
      </c>
    </row>
    <row r="53" spans="1:14" ht="50.1" customHeight="1" x14ac:dyDescent="0.25">
      <c r="A53" s="204">
        <v>51</v>
      </c>
      <c r="B53" s="204">
        <v>2013</v>
      </c>
      <c r="C53" s="205"/>
      <c r="D53" s="205" t="s">
        <v>324</v>
      </c>
      <c r="E53" s="205"/>
      <c r="F53" s="205" t="s">
        <v>325</v>
      </c>
      <c r="G53" s="206" t="s">
        <v>241</v>
      </c>
      <c r="H53" s="217" t="s">
        <v>315</v>
      </c>
      <c r="I53" s="208" t="s">
        <v>326</v>
      </c>
      <c r="J53" s="214">
        <v>24</v>
      </c>
      <c r="K53" s="214"/>
      <c r="L53" s="214"/>
      <c r="M53" s="212" t="s">
        <v>244</v>
      </c>
      <c r="N53" s="201">
        <v>1</v>
      </c>
    </row>
    <row r="54" spans="1:14" ht="59.25" customHeight="1" x14ac:dyDescent="0.25">
      <c r="A54" s="204">
        <v>52</v>
      </c>
      <c r="B54" s="215" t="s">
        <v>327</v>
      </c>
      <c r="C54" s="205"/>
      <c r="D54" s="205"/>
      <c r="E54" s="213" t="s">
        <v>328</v>
      </c>
      <c r="F54" s="205"/>
      <c r="G54" s="206" t="s">
        <v>241</v>
      </c>
      <c r="H54" s="215" t="s">
        <v>81</v>
      </c>
      <c r="I54" s="208" t="s">
        <v>329</v>
      </c>
      <c r="J54" s="209">
        <v>250</v>
      </c>
      <c r="K54" s="209"/>
      <c r="L54" s="224"/>
      <c r="M54" s="212" t="s">
        <v>244</v>
      </c>
      <c r="N54" s="201">
        <v>1</v>
      </c>
    </row>
    <row r="55" spans="1:14" ht="108.75" customHeight="1" x14ac:dyDescent="0.25">
      <c r="A55" s="204">
        <v>53</v>
      </c>
      <c r="B55" s="215">
        <v>2014</v>
      </c>
      <c r="C55" s="205"/>
      <c r="D55" s="205"/>
      <c r="E55" s="213"/>
      <c r="F55" s="213" t="s">
        <v>221</v>
      </c>
      <c r="G55" s="206" t="s">
        <v>248</v>
      </c>
      <c r="H55" s="207" t="s">
        <v>330</v>
      </c>
      <c r="I55" s="208" t="s">
        <v>331</v>
      </c>
      <c r="J55" s="209"/>
      <c r="K55" s="209"/>
      <c r="L55" s="224"/>
      <c r="M55" s="212" t="s">
        <v>244</v>
      </c>
      <c r="N55" s="201">
        <v>1</v>
      </c>
    </row>
    <row r="56" spans="1:14" ht="108.75" customHeight="1" x14ac:dyDescent="0.25">
      <c r="A56" s="204">
        <v>54</v>
      </c>
      <c r="B56" s="215">
        <v>2011</v>
      </c>
      <c r="C56" s="205"/>
      <c r="D56" s="205"/>
      <c r="E56" s="213"/>
      <c r="F56" s="213" t="s">
        <v>332</v>
      </c>
      <c r="G56" s="206" t="s">
        <v>265</v>
      </c>
      <c r="H56" s="207" t="s">
        <v>69</v>
      </c>
      <c r="I56" s="218" t="s">
        <v>333</v>
      </c>
      <c r="J56" s="209">
        <v>4</v>
      </c>
      <c r="K56" s="209"/>
      <c r="L56" s="224">
        <v>1</v>
      </c>
      <c r="M56" s="212" t="s">
        <v>244</v>
      </c>
      <c r="N56" s="201">
        <v>1</v>
      </c>
    </row>
    <row r="57" spans="1:14" ht="50.1" customHeight="1" x14ac:dyDescent="0.25">
      <c r="A57" s="204">
        <v>55</v>
      </c>
      <c r="B57" s="204">
        <v>2014</v>
      </c>
      <c r="C57" s="205"/>
      <c r="D57" s="205" t="s">
        <v>334</v>
      </c>
      <c r="E57" s="225"/>
      <c r="F57" s="205" t="s">
        <v>335</v>
      </c>
      <c r="G57" s="206" t="s">
        <v>265</v>
      </c>
      <c r="H57" s="217" t="s">
        <v>69</v>
      </c>
      <c r="I57" s="208" t="s">
        <v>336</v>
      </c>
      <c r="J57" s="214">
        <v>8</v>
      </c>
      <c r="K57" s="214"/>
      <c r="L57" s="214">
        <v>1</v>
      </c>
      <c r="M57" s="212" t="s">
        <v>244</v>
      </c>
      <c r="N57" s="201">
        <v>1</v>
      </c>
    </row>
    <row r="58" spans="1:14" ht="50.1" customHeight="1" x14ac:dyDescent="0.25">
      <c r="A58" s="204">
        <v>56</v>
      </c>
      <c r="B58" s="204">
        <v>2015</v>
      </c>
      <c r="C58" s="205">
        <v>28</v>
      </c>
      <c r="D58" s="213" t="s">
        <v>324</v>
      </c>
      <c r="E58" s="225"/>
      <c r="F58" s="208" t="s">
        <v>337</v>
      </c>
      <c r="G58" s="206" t="s">
        <v>265</v>
      </c>
      <c r="H58" s="217" t="s">
        <v>69</v>
      </c>
      <c r="I58" s="208" t="s">
        <v>338</v>
      </c>
      <c r="J58" s="214">
        <v>588</v>
      </c>
      <c r="K58" s="214"/>
      <c r="L58" s="214"/>
      <c r="M58" s="212" t="s">
        <v>244</v>
      </c>
      <c r="N58" s="201">
        <v>1</v>
      </c>
    </row>
    <row r="59" spans="1:14" ht="50.1" customHeight="1" x14ac:dyDescent="0.25">
      <c r="A59" s="204">
        <v>57</v>
      </c>
      <c r="B59" s="204">
        <v>2015</v>
      </c>
      <c r="C59" s="205">
        <v>1</v>
      </c>
      <c r="D59" s="205" t="s">
        <v>311</v>
      </c>
      <c r="E59" s="205"/>
      <c r="F59" s="205" t="s">
        <v>339</v>
      </c>
      <c r="G59" s="206" t="s">
        <v>248</v>
      </c>
      <c r="H59" s="207" t="s">
        <v>256</v>
      </c>
      <c r="I59" s="212" t="s">
        <v>340</v>
      </c>
      <c r="J59" s="214">
        <v>80</v>
      </c>
      <c r="K59" s="214"/>
      <c r="L59" s="214"/>
      <c r="M59" s="212" t="s">
        <v>244</v>
      </c>
      <c r="N59" s="201">
        <v>1</v>
      </c>
    </row>
    <row r="60" spans="1:14" ht="94.5" customHeight="1" x14ac:dyDescent="0.25">
      <c r="A60" s="204">
        <v>58</v>
      </c>
      <c r="B60" s="204">
        <v>2015</v>
      </c>
      <c r="C60" s="205"/>
      <c r="D60" s="205"/>
      <c r="E60" s="205"/>
      <c r="F60" s="205" t="s">
        <v>312</v>
      </c>
      <c r="G60" s="206" t="s">
        <v>241</v>
      </c>
      <c r="H60" s="217" t="s">
        <v>81</v>
      </c>
      <c r="I60" s="210" t="s">
        <v>341</v>
      </c>
      <c r="J60" s="211">
        <v>120</v>
      </c>
      <c r="K60" s="211"/>
      <c r="L60" s="211"/>
      <c r="M60" s="208" t="s">
        <v>342</v>
      </c>
      <c r="N60" s="201">
        <v>1</v>
      </c>
    </row>
    <row r="61" spans="1:14" ht="94.5" customHeight="1" x14ac:dyDescent="0.35">
      <c r="A61" s="204">
        <v>59</v>
      </c>
      <c r="B61" s="204">
        <v>2016</v>
      </c>
      <c r="C61" s="205">
        <v>22</v>
      </c>
      <c r="D61" s="213" t="s">
        <v>273</v>
      </c>
      <c r="E61" s="213" t="s">
        <v>271</v>
      </c>
      <c r="F61" s="205"/>
      <c r="G61" s="206" t="s">
        <v>248</v>
      </c>
      <c r="H61" s="207" t="s">
        <v>343</v>
      </c>
      <c r="I61" s="226" t="s">
        <v>344</v>
      </c>
      <c r="J61" s="211">
        <v>192</v>
      </c>
      <c r="K61" s="211"/>
      <c r="L61" s="211"/>
      <c r="M61" s="208"/>
      <c r="N61" s="201">
        <v>1</v>
      </c>
    </row>
    <row r="62" spans="1:14" ht="94.5" customHeight="1" x14ac:dyDescent="0.25">
      <c r="A62" s="204">
        <v>60</v>
      </c>
      <c r="B62" s="204">
        <v>2016</v>
      </c>
      <c r="C62" s="205">
        <v>31</v>
      </c>
      <c r="D62" s="213" t="s">
        <v>345</v>
      </c>
      <c r="E62" s="205"/>
      <c r="F62" s="213" t="s">
        <v>346</v>
      </c>
      <c r="G62" s="206" t="s">
        <v>248</v>
      </c>
      <c r="H62" s="207" t="s">
        <v>343</v>
      </c>
      <c r="I62" s="227" t="s">
        <v>347</v>
      </c>
      <c r="J62" s="211">
        <v>1200</v>
      </c>
      <c r="K62" s="211">
        <v>2</v>
      </c>
      <c r="L62" s="211"/>
      <c r="M62" s="208"/>
      <c r="N62" s="201">
        <v>1</v>
      </c>
    </row>
    <row r="63" spans="1:14" ht="50.1" customHeight="1" x14ac:dyDescent="0.25">
      <c r="A63" s="204">
        <v>61</v>
      </c>
      <c r="B63" s="204">
        <v>2016</v>
      </c>
      <c r="C63" s="205"/>
      <c r="D63" s="205"/>
      <c r="E63" s="205"/>
      <c r="F63" s="205" t="s">
        <v>221</v>
      </c>
      <c r="G63" s="206" t="s">
        <v>241</v>
      </c>
      <c r="H63" s="217" t="s">
        <v>81</v>
      </c>
      <c r="I63" s="212" t="s">
        <v>348</v>
      </c>
      <c r="J63" s="214"/>
      <c r="K63" s="214"/>
      <c r="L63" s="214"/>
      <c r="M63" s="208" t="s">
        <v>342</v>
      </c>
      <c r="N63" s="201">
        <v>1</v>
      </c>
    </row>
    <row r="64" spans="1:14" ht="68.25" customHeight="1" x14ac:dyDescent="0.25">
      <c r="A64" s="204">
        <v>62</v>
      </c>
      <c r="B64" s="204">
        <v>2016</v>
      </c>
      <c r="C64" s="205">
        <v>28</v>
      </c>
      <c r="D64" s="205" t="s">
        <v>311</v>
      </c>
      <c r="E64" s="205"/>
      <c r="F64" s="213" t="s">
        <v>221</v>
      </c>
      <c r="G64" s="206" t="s">
        <v>248</v>
      </c>
      <c r="H64" s="217" t="s">
        <v>56</v>
      </c>
      <c r="I64" s="220" t="s">
        <v>349</v>
      </c>
      <c r="J64" s="214">
        <v>20000</v>
      </c>
      <c r="K64" s="214"/>
      <c r="L64" s="214">
        <v>1</v>
      </c>
      <c r="M64" s="208" t="s">
        <v>342</v>
      </c>
      <c r="N64" s="201">
        <v>1</v>
      </c>
    </row>
    <row r="65" spans="1:14" ht="50.1" customHeight="1" x14ac:dyDescent="0.25">
      <c r="A65" s="204">
        <v>63</v>
      </c>
      <c r="B65" s="204">
        <v>2017</v>
      </c>
      <c r="C65" s="205">
        <v>29</v>
      </c>
      <c r="D65" s="205" t="s">
        <v>350</v>
      </c>
      <c r="E65" s="205"/>
      <c r="F65" s="205" t="s">
        <v>351</v>
      </c>
      <c r="G65" s="206" t="s">
        <v>230</v>
      </c>
      <c r="H65" s="217" t="s">
        <v>275</v>
      </c>
      <c r="I65" s="208" t="s">
        <v>352</v>
      </c>
      <c r="J65" s="214"/>
      <c r="K65" s="214"/>
      <c r="L65" s="214">
        <v>22</v>
      </c>
      <c r="M65" s="208" t="s">
        <v>342</v>
      </c>
      <c r="N65" s="201">
        <v>1</v>
      </c>
    </row>
    <row r="66" spans="1:14" ht="50.1" customHeight="1" x14ac:dyDescent="0.25">
      <c r="A66" s="204">
        <v>64</v>
      </c>
      <c r="B66" s="204">
        <v>2017</v>
      </c>
      <c r="C66" s="205">
        <v>20</v>
      </c>
      <c r="D66" s="205" t="s">
        <v>245</v>
      </c>
      <c r="E66" s="205"/>
      <c r="F66" s="205" t="s">
        <v>251</v>
      </c>
      <c r="G66" s="206" t="s">
        <v>230</v>
      </c>
      <c r="H66" s="217" t="s">
        <v>231</v>
      </c>
      <c r="I66" s="208" t="s">
        <v>353</v>
      </c>
      <c r="J66" s="214"/>
      <c r="K66" s="214"/>
      <c r="L66" s="214"/>
      <c r="M66" s="208" t="s">
        <v>342</v>
      </c>
      <c r="N66" s="201">
        <v>1</v>
      </c>
    </row>
    <row r="67" spans="1:14" ht="50.1" customHeight="1" x14ac:dyDescent="0.25">
      <c r="A67" s="204">
        <v>65</v>
      </c>
      <c r="B67" s="204">
        <v>2017</v>
      </c>
      <c r="C67" s="205">
        <v>8</v>
      </c>
      <c r="D67" s="205" t="s">
        <v>311</v>
      </c>
      <c r="E67" s="205"/>
      <c r="F67" s="205" t="s">
        <v>246</v>
      </c>
      <c r="G67" s="206" t="s">
        <v>230</v>
      </c>
      <c r="H67" s="217" t="s">
        <v>59</v>
      </c>
      <c r="I67" s="212" t="s">
        <v>354</v>
      </c>
      <c r="J67" s="214">
        <v>22</v>
      </c>
      <c r="K67" s="214"/>
      <c r="L67" s="211">
        <v>4</v>
      </c>
      <c r="M67" s="208" t="s">
        <v>342</v>
      </c>
      <c r="N67" s="201">
        <v>1</v>
      </c>
    </row>
    <row r="68" spans="1:14" ht="71.25" customHeight="1" x14ac:dyDescent="0.25">
      <c r="A68" s="204">
        <v>66</v>
      </c>
      <c r="B68" s="204">
        <v>2017</v>
      </c>
      <c r="C68" s="205"/>
      <c r="D68" s="205"/>
      <c r="E68" s="205"/>
      <c r="F68" s="213" t="s">
        <v>303</v>
      </c>
      <c r="G68" s="206" t="s">
        <v>265</v>
      </c>
      <c r="H68" s="217" t="s">
        <v>69</v>
      </c>
      <c r="I68" s="228" t="s">
        <v>355</v>
      </c>
      <c r="J68" s="211"/>
      <c r="K68" s="211"/>
      <c r="L68" s="211"/>
      <c r="M68" s="208" t="s">
        <v>342</v>
      </c>
      <c r="N68" s="201">
        <v>1</v>
      </c>
    </row>
    <row r="69" spans="1:14" ht="71.25" customHeight="1" x14ac:dyDescent="0.25">
      <c r="A69" s="204"/>
      <c r="B69" s="204">
        <v>2017</v>
      </c>
      <c r="C69" s="205">
        <v>29</v>
      </c>
      <c r="D69" s="213" t="s">
        <v>356</v>
      </c>
      <c r="E69" s="205"/>
      <c r="F69" s="213"/>
      <c r="G69" s="206" t="s">
        <v>230</v>
      </c>
      <c r="H69" s="207" t="s">
        <v>357</v>
      </c>
      <c r="I69" s="228" t="s">
        <v>358</v>
      </c>
      <c r="J69" s="211">
        <v>400</v>
      </c>
      <c r="K69" s="211"/>
      <c r="L69" s="211"/>
      <c r="M69" s="208" t="s">
        <v>342</v>
      </c>
      <c r="N69" s="201">
        <v>1</v>
      </c>
    </row>
    <row r="70" spans="1:14" ht="129.75" customHeight="1" x14ac:dyDescent="0.25">
      <c r="A70" s="204">
        <v>67</v>
      </c>
      <c r="B70" s="215" t="s">
        <v>359</v>
      </c>
      <c r="C70" s="205"/>
      <c r="D70" s="205"/>
      <c r="E70" s="205"/>
      <c r="F70" s="213" t="s">
        <v>221</v>
      </c>
      <c r="G70" s="206" t="s">
        <v>248</v>
      </c>
      <c r="H70" s="207" t="s">
        <v>330</v>
      </c>
      <c r="I70" s="228" t="s">
        <v>360</v>
      </c>
      <c r="J70" s="211"/>
      <c r="K70" s="211"/>
      <c r="L70" s="211"/>
      <c r="M70" s="208" t="s">
        <v>342</v>
      </c>
      <c r="N70" s="201">
        <v>1</v>
      </c>
    </row>
    <row r="71" spans="1:14" ht="96" customHeight="1" x14ac:dyDescent="0.25">
      <c r="A71" s="204">
        <v>68</v>
      </c>
      <c r="B71" s="204">
        <v>2018</v>
      </c>
      <c r="C71" s="205"/>
      <c r="D71" s="205"/>
      <c r="E71" s="205"/>
      <c r="F71" s="205" t="s">
        <v>361</v>
      </c>
      <c r="G71" s="206" t="s">
        <v>241</v>
      </c>
      <c r="H71" s="207" t="s">
        <v>81</v>
      </c>
      <c r="I71" s="210" t="s">
        <v>362</v>
      </c>
      <c r="J71" s="211"/>
      <c r="K71" s="211"/>
      <c r="L71" s="211"/>
      <c r="M71" s="208" t="s">
        <v>342</v>
      </c>
      <c r="N71" s="201">
        <v>1</v>
      </c>
    </row>
    <row r="72" spans="1:14" ht="50.1" customHeight="1" x14ac:dyDescent="0.25">
      <c r="A72" s="204">
        <v>69</v>
      </c>
      <c r="B72" s="215" t="s">
        <v>363</v>
      </c>
      <c r="C72" s="205"/>
      <c r="D72" s="205"/>
      <c r="E72" s="205"/>
      <c r="F72" s="205" t="s">
        <v>364</v>
      </c>
      <c r="G72" s="206" t="s">
        <v>241</v>
      </c>
      <c r="H72" s="207" t="s">
        <v>81</v>
      </c>
      <c r="I72" s="210" t="s">
        <v>365</v>
      </c>
      <c r="J72" s="211"/>
      <c r="K72" s="211"/>
      <c r="L72" s="214"/>
      <c r="M72" s="208" t="s">
        <v>342</v>
      </c>
      <c r="N72" s="201">
        <v>1</v>
      </c>
    </row>
    <row r="73" spans="1:14" ht="50.1" customHeight="1" x14ac:dyDescent="0.25">
      <c r="A73" s="204">
        <v>70</v>
      </c>
      <c r="B73" s="204">
        <v>2018</v>
      </c>
      <c r="C73" s="205">
        <v>3</v>
      </c>
      <c r="D73" s="205" t="s">
        <v>245</v>
      </c>
      <c r="E73" s="205"/>
      <c r="F73" s="205" t="s">
        <v>312</v>
      </c>
      <c r="G73" s="206" t="s">
        <v>230</v>
      </c>
      <c r="H73" s="207" t="s">
        <v>366</v>
      </c>
      <c r="I73" s="212" t="s">
        <v>367</v>
      </c>
      <c r="J73" s="214"/>
      <c r="K73" s="214"/>
      <c r="L73" s="214">
        <v>1</v>
      </c>
      <c r="M73" s="208" t="s">
        <v>342</v>
      </c>
      <c r="N73" s="201">
        <v>1</v>
      </c>
    </row>
    <row r="74" spans="1:14" ht="50.1" customHeight="1" x14ac:dyDescent="0.25">
      <c r="A74" s="204">
        <v>71</v>
      </c>
      <c r="B74" s="204">
        <v>2018</v>
      </c>
      <c r="C74" s="205">
        <v>6</v>
      </c>
      <c r="D74" s="205" t="s">
        <v>238</v>
      </c>
      <c r="E74" s="205"/>
      <c r="F74" s="212" t="s">
        <v>368</v>
      </c>
      <c r="G74" s="206" t="s">
        <v>230</v>
      </c>
      <c r="H74" s="204" t="s">
        <v>79</v>
      </c>
      <c r="I74" s="212" t="s">
        <v>369</v>
      </c>
      <c r="J74" s="214"/>
      <c r="K74" s="214"/>
      <c r="L74" s="209"/>
      <c r="M74" s="208" t="s">
        <v>342</v>
      </c>
      <c r="N74" s="201">
        <v>1</v>
      </c>
    </row>
    <row r="75" spans="1:14" ht="62.25" customHeight="1" x14ac:dyDescent="0.25">
      <c r="A75" s="204">
        <v>72</v>
      </c>
      <c r="B75" s="204">
        <v>2018</v>
      </c>
      <c r="C75" s="205"/>
      <c r="D75" s="205"/>
      <c r="E75" s="205"/>
      <c r="F75" s="212" t="s">
        <v>370</v>
      </c>
      <c r="G75" s="206" t="s">
        <v>230</v>
      </c>
      <c r="H75" s="207" t="s">
        <v>79</v>
      </c>
      <c r="I75" s="212" t="s">
        <v>371</v>
      </c>
      <c r="J75" s="214">
        <v>200</v>
      </c>
      <c r="K75" s="214"/>
      <c r="L75" s="209"/>
      <c r="M75" s="208" t="s">
        <v>342</v>
      </c>
      <c r="N75" s="201">
        <v>1</v>
      </c>
    </row>
    <row r="76" spans="1:14" ht="72" customHeight="1" x14ac:dyDescent="0.25">
      <c r="A76" s="204">
        <v>73</v>
      </c>
      <c r="B76" s="204">
        <v>2019</v>
      </c>
      <c r="C76" s="205">
        <v>28</v>
      </c>
      <c r="D76" s="205" t="s">
        <v>345</v>
      </c>
      <c r="E76" s="205"/>
      <c r="F76" s="205" t="s">
        <v>364</v>
      </c>
      <c r="G76" s="206" t="s">
        <v>248</v>
      </c>
      <c r="H76" s="207" t="s">
        <v>330</v>
      </c>
      <c r="I76" s="208" t="s">
        <v>372</v>
      </c>
      <c r="J76" s="209"/>
      <c r="K76" s="209"/>
      <c r="L76" s="209"/>
      <c r="M76" s="208" t="s">
        <v>342</v>
      </c>
      <c r="N76" s="201">
        <v>1</v>
      </c>
    </row>
    <row r="77" spans="1:14" ht="96" customHeight="1" x14ac:dyDescent="0.25">
      <c r="A77" s="204">
        <v>74</v>
      </c>
      <c r="B77" s="204">
        <v>2019</v>
      </c>
      <c r="C77" s="205">
        <v>30</v>
      </c>
      <c r="D77" s="205" t="s">
        <v>373</v>
      </c>
      <c r="E77" s="205"/>
      <c r="F77" s="213" t="s">
        <v>374</v>
      </c>
      <c r="G77" s="206" t="s">
        <v>230</v>
      </c>
      <c r="H77" s="204" t="s">
        <v>231</v>
      </c>
      <c r="I77" s="208" t="s">
        <v>375</v>
      </c>
      <c r="J77" s="209"/>
      <c r="K77" s="209"/>
      <c r="L77" s="209"/>
      <c r="M77" s="208" t="s">
        <v>342</v>
      </c>
      <c r="N77" s="201">
        <v>1</v>
      </c>
    </row>
    <row r="78" spans="1:14" ht="46.5" customHeight="1" x14ac:dyDescent="0.25">
      <c r="A78" s="204">
        <v>75</v>
      </c>
      <c r="B78" s="204">
        <v>2020</v>
      </c>
      <c r="C78" s="205">
        <v>12</v>
      </c>
      <c r="D78" s="205" t="s">
        <v>324</v>
      </c>
      <c r="E78" s="213" t="s">
        <v>376</v>
      </c>
      <c r="F78" s="205"/>
      <c r="G78" s="206" t="s">
        <v>230</v>
      </c>
      <c r="H78" s="207" t="s">
        <v>366</v>
      </c>
      <c r="I78" s="208" t="s">
        <v>377</v>
      </c>
      <c r="J78" s="209"/>
      <c r="K78" s="209"/>
      <c r="L78" s="229">
        <v>2</v>
      </c>
      <c r="M78" s="208" t="s">
        <v>342</v>
      </c>
      <c r="N78" s="201">
        <v>1</v>
      </c>
    </row>
    <row r="79" spans="1:14" ht="50.1" customHeight="1" x14ac:dyDescent="0.25">
      <c r="A79" s="204">
        <v>76</v>
      </c>
      <c r="B79" s="204">
        <v>2020</v>
      </c>
      <c r="C79" s="230">
        <v>26</v>
      </c>
      <c r="D79" s="205" t="s">
        <v>334</v>
      </c>
      <c r="E79" s="205"/>
      <c r="F79" s="213" t="s">
        <v>374</v>
      </c>
      <c r="G79" s="206" t="s">
        <v>230</v>
      </c>
      <c r="H79" s="215" t="s">
        <v>378</v>
      </c>
      <c r="I79" s="208" t="s">
        <v>379</v>
      </c>
      <c r="J79" s="209"/>
      <c r="K79" s="209"/>
      <c r="L79" s="209"/>
      <c r="M79" s="208" t="s">
        <v>342</v>
      </c>
      <c r="N79" s="201">
        <v>1</v>
      </c>
    </row>
    <row r="80" spans="1:14" ht="63" customHeight="1" x14ac:dyDescent="0.25">
      <c r="A80" s="204">
        <v>77</v>
      </c>
      <c r="B80" s="204">
        <v>2020</v>
      </c>
      <c r="C80" s="205">
        <v>21</v>
      </c>
      <c r="D80" s="205" t="s">
        <v>380</v>
      </c>
      <c r="E80" s="205"/>
      <c r="F80" s="205" t="s">
        <v>364</v>
      </c>
      <c r="G80" s="206" t="s">
        <v>248</v>
      </c>
      <c r="H80" s="207" t="s">
        <v>330</v>
      </c>
      <c r="I80" s="208" t="s">
        <v>381</v>
      </c>
      <c r="J80" s="209"/>
      <c r="K80" s="209"/>
      <c r="L80" s="209"/>
      <c r="M80" s="208" t="s">
        <v>342</v>
      </c>
      <c r="N80" s="201">
        <v>1</v>
      </c>
    </row>
    <row r="81" spans="1:14" ht="63" customHeight="1" x14ac:dyDescent="0.25">
      <c r="A81" s="204">
        <v>78</v>
      </c>
      <c r="B81" s="204">
        <v>2020</v>
      </c>
      <c r="C81" s="205">
        <v>8</v>
      </c>
      <c r="D81" s="213" t="s">
        <v>382</v>
      </c>
      <c r="E81" s="213" t="s">
        <v>383</v>
      </c>
      <c r="F81" s="205"/>
      <c r="G81" s="206" t="s">
        <v>230</v>
      </c>
      <c r="H81" s="207" t="s">
        <v>231</v>
      </c>
      <c r="I81" s="208" t="s">
        <v>384</v>
      </c>
      <c r="J81" s="209"/>
      <c r="K81" s="209"/>
      <c r="L81" s="209"/>
      <c r="M81" s="208"/>
      <c r="N81" s="201">
        <v>1</v>
      </c>
    </row>
    <row r="82" spans="1:14" ht="55.5" customHeight="1" x14ac:dyDescent="0.25">
      <c r="A82" s="204">
        <v>79</v>
      </c>
      <c r="B82" s="204">
        <v>2020</v>
      </c>
      <c r="C82" s="205">
        <v>6</v>
      </c>
      <c r="D82" s="205" t="s">
        <v>311</v>
      </c>
      <c r="E82" s="205"/>
      <c r="F82" s="205" t="s">
        <v>364</v>
      </c>
      <c r="G82" s="206" t="s">
        <v>248</v>
      </c>
      <c r="H82" s="207" t="s">
        <v>330</v>
      </c>
      <c r="I82" s="212" t="s">
        <v>385</v>
      </c>
      <c r="J82" s="209"/>
      <c r="K82" s="209"/>
      <c r="L82" s="209"/>
      <c r="M82" s="208" t="s">
        <v>342</v>
      </c>
      <c r="N82" s="201">
        <v>1</v>
      </c>
    </row>
    <row r="83" spans="1:14" ht="76.5" customHeight="1" x14ac:dyDescent="0.25">
      <c r="A83" s="204">
        <v>80</v>
      </c>
      <c r="B83" s="204">
        <v>2020</v>
      </c>
      <c r="C83" s="205"/>
      <c r="D83" s="205"/>
      <c r="E83" s="205"/>
      <c r="F83" s="231" t="s">
        <v>386</v>
      </c>
      <c r="G83" s="206" t="s">
        <v>387</v>
      </c>
      <c r="H83" s="217" t="s">
        <v>388</v>
      </c>
      <c r="I83" s="208" t="s">
        <v>389</v>
      </c>
      <c r="J83" s="209"/>
      <c r="K83" s="209"/>
      <c r="L83" s="214"/>
      <c r="M83" s="208" t="s">
        <v>342</v>
      </c>
      <c r="N83" s="201">
        <v>1</v>
      </c>
    </row>
    <row r="84" spans="1:14" ht="54" customHeight="1" x14ac:dyDescent="0.25">
      <c r="A84" s="204">
        <v>81</v>
      </c>
      <c r="B84" s="204">
        <v>2020</v>
      </c>
      <c r="C84" s="205">
        <v>14</v>
      </c>
      <c r="D84" s="205" t="s">
        <v>269</v>
      </c>
      <c r="E84" s="205"/>
      <c r="F84" s="213" t="s">
        <v>221</v>
      </c>
      <c r="G84" s="206" t="s">
        <v>248</v>
      </c>
      <c r="H84" s="204" t="s">
        <v>56</v>
      </c>
      <c r="I84" s="212" t="s">
        <v>390</v>
      </c>
      <c r="J84" s="214">
        <v>31555</v>
      </c>
      <c r="K84" s="214"/>
      <c r="L84" s="211">
        <v>2</v>
      </c>
      <c r="M84" s="208" t="s">
        <v>342</v>
      </c>
      <c r="N84" s="201">
        <v>1</v>
      </c>
    </row>
    <row r="85" spans="1:14" ht="44.25" customHeight="1" x14ac:dyDescent="0.25">
      <c r="A85" s="204">
        <v>82</v>
      </c>
      <c r="B85" s="204">
        <v>2020</v>
      </c>
      <c r="C85" s="205"/>
      <c r="D85" s="205"/>
      <c r="E85" s="205"/>
      <c r="F85" s="205" t="s">
        <v>391</v>
      </c>
      <c r="G85" s="206" t="s">
        <v>241</v>
      </c>
      <c r="H85" s="204" t="s">
        <v>81</v>
      </c>
      <c r="I85" s="210" t="s">
        <v>392</v>
      </c>
      <c r="J85" s="211"/>
      <c r="K85" s="211"/>
      <c r="L85" s="209"/>
      <c r="M85" s="208" t="s">
        <v>342</v>
      </c>
      <c r="N85" s="201">
        <v>1</v>
      </c>
    </row>
    <row r="86" spans="1:14" ht="41.25" customHeight="1" x14ac:dyDescent="0.25">
      <c r="A86" s="204">
        <v>83</v>
      </c>
      <c r="B86" s="232">
        <v>2020</v>
      </c>
      <c r="C86" s="231"/>
      <c r="D86" s="231" t="s">
        <v>334</v>
      </c>
      <c r="E86" s="231"/>
      <c r="F86" s="233" t="s">
        <v>221</v>
      </c>
      <c r="G86" s="206" t="s">
        <v>393</v>
      </c>
      <c r="H86" s="234" t="s">
        <v>394</v>
      </c>
      <c r="I86" s="221" t="s">
        <v>395</v>
      </c>
      <c r="J86" s="235">
        <v>119100</v>
      </c>
      <c r="K86" s="235"/>
      <c r="L86" s="209">
        <v>2038</v>
      </c>
      <c r="M86" s="208" t="s">
        <v>396</v>
      </c>
      <c r="N86" s="201">
        <v>1</v>
      </c>
    </row>
    <row r="87" spans="1:14" ht="81" customHeight="1" x14ac:dyDescent="0.25">
      <c r="A87" s="204">
        <v>84</v>
      </c>
      <c r="B87" s="204">
        <v>2021</v>
      </c>
      <c r="C87" s="205">
        <v>16</v>
      </c>
      <c r="D87" s="205" t="s">
        <v>380</v>
      </c>
      <c r="E87" s="205"/>
      <c r="F87" s="205" t="s">
        <v>246</v>
      </c>
      <c r="G87" s="206" t="s">
        <v>230</v>
      </c>
      <c r="H87" s="204" t="s">
        <v>79</v>
      </c>
      <c r="I87" s="208" t="s">
        <v>397</v>
      </c>
      <c r="J87" s="209"/>
      <c r="K87" s="209"/>
      <c r="L87" s="209"/>
      <c r="M87" s="208" t="s">
        <v>342</v>
      </c>
      <c r="N87" s="201">
        <v>1</v>
      </c>
    </row>
    <row r="88" spans="1:14" ht="81" customHeight="1" x14ac:dyDescent="0.25">
      <c r="A88" s="204">
        <v>85</v>
      </c>
      <c r="B88" s="234">
        <v>2021</v>
      </c>
      <c r="C88" s="236"/>
      <c r="D88" s="236" t="s">
        <v>380</v>
      </c>
      <c r="E88" s="236"/>
      <c r="F88" s="236" t="s">
        <v>398</v>
      </c>
      <c r="G88" s="206" t="s">
        <v>230</v>
      </c>
      <c r="H88" s="215" t="s">
        <v>90</v>
      </c>
      <c r="I88" s="237" t="s">
        <v>399</v>
      </c>
      <c r="J88" s="209"/>
      <c r="K88" s="209"/>
      <c r="L88" s="209">
        <v>2</v>
      </c>
      <c r="M88" s="208" t="s">
        <v>342</v>
      </c>
      <c r="N88" s="201">
        <v>1</v>
      </c>
    </row>
    <row r="89" spans="1:14" ht="98.25" customHeight="1" x14ac:dyDescent="0.25">
      <c r="A89" s="204">
        <v>86</v>
      </c>
      <c r="B89" s="234">
        <v>2021</v>
      </c>
      <c r="C89" s="236"/>
      <c r="D89" s="236" t="s">
        <v>380</v>
      </c>
      <c r="E89" s="236"/>
      <c r="F89" s="236" t="s">
        <v>400</v>
      </c>
      <c r="G89" s="206" t="s">
        <v>248</v>
      </c>
      <c r="H89" s="207" t="s">
        <v>256</v>
      </c>
      <c r="I89" s="208" t="s">
        <v>401</v>
      </c>
      <c r="J89" s="214"/>
      <c r="K89" s="214"/>
      <c r="L89" s="214">
        <v>1</v>
      </c>
      <c r="M89" s="208" t="s">
        <v>342</v>
      </c>
      <c r="N89" s="201">
        <v>1</v>
      </c>
    </row>
    <row r="90" spans="1:14" ht="39.75" customHeight="1" x14ac:dyDescent="0.4">
      <c r="A90" s="204">
        <v>87</v>
      </c>
      <c r="B90" s="234">
        <v>2021</v>
      </c>
      <c r="C90" s="238"/>
      <c r="D90" s="238"/>
      <c r="E90" s="238"/>
      <c r="F90" s="236" t="s">
        <v>221</v>
      </c>
      <c r="G90" s="206" t="s">
        <v>393</v>
      </c>
      <c r="H90" s="215" t="s">
        <v>402</v>
      </c>
      <c r="I90" s="208" t="s">
        <v>403</v>
      </c>
      <c r="J90" s="239">
        <v>2857</v>
      </c>
      <c r="K90" s="239"/>
      <c r="L90" s="240">
        <v>21</v>
      </c>
      <c r="M90" s="208" t="s">
        <v>342</v>
      </c>
      <c r="N90" s="201">
        <v>1</v>
      </c>
    </row>
    <row r="91" spans="1:14" ht="39.75" customHeight="1" x14ac:dyDescent="0.4">
      <c r="A91" s="204">
        <v>88</v>
      </c>
      <c r="B91" s="234">
        <v>2021</v>
      </c>
      <c r="C91" s="238">
        <v>1</v>
      </c>
      <c r="D91" s="238" t="s">
        <v>324</v>
      </c>
      <c r="E91" s="241" t="s">
        <v>404</v>
      </c>
      <c r="F91" s="236"/>
      <c r="G91" s="206" t="s">
        <v>230</v>
      </c>
      <c r="H91" s="215" t="s">
        <v>231</v>
      </c>
      <c r="I91" s="208" t="s">
        <v>405</v>
      </c>
      <c r="J91" s="239"/>
      <c r="K91" s="239"/>
      <c r="L91" s="240"/>
      <c r="M91" s="208" t="s">
        <v>342</v>
      </c>
      <c r="N91" s="201">
        <v>1</v>
      </c>
    </row>
    <row r="92" spans="1:14" ht="50.25" customHeight="1" x14ac:dyDescent="0.4">
      <c r="A92" s="204">
        <v>89</v>
      </c>
      <c r="B92" s="234">
        <v>2022</v>
      </c>
      <c r="C92" s="238"/>
      <c r="D92" s="238"/>
      <c r="E92" s="238"/>
      <c r="F92" s="236" t="s">
        <v>221</v>
      </c>
      <c r="G92" s="206" t="s">
        <v>248</v>
      </c>
      <c r="H92" s="207" t="s">
        <v>256</v>
      </c>
      <c r="I92" s="208" t="s">
        <v>406</v>
      </c>
      <c r="J92" s="239">
        <v>20000</v>
      </c>
      <c r="K92" s="239"/>
      <c r="L92" s="240"/>
      <c r="M92" s="208" t="s">
        <v>342</v>
      </c>
      <c r="N92" s="201">
        <v>1</v>
      </c>
    </row>
    <row r="93" spans="1:14" ht="50.25" customHeight="1" x14ac:dyDescent="0.4">
      <c r="A93" s="204">
        <v>90</v>
      </c>
      <c r="B93" s="234">
        <v>2022</v>
      </c>
      <c r="C93" s="236">
        <v>17</v>
      </c>
      <c r="D93" s="236" t="s">
        <v>324</v>
      </c>
      <c r="E93" s="236"/>
      <c r="F93" s="236" t="s">
        <v>407</v>
      </c>
      <c r="G93" s="206" t="s">
        <v>248</v>
      </c>
      <c r="H93" s="242" t="s">
        <v>330</v>
      </c>
      <c r="I93" s="221" t="s">
        <v>408</v>
      </c>
      <c r="J93" s="239"/>
      <c r="K93" s="239"/>
      <c r="L93" s="240"/>
      <c r="M93" s="208" t="s">
        <v>342</v>
      </c>
      <c r="N93" s="201">
        <v>1</v>
      </c>
    </row>
    <row r="94" spans="1:14" ht="50.25" customHeight="1" x14ac:dyDescent="0.4">
      <c r="A94" s="204">
        <v>91</v>
      </c>
      <c r="B94" s="234">
        <v>2022</v>
      </c>
      <c r="C94" s="236">
        <v>19</v>
      </c>
      <c r="D94" s="236" t="s">
        <v>380</v>
      </c>
      <c r="E94" s="236"/>
      <c r="F94" s="243" t="s">
        <v>409</v>
      </c>
      <c r="G94" s="206" t="s">
        <v>241</v>
      </c>
      <c r="H94" s="217" t="s">
        <v>69</v>
      </c>
      <c r="I94" s="221" t="s">
        <v>410</v>
      </c>
      <c r="J94" s="239"/>
      <c r="K94" s="239"/>
      <c r="L94" s="240"/>
      <c r="M94" s="208" t="s">
        <v>342</v>
      </c>
      <c r="N94" s="201">
        <v>1</v>
      </c>
    </row>
    <row r="95" spans="1:14" ht="50.25" customHeight="1" x14ac:dyDescent="0.4">
      <c r="A95" s="204">
        <v>92</v>
      </c>
      <c r="B95" s="234">
        <v>2022</v>
      </c>
      <c r="C95" s="236">
        <v>25</v>
      </c>
      <c r="D95" s="236" t="s">
        <v>411</v>
      </c>
      <c r="E95" s="236"/>
      <c r="F95" s="236" t="s">
        <v>412</v>
      </c>
      <c r="G95" s="206" t="s">
        <v>230</v>
      </c>
      <c r="H95" s="215" t="s">
        <v>90</v>
      </c>
      <c r="I95" s="221" t="s">
        <v>413</v>
      </c>
      <c r="J95" s="239"/>
      <c r="K95" s="239"/>
      <c r="L95" s="240">
        <v>1</v>
      </c>
      <c r="M95" s="208" t="s">
        <v>342</v>
      </c>
      <c r="N95" s="201">
        <v>1</v>
      </c>
    </row>
    <row r="96" spans="1:14" ht="50.25" customHeight="1" x14ac:dyDescent="0.4">
      <c r="A96" s="204">
        <v>93</v>
      </c>
      <c r="B96" s="234">
        <v>2022</v>
      </c>
      <c r="C96" s="236">
        <v>29</v>
      </c>
      <c r="D96" s="236" t="s">
        <v>273</v>
      </c>
      <c r="E96" s="236"/>
      <c r="F96" s="236" t="s">
        <v>414</v>
      </c>
      <c r="G96" s="206" t="s">
        <v>241</v>
      </c>
      <c r="H96" s="217" t="s">
        <v>69</v>
      </c>
      <c r="I96" s="221" t="s">
        <v>415</v>
      </c>
      <c r="J96" s="239"/>
      <c r="K96" s="239"/>
      <c r="L96" s="240"/>
      <c r="M96" s="208" t="s">
        <v>342</v>
      </c>
      <c r="N96" s="201">
        <v>1</v>
      </c>
    </row>
    <row r="97" spans="1:14" ht="50.25" customHeight="1" x14ac:dyDescent="0.4">
      <c r="A97" s="204">
        <v>94</v>
      </c>
      <c r="B97" s="234">
        <v>2022</v>
      </c>
      <c r="C97" s="236">
        <v>7</v>
      </c>
      <c r="D97" s="236" t="s">
        <v>373</v>
      </c>
      <c r="E97" s="236"/>
      <c r="F97" s="236" t="s">
        <v>416</v>
      </c>
      <c r="G97" s="206" t="s">
        <v>241</v>
      </c>
      <c r="H97" s="217" t="s">
        <v>69</v>
      </c>
      <c r="I97" s="221" t="s">
        <v>417</v>
      </c>
      <c r="J97" s="239"/>
      <c r="K97" s="239"/>
      <c r="L97" s="240"/>
      <c r="M97" s="208" t="s">
        <v>342</v>
      </c>
      <c r="N97" s="201">
        <v>1</v>
      </c>
    </row>
    <row r="98" spans="1:14" ht="50.25" customHeight="1" x14ac:dyDescent="0.4">
      <c r="A98" s="204">
        <v>95</v>
      </c>
      <c r="B98" s="234">
        <v>2022</v>
      </c>
      <c r="C98" s="236"/>
      <c r="D98" s="236" t="s">
        <v>373</v>
      </c>
      <c r="E98" s="236"/>
      <c r="F98" s="236" t="s">
        <v>418</v>
      </c>
      <c r="G98" s="206" t="s">
        <v>241</v>
      </c>
      <c r="H98" s="217" t="s">
        <v>69</v>
      </c>
      <c r="I98" s="221" t="s">
        <v>419</v>
      </c>
      <c r="J98" s="239"/>
      <c r="K98" s="239"/>
      <c r="L98" s="240"/>
      <c r="M98" s="208" t="s">
        <v>342</v>
      </c>
      <c r="N98" s="201">
        <v>1</v>
      </c>
    </row>
    <row r="99" spans="1:14" ht="50.25" customHeight="1" x14ac:dyDescent="0.4">
      <c r="A99" s="204">
        <v>96</v>
      </c>
      <c r="B99" s="234">
        <v>2022</v>
      </c>
      <c r="C99" s="236">
        <v>10</v>
      </c>
      <c r="D99" s="236" t="s">
        <v>373</v>
      </c>
      <c r="E99" s="236"/>
      <c r="F99" s="236" t="s">
        <v>420</v>
      </c>
      <c r="G99" s="206" t="s">
        <v>230</v>
      </c>
      <c r="H99" s="207" t="s">
        <v>231</v>
      </c>
      <c r="I99" s="221" t="s">
        <v>421</v>
      </c>
      <c r="J99" s="239"/>
      <c r="K99" s="239"/>
      <c r="L99" s="240"/>
      <c r="M99" s="208" t="s">
        <v>342</v>
      </c>
      <c r="N99" s="201">
        <v>1</v>
      </c>
    </row>
    <row r="100" spans="1:14" ht="50.25" customHeight="1" x14ac:dyDescent="0.4">
      <c r="A100" s="204">
        <v>97</v>
      </c>
      <c r="B100" s="234">
        <v>2022</v>
      </c>
      <c r="C100" s="236">
        <v>28</v>
      </c>
      <c r="D100" s="236" t="s">
        <v>373</v>
      </c>
      <c r="E100" s="236"/>
      <c r="F100" s="236" t="s">
        <v>422</v>
      </c>
      <c r="G100" s="206" t="s">
        <v>241</v>
      </c>
      <c r="H100" s="217" t="s">
        <v>69</v>
      </c>
      <c r="I100" s="221" t="s">
        <v>423</v>
      </c>
      <c r="J100" s="239"/>
      <c r="K100" s="239"/>
      <c r="L100" s="240"/>
      <c r="M100" s="208" t="s">
        <v>342</v>
      </c>
      <c r="N100" s="201">
        <v>1</v>
      </c>
    </row>
    <row r="101" spans="1:14" ht="50.25" customHeight="1" x14ac:dyDescent="0.4">
      <c r="A101" s="204">
        <v>98</v>
      </c>
      <c r="B101" s="234">
        <v>2022</v>
      </c>
      <c r="C101" s="236">
        <v>5</v>
      </c>
      <c r="D101" s="236" t="s">
        <v>424</v>
      </c>
      <c r="E101" s="236"/>
      <c r="F101" s="236" t="s">
        <v>322</v>
      </c>
      <c r="G101" s="206" t="s">
        <v>241</v>
      </c>
      <c r="H101" s="217" t="s">
        <v>315</v>
      </c>
      <c r="I101" s="221" t="s">
        <v>425</v>
      </c>
      <c r="J101" s="239"/>
      <c r="K101" s="239"/>
      <c r="L101" s="240"/>
      <c r="M101" s="208" t="s">
        <v>342</v>
      </c>
      <c r="N101" s="201">
        <v>1</v>
      </c>
    </row>
    <row r="102" spans="1:14" ht="50.25" customHeight="1" x14ac:dyDescent="0.4">
      <c r="A102" s="204">
        <v>99</v>
      </c>
      <c r="B102" s="234">
        <v>2022</v>
      </c>
      <c r="C102" s="236"/>
      <c r="D102" s="236" t="s">
        <v>426</v>
      </c>
      <c r="E102" s="236"/>
      <c r="F102" s="236" t="s">
        <v>427</v>
      </c>
      <c r="G102" s="206" t="s">
        <v>241</v>
      </c>
      <c r="H102" s="217" t="s">
        <v>69</v>
      </c>
      <c r="I102" s="221" t="s">
        <v>428</v>
      </c>
      <c r="J102" s="239">
        <v>4</v>
      </c>
      <c r="K102" s="239"/>
      <c r="L102" s="240"/>
      <c r="M102" s="208" t="s">
        <v>342</v>
      </c>
      <c r="N102" s="201">
        <v>1</v>
      </c>
    </row>
    <row r="103" spans="1:14" ht="50.25" customHeight="1" x14ac:dyDescent="0.4">
      <c r="A103" s="204">
        <v>100</v>
      </c>
      <c r="B103" s="234">
        <v>2022</v>
      </c>
      <c r="C103" s="236">
        <v>28</v>
      </c>
      <c r="D103" s="236" t="s">
        <v>345</v>
      </c>
      <c r="E103" s="236"/>
      <c r="F103" s="236" t="s">
        <v>221</v>
      </c>
      <c r="G103" s="206" t="s">
        <v>248</v>
      </c>
      <c r="H103" s="207" t="s">
        <v>256</v>
      </c>
      <c r="I103" s="221" t="s">
        <v>429</v>
      </c>
      <c r="J103" s="239">
        <v>10000</v>
      </c>
      <c r="K103" s="239"/>
      <c r="L103" s="240"/>
      <c r="M103" s="208" t="s">
        <v>342</v>
      </c>
      <c r="N103" s="201">
        <v>1</v>
      </c>
    </row>
    <row r="104" spans="1:14" ht="50.25" customHeight="1" x14ac:dyDescent="0.4">
      <c r="A104" s="204">
        <v>101</v>
      </c>
      <c r="B104" s="234">
        <v>2022</v>
      </c>
      <c r="C104" s="236">
        <v>5</v>
      </c>
      <c r="D104" s="236" t="s">
        <v>311</v>
      </c>
      <c r="E104" s="236"/>
      <c r="F104" s="236" t="s">
        <v>430</v>
      </c>
      <c r="G104" s="206" t="s">
        <v>230</v>
      </c>
      <c r="H104" s="215" t="s">
        <v>90</v>
      </c>
      <c r="I104" s="221" t="s">
        <v>431</v>
      </c>
      <c r="J104" s="239"/>
      <c r="K104" s="239"/>
      <c r="L104" s="240">
        <v>1</v>
      </c>
      <c r="M104" s="208" t="s">
        <v>342</v>
      </c>
      <c r="N104" s="201">
        <v>1</v>
      </c>
    </row>
    <row r="105" spans="1:14" ht="50.25" customHeight="1" x14ac:dyDescent="0.4">
      <c r="A105" s="204">
        <v>102</v>
      </c>
      <c r="B105" s="234">
        <v>2022</v>
      </c>
      <c r="C105" s="236">
        <v>11</v>
      </c>
      <c r="D105" s="236" t="s">
        <v>311</v>
      </c>
      <c r="E105" s="236" t="s">
        <v>312</v>
      </c>
      <c r="F105" s="236" t="s">
        <v>432</v>
      </c>
      <c r="G105" s="206"/>
      <c r="H105" s="207" t="s">
        <v>343</v>
      </c>
      <c r="I105" s="221" t="s">
        <v>433</v>
      </c>
      <c r="J105" s="239"/>
      <c r="K105" s="239"/>
      <c r="L105" s="240"/>
      <c r="M105" s="208" t="s">
        <v>342</v>
      </c>
      <c r="N105" s="201">
        <v>1</v>
      </c>
    </row>
    <row r="106" spans="1:14" ht="50.25" customHeight="1" x14ac:dyDescent="0.4">
      <c r="A106" s="204">
        <v>103</v>
      </c>
      <c r="B106" s="234">
        <v>2022</v>
      </c>
      <c r="C106" s="236">
        <v>19</v>
      </c>
      <c r="D106" s="236" t="s">
        <v>311</v>
      </c>
      <c r="E106" s="236"/>
      <c r="F106" s="236" t="s">
        <v>434</v>
      </c>
      <c r="G106" s="206" t="s">
        <v>241</v>
      </c>
      <c r="H106" s="217" t="s">
        <v>69</v>
      </c>
      <c r="I106" s="221" t="s">
        <v>435</v>
      </c>
      <c r="J106" s="239"/>
      <c r="K106" s="239"/>
      <c r="L106" s="240"/>
      <c r="M106" s="208" t="s">
        <v>342</v>
      </c>
      <c r="N106" s="201">
        <v>1</v>
      </c>
    </row>
    <row r="107" spans="1:14" ht="66.75" customHeight="1" x14ac:dyDescent="0.4">
      <c r="A107" s="204">
        <v>104</v>
      </c>
      <c r="B107" s="234">
        <v>2022</v>
      </c>
      <c r="C107" s="236">
        <v>21</v>
      </c>
      <c r="D107" s="236" t="s">
        <v>311</v>
      </c>
      <c r="E107" s="236"/>
      <c r="F107" s="236" t="s">
        <v>221</v>
      </c>
      <c r="G107" s="206" t="s">
        <v>248</v>
      </c>
      <c r="H107" s="207" t="s">
        <v>256</v>
      </c>
      <c r="I107" s="221" t="s">
        <v>436</v>
      </c>
      <c r="J107" s="239">
        <v>4000</v>
      </c>
      <c r="K107" s="239"/>
      <c r="L107" s="240"/>
      <c r="M107" s="208" t="s">
        <v>342</v>
      </c>
      <c r="N107" s="201">
        <v>1</v>
      </c>
    </row>
    <row r="108" spans="1:14" ht="50.25" customHeight="1" x14ac:dyDescent="0.4">
      <c r="A108" s="204">
        <v>105</v>
      </c>
      <c r="B108" s="234">
        <v>2022</v>
      </c>
      <c r="C108" s="236">
        <v>29</v>
      </c>
      <c r="D108" s="236" t="s">
        <v>311</v>
      </c>
      <c r="E108" s="236"/>
      <c r="F108" s="221" t="s">
        <v>437</v>
      </c>
      <c r="G108" s="206" t="s">
        <v>248</v>
      </c>
      <c r="H108" s="207" t="s">
        <v>343</v>
      </c>
      <c r="I108" s="221" t="s">
        <v>438</v>
      </c>
      <c r="J108" s="239"/>
      <c r="K108" s="239"/>
      <c r="L108" s="240"/>
      <c r="M108" s="208" t="s">
        <v>342</v>
      </c>
      <c r="N108" s="201">
        <v>1</v>
      </c>
    </row>
    <row r="109" spans="1:14" ht="50.25" customHeight="1" x14ac:dyDescent="0.4">
      <c r="A109" s="204">
        <v>106</v>
      </c>
      <c r="B109" s="234">
        <v>2022</v>
      </c>
      <c r="C109" s="236">
        <v>8</v>
      </c>
      <c r="D109" s="236" t="s">
        <v>269</v>
      </c>
      <c r="E109" s="236"/>
      <c r="F109" s="236" t="s">
        <v>439</v>
      </c>
      <c r="G109" s="206" t="s">
        <v>241</v>
      </c>
      <c r="H109" s="217" t="s">
        <v>69</v>
      </c>
      <c r="I109" s="221" t="s">
        <v>440</v>
      </c>
      <c r="J109" s="239"/>
      <c r="K109" s="239"/>
      <c r="L109" s="240"/>
      <c r="M109" s="208" t="s">
        <v>342</v>
      </c>
      <c r="N109" s="201">
        <v>1</v>
      </c>
    </row>
    <row r="110" spans="1:14" ht="50.25" customHeight="1" x14ac:dyDescent="0.4">
      <c r="A110" s="204">
        <v>107</v>
      </c>
      <c r="B110" s="234">
        <v>2023</v>
      </c>
      <c r="C110" s="238">
        <v>6</v>
      </c>
      <c r="D110" s="238" t="s">
        <v>324</v>
      </c>
      <c r="E110" s="238"/>
      <c r="F110" s="236" t="s">
        <v>441</v>
      </c>
      <c r="G110" s="206" t="s">
        <v>230</v>
      </c>
      <c r="H110" s="207" t="s">
        <v>231</v>
      </c>
      <c r="I110" s="208" t="s">
        <v>442</v>
      </c>
      <c r="J110" s="239">
        <v>100</v>
      </c>
      <c r="K110" s="239"/>
      <c r="L110" s="240"/>
      <c r="M110" s="208" t="s">
        <v>342</v>
      </c>
      <c r="N110" s="201">
        <v>1</v>
      </c>
    </row>
    <row r="111" spans="1:14" ht="50.25" customHeight="1" x14ac:dyDescent="0.4">
      <c r="A111" s="204">
        <v>108</v>
      </c>
      <c r="B111" s="215">
        <v>2023</v>
      </c>
      <c r="C111" s="244">
        <v>13</v>
      </c>
      <c r="D111" s="245" t="s">
        <v>324</v>
      </c>
      <c r="E111" s="244"/>
      <c r="F111" s="213" t="s">
        <v>443</v>
      </c>
      <c r="G111" s="206" t="s">
        <v>230</v>
      </c>
      <c r="H111" s="207" t="s">
        <v>231</v>
      </c>
      <c r="I111" s="208" t="s">
        <v>444</v>
      </c>
      <c r="J111" s="239"/>
      <c r="K111" s="239"/>
      <c r="L111" s="240"/>
      <c r="M111" s="208" t="s">
        <v>342</v>
      </c>
      <c r="N111" s="201">
        <v>1</v>
      </c>
    </row>
    <row r="112" spans="1:14" ht="50.25" customHeight="1" x14ac:dyDescent="0.4">
      <c r="A112" s="204">
        <v>109</v>
      </c>
      <c r="B112" s="215">
        <v>2023</v>
      </c>
      <c r="C112" s="244"/>
      <c r="D112" s="245" t="s">
        <v>334</v>
      </c>
      <c r="E112" s="244"/>
      <c r="F112" s="213" t="s">
        <v>445</v>
      </c>
      <c r="G112" s="206" t="s">
        <v>241</v>
      </c>
      <c r="H112" s="217" t="s">
        <v>69</v>
      </c>
      <c r="I112" s="208" t="s">
        <v>446</v>
      </c>
      <c r="J112" s="239">
        <v>40</v>
      </c>
      <c r="K112" s="239"/>
      <c r="L112" s="240"/>
      <c r="M112" s="208" t="s">
        <v>342</v>
      </c>
      <c r="N112" s="201">
        <v>1</v>
      </c>
    </row>
    <row r="113" spans="1:14" ht="50.25" customHeight="1" x14ac:dyDescent="0.4">
      <c r="A113" s="204">
        <v>110</v>
      </c>
      <c r="B113" s="215">
        <v>2023</v>
      </c>
      <c r="C113" s="244"/>
      <c r="D113" s="245" t="s">
        <v>380</v>
      </c>
      <c r="E113" s="244"/>
      <c r="F113" s="213" t="s">
        <v>251</v>
      </c>
      <c r="G113" s="206" t="s">
        <v>230</v>
      </c>
      <c r="H113" s="215" t="s">
        <v>90</v>
      </c>
      <c r="I113" s="208" t="s">
        <v>447</v>
      </c>
      <c r="J113" s="239"/>
      <c r="K113" s="239"/>
      <c r="L113" s="240">
        <v>1</v>
      </c>
      <c r="M113" s="208" t="s">
        <v>342</v>
      </c>
      <c r="N113" s="201">
        <v>1</v>
      </c>
    </row>
    <row r="114" spans="1:14" ht="50.25" customHeight="1" x14ac:dyDescent="0.4">
      <c r="A114" s="204">
        <v>111</v>
      </c>
      <c r="B114" s="215">
        <v>2023</v>
      </c>
      <c r="C114" s="244">
        <v>14</v>
      </c>
      <c r="D114" s="245" t="s">
        <v>269</v>
      </c>
      <c r="E114" s="245" t="s">
        <v>448</v>
      </c>
      <c r="F114" s="213"/>
      <c r="G114" s="206" t="s">
        <v>449</v>
      </c>
      <c r="H114" s="207" t="s">
        <v>450</v>
      </c>
      <c r="I114" s="208" t="s">
        <v>451</v>
      </c>
      <c r="J114" s="239"/>
      <c r="K114" s="239"/>
      <c r="L114" s="240">
        <v>1</v>
      </c>
      <c r="M114" s="208" t="s">
        <v>342</v>
      </c>
      <c r="N114" s="201">
        <v>1</v>
      </c>
    </row>
    <row r="115" spans="1:14" ht="36" customHeight="1" x14ac:dyDescent="0.4">
      <c r="A115" s="204">
        <v>112</v>
      </c>
      <c r="B115" s="215">
        <v>2023</v>
      </c>
      <c r="C115" s="244"/>
      <c r="D115" s="244" t="s">
        <v>245</v>
      </c>
      <c r="E115" s="244"/>
      <c r="F115" s="213" t="s">
        <v>322</v>
      </c>
      <c r="G115" s="206" t="s">
        <v>241</v>
      </c>
      <c r="H115" s="217" t="s">
        <v>315</v>
      </c>
      <c r="I115" s="208" t="s">
        <v>452</v>
      </c>
      <c r="J115" s="239">
        <v>276</v>
      </c>
      <c r="K115" s="239"/>
      <c r="L115" s="240"/>
      <c r="M115" s="208" t="s">
        <v>342</v>
      </c>
      <c r="N115" s="201">
        <v>1</v>
      </c>
    </row>
    <row r="116" spans="1:14" ht="42.75" customHeight="1" x14ac:dyDescent="0.4">
      <c r="A116" s="204">
        <v>113</v>
      </c>
      <c r="B116" s="215">
        <v>2023</v>
      </c>
      <c r="C116" s="244">
        <v>27</v>
      </c>
      <c r="D116" s="244" t="s">
        <v>382</v>
      </c>
      <c r="E116" s="244"/>
      <c r="F116" s="213" t="s">
        <v>221</v>
      </c>
      <c r="G116" s="206" t="s">
        <v>248</v>
      </c>
      <c r="H116" s="207" t="s">
        <v>256</v>
      </c>
      <c r="I116" s="208" t="s">
        <v>453</v>
      </c>
      <c r="J116" s="239">
        <v>8291</v>
      </c>
      <c r="K116" s="239"/>
      <c r="L116" s="240"/>
      <c r="M116" s="208" t="s">
        <v>342</v>
      </c>
      <c r="N116" s="201">
        <v>1</v>
      </c>
    </row>
    <row r="117" spans="1:14" ht="42.75" customHeight="1" x14ac:dyDescent="0.4">
      <c r="A117" s="204">
        <v>114</v>
      </c>
      <c r="B117" s="215">
        <v>2024</v>
      </c>
      <c r="C117" s="244"/>
      <c r="D117" s="244" t="s">
        <v>324</v>
      </c>
      <c r="E117" s="244"/>
      <c r="F117" s="213" t="s">
        <v>221</v>
      </c>
      <c r="G117" s="206" t="s">
        <v>248</v>
      </c>
      <c r="H117" s="207" t="s">
        <v>330</v>
      </c>
      <c r="I117" s="208" t="s">
        <v>454</v>
      </c>
      <c r="J117" s="239">
        <v>12957</v>
      </c>
      <c r="K117" s="239"/>
      <c r="L117" s="240"/>
      <c r="M117" s="208" t="s">
        <v>342</v>
      </c>
      <c r="N117" s="201">
        <v>1</v>
      </c>
    </row>
    <row r="118" spans="1:14" ht="42.75" customHeight="1" x14ac:dyDescent="0.4">
      <c r="A118" s="204">
        <v>115</v>
      </c>
      <c r="B118" s="246">
        <v>2024</v>
      </c>
      <c r="D118" s="247" t="s">
        <v>380</v>
      </c>
      <c r="E118" s="248" t="s">
        <v>455</v>
      </c>
      <c r="F118" s="249"/>
      <c r="G118" s="206" t="s">
        <v>241</v>
      </c>
      <c r="H118" s="217" t="s">
        <v>315</v>
      </c>
      <c r="I118" s="250" t="s">
        <v>456</v>
      </c>
      <c r="J118" s="251">
        <v>24</v>
      </c>
      <c r="L118" s="252"/>
      <c r="M118" s="208" t="s">
        <v>342</v>
      </c>
      <c r="N118" s="201">
        <v>1</v>
      </c>
    </row>
    <row r="119" spans="1:14" ht="42.75" customHeight="1" x14ac:dyDescent="0.4">
      <c r="A119" s="204">
        <v>116</v>
      </c>
      <c r="B119" s="215">
        <v>2024</v>
      </c>
      <c r="C119" s="244">
        <v>8</v>
      </c>
      <c r="D119" s="244" t="s">
        <v>373</v>
      </c>
      <c r="E119" s="244"/>
      <c r="F119" s="213" t="s">
        <v>457</v>
      </c>
      <c r="G119" s="206" t="s">
        <v>230</v>
      </c>
      <c r="H119" s="207" t="s">
        <v>357</v>
      </c>
      <c r="I119" s="208" t="s">
        <v>458</v>
      </c>
      <c r="J119" s="239">
        <v>1</v>
      </c>
      <c r="K119" s="239"/>
      <c r="L119" s="240">
        <v>1</v>
      </c>
      <c r="M119" s="208" t="s">
        <v>342</v>
      </c>
      <c r="N119" s="201">
        <v>1</v>
      </c>
    </row>
    <row r="120" spans="1:14" ht="47.25" customHeight="1" x14ac:dyDescent="0.4">
      <c r="A120" s="204">
        <v>117</v>
      </c>
      <c r="B120" s="215">
        <v>2024</v>
      </c>
      <c r="C120" s="244">
        <v>10</v>
      </c>
      <c r="D120" s="244" t="s">
        <v>324</v>
      </c>
      <c r="E120" s="244"/>
      <c r="F120" s="213" t="s">
        <v>299</v>
      </c>
      <c r="G120" s="206" t="s">
        <v>230</v>
      </c>
      <c r="H120" s="204" t="s">
        <v>231</v>
      </c>
      <c r="I120" s="208" t="s">
        <v>459</v>
      </c>
      <c r="J120" s="239">
        <v>64</v>
      </c>
      <c r="K120" s="239"/>
      <c r="L120" s="253"/>
      <c r="M120" s="208" t="s">
        <v>342</v>
      </c>
      <c r="N120" s="201">
        <v>1</v>
      </c>
    </row>
    <row r="121" spans="1:14" ht="47.25" customHeight="1" x14ac:dyDescent="0.4">
      <c r="A121" s="204">
        <v>118</v>
      </c>
      <c r="B121" s="215">
        <v>2024</v>
      </c>
      <c r="C121" s="244">
        <v>8</v>
      </c>
      <c r="D121" s="245" t="s">
        <v>334</v>
      </c>
      <c r="E121" s="244"/>
      <c r="F121" s="213" t="s">
        <v>246</v>
      </c>
      <c r="G121" s="206" t="s">
        <v>230</v>
      </c>
      <c r="H121" s="204" t="s">
        <v>231</v>
      </c>
      <c r="I121" s="208" t="s">
        <v>460</v>
      </c>
      <c r="J121" s="239">
        <v>2</v>
      </c>
      <c r="K121" s="239"/>
      <c r="L121" s="253"/>
      <c r="M121" s="208" t="s">
        <v>342</v>
      </c>
      <c r="N121" s="201">
        <v>1</v>
      </c>
    </row>
    <row r="122" spans="1:14" ht="51" customHeight="1" x14ac:dyDescent="0.4">
      <c r="A122" s="204">
        <v>119</v>
      </c>
      <c r="B122" s="215">
        <v>2024</v>
      </c>
      <c r="C122" s="244">
        <v>13</v>
      </c>
      <c r="D122" s="244" t="s">
        <v>334</v>
      </c>
      <c r="E122" s="244"/>
      <c r="F122" s="213" t="s">
        <v>461</v>
      </c>
      <c r="G122" s="206" t="s">
        <v>230</v>
      </c>
      <c r="H122" s="204" t="s">
        <v>231</v>
      </c>
      <c r="I122" s="208" t="s">
        <v>462</v>
      </c>
      <c r="J122" s="239">
        <v>24</v>
      </c>
      <c r="K122" s="239"/>
      <c r="L122" s="254"/>
      <c r="M122" s="208" t="s">
        <v>342</v>
      </c>
      <c r="N122" s="201">
        <v>1</v>
      </c>
    </row>
    <row r="123" spans="1:14" ht="51" customHeight="1" x14ac:dyDescent="0.4">
      <c r="A123" s="204">
        <v>120</v>
      </c>
      <c r="B123" s="215">
        <v>2024</v>
      </c>
      <c r="C123" s="244">
        <v>15</v>
      </c>
      <c r="D123" s="245" t="s">
        <v>311</v>
      </c>
      <c r="E123" s="245" t="s">
        <v>314</v>
      </c>
      <c r="F123" s="213"/>
      <c r="G123" s="206" t="s">
        <v>230</v>
      </c>
      <c r="H123" s="207" t="s">
        <v>357</v>
      </c>
      <c r="I123" s="208" t="s">
        <v>463</v>
      </c>
      <c r="J123" s="239"/>
      <c r="K123" s="239"/>
      <c r="L123" s="254">
        <v>1</v>
      </c>
      <c r="M123" s="208" t="s">
        <v>342</v>
      </c>
      <c r="N123" s="201">
        <v>1</v>
      </c>
    </row>
    <row r="124" spans="1:14" ht="51" customHeight="1" x14ac:dyDescent="0.4">
      <c r="A124" s="204">
        <v>121</v>
      </c>
      <c r="B124" s="215">
        <v>2024</v>
      </c>
      <c r="C124" s="244">
        <v>20</v>
      </c>
      <c r="D124" s="244" t="s">
        <v>311</v>
      </c>
      <c r="E124" s="244"/>
      <c r="F124" s="213" t="s">
        <v>274</v>
      </c>
      <c r="G124" s="206" t="s">
        <v>230</v>
      </c>
      <c r="H124" s="204" t="s">
        <v>231</v>
      </c>
      <c r="I124" s="208" t="s">
        <v>464</v>
      </c>
      <c r="J124" s="239">
        <v>1</v>
      </c>
      <c r="K124" s="239"/>
      <c r="L124" s="240">
        <v>1</v>
      </c>
      <c r="M124" s="208" t="s">
        <v>342</v>
      </c>
      <c r="N124" s="201">
        <v>1</v>
      </c>
    </row>
    <row r="125" spans="1:14" ht="51" customHeight="1" x14ac:dyDescent="0.4">
      <c r="A125" s="204">
        <v>122</v>
      </c>
      <c r="B125" s="215">
        <v>2024</v>
      </c>
      <c r="C125" s="244">
        <v>19</v>
      </c>
      <c r="D125" s="245" t="s">
        <v>382</v>
      </c>
      <c r="E125" s="245"/>
      <c r="F125" s="213"/>
      <c r="G125" s="206" t="s">
        <v>449</v>
      </c>
      <c r="H125" s="207" t="s">
        <v>450</v>
      </c>
      <c r="I125" s="208" t="s">
        <v>465</v>
      </c>
      <c r="J125" s="239"/>
      <c r="K125" s="239"/>
      <c r="L125" s="254">
        <v>1</v>
      </c>
      <c r="M125" s="208" t="s">
        <v>342</v>
      </c>
      <c r="N125" s="201">
        <v>1</v>
      </c>
    </row>
    <row r="126" spans="1:14" ht="69.75" customHeight="1" x14ac:dyDescent="0.4">
      <c r="A126" s="204">
        <v>123</v>
      </c>
      <c r="B126" s="215">
        <v>2024</v>
      </c>
      <c r="C126" s="255" t="s">
        <v>466</v>
      </c>
      <c r="D126" s="244" t="s">
        <v>269</v>
      </c>
      <c r="E126" s="244"/>
      <c r="F126" s="213" t="s">
        <v>221</v>
      </c>
      <c r="G126" s="206" t="s">
        <v>248</v>
      </c>
      <c r="H126" s="207" t="s">
        <v>256</v>
      </c>
      <c r="I126" s="208" t="s">
        <v>467</v>
      </c>
      <c r="J126" s="239">
        <v>4051</v>
      </c>
      <c r="K126" s="239"/>
      <c r="L126" s="256"/>
      <c r="M126" s="208" t="s">
        <v>342</v>
      </c>
      <c r="N126" s="201">
        <v>1</v>
      </c>
    </row>
    <row r="127" spans="1:14" ht="44.25" customHeight="1" x14ac:dyDescent="0.4">
      <c r="A127" s="204">
        <v>124</v>
      </c>
      <c r="B127" s="215">
        <v>2024</v>
      </c>
      <c r="C127" s="244">
        <v>13</v>
      </c>
      <c r="D127" s="244" t="s">
        <v>269</v>
      </c>
      <c r="E127" s="244" t="s">
        <v>271</v>
      </c>
      <c r="F127" s="213" t="s">
        <v>221</v>
      </c>
      <c r="G127" s="206" t="s">
        <v>230</v>
      </c>
      <c r="H127" s="204" t="s">
        <v>231</v>
      </c>
      <c r="I127" s="208" t="s">
        <v>468</v>
      </c>
      <c r="J127" s="239"/>
      <c r="K127" s="239"/>
      <c r="L127" s="256">
        <v>1</v>
      </c>
      <c r="M127" s="208" t="s">
        <v>342</v>
      </c>
      <c r="N127" s="201">
        <v>1</v>
      </c>
    </row>
    <row r="128" spans="1:14" ht="57.75" customHeight="1" x14ac:dyDescent="0.25">
      <c r="A128" s="204">
        <v>125</v>
      </c>
      <c r="B128" s="215">
        <v>2024</v>
      </c>
      <c r="C128" s="244">
        <v>12</v>
      </c>
      <c r="D128" s="244" t="s">
        <v>245</v>
      </c>
      <c r="E128" s="244"/>
      <c r="F128" s="213" t="s">
        <v>469</v>
      </c>
      <c r="G128" s="206" t="s">
        <v>230</v>
      </c>
      <c r="H128" s="204" t="s">
        <v>231</v>
      </c>
      <c r="I128" s="208" t="s">
        <v>470</v>
      </c>
      <c r="J128" s="244"/>
      <c r="K128" s="244"/>
      <c r="L128" s="256">
        <v>1</v>
      </c>
      <c r="M128" s="208" t="s">
        <v>342</v>
      </c>
      <c r="N128" s="201">
        <v>1</v>
      </c>
    </row>
    <row r="129" spans="1:14" ht="42" customHeight="1" x14ac:dyDescent="0.25">
      <c r="A129" s="204">
        <v>126</v>
      </c>
      <c r="B129" s="215">
        <v>2024</v>
      </c>
      <c r="C129" s="244">
        <v>22</v>
      </c>
      <c r="D129" s="244" t="s">
        <v>245</v>
      </c>
      <c r="E129" s="244"/>
      <c r="F129" s="213" t="s">
        <v>471</v>
      </c>
      <c r="G129" s="206" t="s">
        <v>230</v>
      </c>
      <c r="H129" s="215" t="s">
        <v>90</v>
      </c>
      <c r="I129" s="208" t="s">
        <v>472</v>
      </c>
      <c r="J129" s="244"/>
      <c r="K129" s="244"/>
      <c r="L129" s="256">
        <v>1</v>
      </c>
      <c r="M129" s="208" t="s">
        <v>342</v>
      </c>
      <c r="N129" s="201">
        <v>1</v>
      </c>
    </row>
    <row r="130" spans="1:14" ht="59.25" customHeight="1" x14ac:dyDescent="0.25">
      <c r="A130" s="204">
        <v>127</v>
      </c>
      <c r="B130" s="215">
        <v>2024</v>
      </c>
      <c r="C130" s="244">
        <v>20</v>
      </c>
      <c r="D130" s="244" t="s">
        <v>245</v>
      </c>
      <c r="E130" s="245" t="s">
        <v>473</v>
      </c>
      <c r="F130" s="244"/>
      <c r="G130" s="206" t="s">
        <v>230</v>
      </c>
      <c r="H130" s="207" t="s">
        <v>77</v>
      </c>
      <c r="I130" s="208"/>
      <c r="J130" s="257">
        <v>50</v>
      </c>
      <c r="K130" s="244"/>
      <c r="L130" s="258"/>
      <c r="M130" s="208" t="s">
        <v>342</v>
      </c>
      <c r="N130" s="201">
        <v>1</v>
      </c>
    </row>
    <row r="131" spans="1:14" ht="47.25" customHeight="1" x14ac:dyDescent="0.35">
      <c r="A131" s="204">
        <v>128</v>
      </c>
      <c r="B131" s="215">
        <v>2025</v>
      </c>
      <c r="C131" s="244"/>
      <c r="D131" s="244" t="s">
        <v>238</v>
      </c>
      <c r="E131" s="244"/>
      <c r="F131" s="213" t="s">
        <v>221</v>
      </c>
      <c r="G131" s="206" t="s">
        <v>248</v>
      </c>
      <c r="H131" s="207" t="s">
        <v>474</v>
      </c>
      <c r="I131" s="208" t="s">
        <v>475</v>
      </c>
      <c r="J131" s="259">
        <v>1200</v>
      </c>
      <c r="K131" s="244"/>
      <c r="L131" s="258"/>
      <c r="M131" s="208" t="s">
        <v>342</v>
      </c>
      <c r="N131" s="201">
        <v>1</v>
      </c>
    </row>
    <row r="132" spans="1:14" ht="15.75" customHeight="1" x14ac:dyDescent="0.25">
      <c r="J132" s="201">
        <f>SUBTOTAL(9,J5:J130)</f>
        <v>306293</v>
      </c>
      <c r="L132" s="201">
        <f>SUBTOTAL(9,L5:L130)</f>
        <v>2202</v>
      </c>
      <c r="N132" s="201">
        <f>SUBTOTAL(9,N3:N131)</f>
        <v>129</v>
      </c>
    </row>
    <row r="133" spans="1:14" ht="15.75" customHeight="1" x14ac:dyDescent="0.25"/>
    <row r="134" spans="1:14" ht="15.75" customHeight="1" x14ac:dyDescent="0.25"/>
    <row r="135" spans="1:14" ht="15.75" customHeight="1" x14ac:dyDescent="0.25"/>
    <row r="136" spans="1:14" ht="15.75" customHeight="1" x14ac:dyDescent="0.25"/>
    <row r="137" spans="1:14" ht="15.75" customHeight="1" x14ac:dyDescent="0.25"/>
    <row r="138" spans="1:14" ht="15.75" customHeight="1" x14ac:dyDescent="0.25"/>
    <row r="139" spans="1:14" ht="15.75" customHeight="1" x14ac:dyDescent="0.25"/>
    <row r="140" spans="1:14" ht="15.75" customHeight="1" x14ac:dyDescent="0.25"/>
    <row r="141" spans="1:14" ht="15.75" customHeight="1" x14ac:dyDescent="0.25"/>
    <row r="142" spans="1:14" ht="15.75" customHeight="1" x14ac:dyDescent="0.25"/>
    <row r="143" spans="1:14" ht="15.75" customHeight="1" x14ac:dyDescent="0.25"/>
    <row r="144" spans="1:1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sheetData>
  <autoFilter ref="A2:O131" xr:uid="{988F973A-8059-4A9B-99FA-EDEE94FB0564}"/>
  <mergeCells count="1">
    <mergeCell ref="A1:M1"/>
  </mergeCells>
  <pageMargins left="0.7" right="0.7" top="0.75" bottom="0.75" header="0" footer="0"/>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3A9CC-089C-484F-BC4B-57224F0D861A}">
  <dimension ref="A3:AS76"/>
  <sheetViews>
    <sheetView zoomScale="50" zoomScaleNormal="50" workbookViewId="0">
      <selection activeCell="AK25" sqref="AK25"/>
    </sheetView>
  </sheetViews>
  <sheetFormatPr baseColWidth="10" defaultRowHeight="15.6" x14ac:dyDescent="0.3"/>
  <cols>
    <col min="1" max="1" width="23.5" bestFit="1" customWidth="1"/>
    <col min="2" max="2" width="23.09765625" bestFit="1" customWidth="1"/>
    <col min="3" max="43" width="5.09765625" bestFit="1" customWidth="1"/>
    <col min="44" max="44" width="11.8984375" bestFit="1" customWidth="1"/>
    <col min="45" max="46" width="11.59765625" bestFit="1" customWidth="1"/>
    <col min="47" max="47" width="16.5" customWidth="1"/>
  </cols>
  <sheetData>
    <row r="3" spans="1:45" x14ac:dyDescent="0.3">
      <c r="A3" s="74" t="s">
        <v>114</v>
      </c>
      <c r="B3" s="74" t="s">
        <v>93</v>
      </c>
    </row>
    <row r="4" spans="1:45" x14ac:dyDescent="0.3">
      <c r="A4" s="74" t="s">
        <v>115</v>
      </c>
      <c r="B4" t="s">
        <v>121</v>
      </c>
      <c r="C4" t="s">
        <v>120</v>
      </c>
      <c r="D4" t="s">
        <v>119</v>
      </c>
      <c r="E4" t="s">
        <v>94</v>
      </c>
      <c r="F4" t="s">
        <v>95</v>
      </c>
      <c r="G4" t="s">
        <v>96</v>
      </c>
      <c r="H4" t="s">
        <v>97</v>
      </c>
      <c r="I4" t="s">
        <v>98</v>
      </c>
      <c r="J4" t="s">
        <v>99</v>
      </c>
      <c r="K4" t="s">
        <v>100</v>
      </c>
      <c r="L4" t="s">
        <v>101</v>
      </c>
      <c r="M4" t="s">
        <v>102</v>
      </c>
      <c r="N4" t="s">
        <v>103</v>
      </c>
      <c r="O4" t="s">
        <v>104</v>
      </c>
      <c r="P4" t="s">
        <v>105</v>
      </c>
      <c r="Q4" t="s">
        <v>106</v>
      </c>
      <c r="R4" t="s">
        <v>107</v>
      </c>
      <c r="S4" t="s">
        <v>108</v>
      </c>
      <c r="T4" t="s">
        <v>109</v>
      </c>
      <c r="U4" t="s">
        <v>110</v>
      </c>
      <c r="V4" t="s">
        <v>111</v>
      </c>
      <c r="W4" t="s">
        <v>112</v>
      </c>
      <c r="X4" t="s">
        <v>141</v>
      </c>
      <c r="Y4" t="s">
        <v>140</v>
      </c>
      <c r="Z4" t="s">
        <v>139</v>
      </c>
      <c r="AA4" t="s">
        <v>138</v>
      </c>
      <c r="AB4" t="s">
        <v>137</v>
      </c>
      <c r="AC4" t="s">
        <v>136</v>
      </c>
      <c r="AD4" t="s">
        <v>135</v>
      </c>
      <c r="AE4" t="s">
        <v>134</v>
      </c>
      <c r="AF4" t="s">
        <v>133</v>
      </c>
      <c r="AG4" t="s">
        <v>132</v>
      </c>
      <c r="AH4" t="s">
        <v>131</v>
      </c>
      <c r="AI4" t="s">
        <v>130</v>
      </c>
      <c r="AJ4" t="s">
        <v>129</v>
      </c>
      <c r="AK4" t="s">
        <v>128</v>
      </c>
      <c r="AL4" t="s">
        <v>127</v>
      </c>
      <c r="AM4" t="s">
        <v>126</v>
      </c>
      <c r="AN4" t="s">
        <v>125</v>
      </c>
      <c r="AO4" t="s">
        <v>124</v>
      </c>
      <c r="AP4" t="s">
        <v>123</v>
      </c>
      <c r="AQ4" t="s">
        <v>122</v>
      </c>
      <c r="AR4" t="s">
        <v>92</v>
      </c>
    </row>
    <row r="5" spans="1:45" x14ac:dyDescent="0.3">
      <c r="A5" s="75" t="s">
        <v>88</v>
      </c>
      <c r="E5">
        <v>1</v>
      </c>
      <c r="F5">
        <v>1</v>
      </c>
      <c r="AR5">
        <v>2</v>
      </c>
      <c r="AS5" s="97"/>
    </row>
    <row r="6" spans="1:45" x14ac:dyDescent="0.3">
      <c r="A6" s="75" t="s">
        <v>87</v>
      </c>
      <c r="B6">
        <v>2</v>
      </c>
      <c r="C6">
        <v>2</v>
      </c>
      <c r="D6">
        <v>11</v>
      </c>
      <c r="H6">
        <v>1</v>
      </c>
      <c r="I6">
        <v>1</v>
      </c>
      <c r="K6">
        <v>2</v>
      </c>
      <c r="L6">
        <v>6</v>
      </c>
      <c r="M6">
        <v>3</v>
      </c>
      <c r="N6">
        <v>8</v>
      </c>
      <c r="O6">
        <v>4</v>
      </c>
      <c r="P6">
        <v>4</v>
      </c>
      <c r="Q6">
        <v>1</v>
      </c>
      <c r="R6">
        <v>1</v>
      </c>
      <c r="S6">
        <v>3</v>
      </c>
      <c r="T6">
        <v>3</v>
      </c>
      <c r="U6">
        <v>1</v>
      </c>
      <c r="W6">
        <v>1</v>
      </c>
      <c r="Z6">
        <v>1</v>
      </c>
      <c r="AA6">
        <v>1</v>
      </c>
      <c r="AB6">
        <v>2</v>
      </c>
      <c r="AF6">
        <v>2</v>
      </c>
      <c r="AL6">
        <v>1</v>
      </c>
      <c r="AR6">
        <v>61</v>
      </c>
      <c r="AS6" s="97"/>
    </row>
    <row r="7" spans="1:45" x14ac:dyDescent="0.3">
      <c r="A7" s="75" t="s">
        <v>89</v>
      </c>
      <c r="B7">
        <v>5</v>
      </c>
      <c r="C7">
        <v>6</v>
      </c>
      <c r="D7">
        <v>7</v>
      </c>
      <c r="E7">
        <v>4</v>
      </c>
      <c r="F7">
        <v>8</v>
      </c>
      <c r="G7">
        <v>6</v>
      </c>
      <c r="H7">
        <v>2</v>
      </c>
      <c r="I7">
        <v>5</v>
      </c>
      <c r="J7">
        <v>9</v>
      </c>
      <c r="K7">
        <v>3</v>
      </c>
      <c r="L7">
        <v>12</v>
      </c>
      <c r="M7">
        <v>6</v>
      </c>
      <c r="N7">
        <v>8</v>
      </c>
      <c r="O7">
        <v>11</v>
      </c>
      <c r="P7">
        <v>9</v>
      </c>
      <c r="Q7">
        <v>3</v>
      </c>
      <c r="R7">
        <v>5</v>
      </c>
      <c r="S7">
        <v>7</v>
      </c>
      <c r="T7">
        <v>5</v>
      </c>
      <c r="U7">
        <v>2</v>
      </c>
      <c r="V7">
        <v>6</v>
      </c>
      <c r="W7">
        <v>2</v>
      </c>
      <c r="X7">
        <v>3</v>
      </c>
      <c r="Y7">
        <v>2</v>
      </c>
      <c r="Z7">
        <v>1</v>
      </c>
      <c r="AA7">
        <v>2</v>
      </c>
      <c r="AD7">
        <v>1</v>
      </c>
      <c r="AF7">
        <v>1</v>
      </c>
      <c r="AI7">
        <v>1</v>
      </c>
      <c r="AJ7">
        <v>1</v>
      </c>
      <c r="AR7">
        <v>143</v>
      </c>
      <c r="AS7" s="97"/>
    </row>
    <row r="8" spans="1:45" x14ac:dyDescent="0.3">
      <c r="A8" s="75" t="s">
        <v>85</v>
      </c>
      <c r="C8">
        <v>1</v>
      </c>
      <c r="F8">
        <v>2</v>
      </c>
      <c r="H8">
        <v>3</v>
      </c>
      <c r="J8">
        <v>2</v>
      </c>
      <c r="K8">
        <v>1</v>
      </c>
      <c r="L8">
        <v>1</v>
      </c>
      <c r="N8">
        <v>1</v>
      </c>
      <c r="T8">
        <v>1</v>
      </c>
      <c r="AA8">
        <v>1</v>
      </c>
      <c r="AG8">
        <v>1</v>
      </c>
      <c r="AH8">
        <v>1</v>
      </c>
      <c r="AI8">
        <v>1</v>
      </c>
      <c r="AM8">
        <v>1</v>
      </c>
      <c r="AP8">
        <v>1</v>
      </c>
      <c r="AQ8">
        <v>1</v>
      </c>
      <c r="AR8">
        <v>19</v>
      </c>
      <c r="AS8" s="97"/>
    </row>
    <row r="9" spans="1:45" x14ac:dyDescent="0.3">
      <c r="A9" s="75" t="s">
        <v>86</v>
      </c>
      <c r="B9">
        <v>7</v>
      </c>
      <c r="C9">
        <v>13</v>
      </c>
      <c r="D9">
        <v>8</v>
      </c>
      <c r="E9">
        <v>11</v>
      </c>
      <c r="F9">
        <v>5</v>
      </c>
      <c r="G9">
        <v>5</v>
      </c>
      <c r="H9">
        <v>5</v>
      </c>
      <c r="I9">
        <v>5</v>
      </c>
      <c r="K9">
        <v>6</v>
      </c>
      <c r="L9">
        <v>7</v>
      </c>
      <c r="M9">
        <v>7</v>
      </c>
      <c r="N9">
        <v>3</v>
      </c>
      <c r="O9">
        <v>4</v>
      </c>
      <c r="Q9">
        <v>3</v>
      </c>
      <c r="T9">
        <v>1</v>
      </c>
      <c r="AC9">
        <v>1</v>
      </c>
      <c r="AD9">
        <v>1</v>
      </c>
      <c r="AE9">
        <v>2</v>
      </c>
      <c r="AI9">
        <v>1</v>
      </c>
      <c r="AJ9">
        <v>1</v>
      </c>
      <c r="AK9">
        <v>1</v>
      </c>
      <c r="AL9">
        <v>1</v>
      </c>
      <c r="AN9">
        <v>1</v>
      </c>
      <c r="AO9">
        <v>1</v>
      </c>
      <c r="AQ9">
        <v>1</v>
      </c>
      <c r="AR9">
        <v>101</v>
      </c>
      <c r="AS9" s="97"/>
    </row>
    <row r="10" spans="1:45" x14ac:dyDescent="0.3">
      <c r="A10" s="75" t="s">
        <v>204</v>
      </c>
      <c r="B10">
        <v>2</v>
      </c>
      <c r="C10">
        <v>1</v>
      </c>
      <c r="D10">
        <v>2</v>
      </c>
      <c r="H10">
        <v>1</v>
      </c>
      <c r="I10">
        <v>4</v>
      </c>
      <c r="J10">
        <v>1</v>
      </c>
      <c r="L10">
        <v>1</v>
      </c>
      <c r="M10">
        <v>1</v>
      </c>
      <c r="N10">
        <v>1</v>
      </c>
      <c r="P10">
        <v>1</v>
      </c>
      <c r="Q10">
        <v>1</v>
      </c>
      <c r="AD10">
        <v>1</v>
      </c>
      <c r="AR10">
        <v>17</v>
      </c>
      <c r="AS10" s="97"/>
    </row>
    <row r="11" spans="1:45" x14ac:dyDescent="0.3">
      <c r="A11" s="75" t="s">
        <v>92</v>
      </c>
      <c r="B11">
        <v>16</v>
      </c>
      <c r="C11">
        <v>23</v>
      </c>
      <c r="D11">
        <v>28</v>
      </c>
      <c r="E11">
        <v>16</v>
      </c>
      <c r="F11">
        <v>16</v>
      </c>
      <c r="G11">
        <v>11</v>
      </c>
      <c r="H11">
        <v>12</v>
      </c>
      <c r="I11">
        <v>15</v>
      </c>
      <c r="J11">
        <v>12</v>
      </c>
      <c r="K11">
        <v>12</v>
      </c>
      <c r="L11">
        <v>27</v>
      </c>
      <c r="M11">
        <v>17</v>
      </c>
      <c r="N11">
        <v>21</v>
      </c>
      <c r="O11">
        <v>19</v>
      </c>
      <c r="P11">
        <v>14</v>
      </c>
      <c r="Q11">
        <v>8</v>
      </c>
      <c r="R11">
        <v>6</v>
      </c>
      <c r="S11">
        <v>10</v>
      </c>
      <c r="T11">
        <v>10</v>
      </c>
      <c r="U11">
        <v>3</v>
      </c>
      <c r="V11">
        <v>6</v>
      </c>
      <c r="W11">
        <v>3</v>
      </c>
      <c r="X11">
        <v>3</v>
      </c>
      <c r="Y11">
        <v>2</v>
      </c>
      <c r="Z11">
        <v>2</v>
      </c>
      <c r="AA11">
        <v>4</v>
      </c>
      <c r="AB11">
        <v>2</v>
      </c>
      <c r="AC11">
        <v>1</v>
      </c>
      <c r="AD11">
        <v>3</v>
      </c>
      <c r="AE11">
        <v>2</v>
      </c>
      <c r="AF11">
        <v>3</v>
      </c>
      <c r="AG11">
        <v>1</v>
      </c>
      <c r="AH11">
        <v>1</v>
      </c>
      <c r="AI11">
        <v>3</v>
      </c>
      <c r="AJ11">
        <v>2</v>
      </c>
      <c r="AK11">
        <v>1</v>
      </c>
      <c r="AL11">
        <v>2</v>
      </c>
      <c r="AM11">
        <v>1</v>
      </c>
      <c r="AN11">
        <v>1</v>
      </c>
      <c r="AO11">
        <v>1</v>
      </c>
      <c r="AP11">
        <v>1</v>
      </c>
      <c r="AQ11">
        <v>2</v>
      </c>
      <c r="AR11">
        <v>343</v>
      </c>
      <c r="AS11" s="97"/>
    </row>
    <row r="12" spans="1:45" x14ac:dyDescent="0.3">
      <c r="AS12" s="97"/>
    </row>
    <row r="15" spans="1:45" x14ac:dyDescent="0.3">
      <c r="A15" s="98" t="s">
        <v>90</v>
      </c>
      <c r="B15" s="99">
        <v>17</v>
      </c>
      <c r="C15" s="100">
        <f>+B15/343</f>
        <v>4.9562682215743441E-2</v>
      </c>
    </row>
    <row r="16" spans="1:45" x14ac:dyDescent="0.3">
      <c r="A16" s="98" t="s">
        <v>88</v>
      </c>
      <c r="B16" s="99">
        <v>2</v>
      </c>
      <c r="C16" s="100">
        <f t="shared" ref="C16:C17" si="0">+B16/343</f>
        <v>5.8309037900874635E-3</v>
      </c>
    </row>
    <row r="17" spans="1:3" x14ac:dyDescent="0.3">
      <c r="A17" s="98" t="s">
        <v>87</v>
      </c>
      <c r="B17" s="99">
        <v>61</v>
      </c>
      <c r="C17" s="100">
        <f t="shared" si="0"/>
        <v>0.17784256559766765</v>
      </c>
    </row>
    <row r="18" spans="1:3" x14ac:dyDescent="0.3">
      <c r="A18" s="98" t="s">
        <v>89</v>
      </c>
      <c r="B18" s="99">
        <v>143</v>
      </c>
      <c r="C18" s="100">
        <f>+B18/343</f>
        <v>0.41690962099125367</v>
      </c>
    </row>
    <row r="19" spans="1:3" x14ac:dyDescent="0.3">
      <c r="A19" s="98" t="s">
        <v>85</v>
      </c>
      <c r="B19" s="99">
        <v>19</v>
      </c>
      <c r="C19" s="100">
        <f>+B19/343</f>
        <v>5.5393586005830907E-2</v>
      </c>
    </row>
    <row r="20" spans="1:3" x14ac:dyDescent="0.3">
      <c r="A20" s="101" t="s">
        <v>86</v>
      </c>
      <c r="B20" s="99">
        <v>101</v>
      </c>
      <c r="C20" s="100">
        <f>+B20/343</f>
        <v>0.29446064139941691</v>
      </c>
    </row>
    <row r="21" spans="1:3" x14ac:dyDescent="0.3">
      <c r="B21" s="97"/>
    </row>
    <row r="75" spans="2:44" x14ac:dyDescent="0.3">
      <c r="B75" t="s">
        <v>143</v>
      </c>
      <c r="C75" s="90" t="s">
        <v>121</v>
      </c>
      <c r="D75" s="90" t="s">
        <v>120</v>
      </c>
      <c r="E75" s="90" t="s">
        <v>119</v>
      </c>
      <c r="F75" s="90" t="s">
        <v>94</v>
      </c>
      <c r="G75" s="90" t="s">
        <v>95</v>
      </c>
      <c r="H75" s="90" t="s">
        <v>96</v>
      </c>
      <c r="I75" s="90" t="s">
        <v>97</v>
      </c>
      <c r="J75" s="90" t="s">
        <v>98</v>
      </c>
      <c r="K75" s="90" t="s">
        <v>99</v>
      </c>
      <c r="L75" s="90" t="s">
        <v>100</v>
      </c>
      <c r="M75" s="90" t="s">
        <v>101</v>
      </c>
      <c r="N75" s="90" t="s">
        <v>102</v>
      </c>
      <c r="O75" s="90" t="s">
        <v>103</v>
      </c>
      <c r="P75" s="90" t="s">
        <v>104</v>
      </c>
      <c r="Q75" s="90" t="s">
        <v>105</v>
      </c>
      <c r="R75" s="90" t="s">
        <v>106</v>
      </c>
      <c r="S75" s="90" t="s">
        <v>107</v>
      </c>
      <c r="T75" s="90" t="s">
        <v>108</v>
      </c>
      <c r="U75" s="90" t="s">
        <v>109</v>
      </c>
      <c r="V75" s="90" t="s">
        <v>110</v>
      </c>
      <c r="W75" s="90" t="s">
        <v>111</v>
      </c>
      <c r="X75" s="90" t="s">
        <v>112</v>
      </c>
      <c r="Y75" s="90" t="s">
        <v>141</v>
      </c>
      <c r="Z75" s="90" t="s">
        <v>140</v>
      </c>
      <c r="AA75" s="90" t="s">
        <v>139</v>
      </c>
      <c r="AB75" s="90" t="s">
        <v>138</v>
      </c>
      <c r="AC75" s="90" t="s">
        <v>137</v>
      </c>
      <c r="AD75" s="90" t="s">
        <v>136</v>
      </c>
      <c r="AE75" s="90" t="s">
        <v>135</v>
      </c>
      <c r="AF75" s="90" t="s">
        <v>134</v>
      </c>
      <c r="AG75" s="90" t="s">
        <v>133</v>
      </c>
      <c r="AH75" s="90" t="s">
        <v>132</v>
      </c>
      <c r="AI75" s="90" t="s">
        <v>131</v>
      </c>
      <c r="AJ75" s="90" t="s">
        <v>130</v>
      </c>
      <c r="AK75" s="90" t="s">
        <v>129</v>
      </c>
      <c r="AL75" s="90" t="s">
        <v>128</v>
      </c>
      <c r="AM75" s="90" t="s">
        <v>127</v>
      </c>
      <c r="AN75" s="90" t="s">
        <v>126</v>
      </c>
      <c r="AO75" s="90" t="s">
        <v>125</v>
      </c>
      <c r="AP75" s="90" t="s">
        <v>124</v>
      </c>
      <c r="AQ75" s="90" t="s">
        <v>123</v>
      </c>
      <c r="AR75" s="90" t="s">
        <v>122</v>
      </c>
    </row>
    <row r="76" spans="2:44" x14ac:dyDescent="0.3">
      <c r="B76" t="s">
        <v>142</v>
      </c>
      <c r="C76" s="173">
        <v>16</v>
      </c>
      <c r="D76" s="173">
        <v>23</v>
      </c>
      <c r="E76" s="173">
        <v>28</v>
      </c>
      <c r="F76" s="173">
        <v>16</v>
      </c>
      <c r="G76" s="173">
        <v>16</v>
      </c>
      <c r="H76" s="173">
        <v>11</v>
      </c>
      <c r="I76" s="173">
        <v>12</v>
      </c>
      <c r="J76" s="173">
        <v>15</v>
      </c>
      <c r="K76" s="173">
        <v>12</v>
      </c>
      <c r="L76" s="173">
        <v>12</v>
      </c>
      <c r="M76" s="173">
        <v>27</v>
      </c>
      <c r="N76" s="173">
        <v>17</v>
      </c>
      <c r="O76" s="173">
        <v>21</v>
      </c>
      <c r="P76" s="173">
        <v>19</v>
      </c>
      <c r="Q76" s="173">
        <v>14</v>
      </c>
      <c r="R76" s="173">
        <v>8</v>
      </c>
      <c r="S76" s="173">
        <v>6</v>
      </c>
      <c r="T76" s="173">
        <v>10</v>
      </c>
      <c r="U76" s="173">
        <v>10</v>
      </c>
      <c r="V76" s="173">
        <v>3</v>
      </c>
      <c r="W76" s="173">
        <v>6</v>
      </c>
      <c r="X76" s="173">
        <v>3</v>
      </c>
      <c r="Y76" s="173">
        <v>3</v>
      </c>
      <c r="Z76" s="173">
        <v>2</v>
      </c>
      <c r="AA76" s="173">
        <v>2</v>
      </c>
      <c r="AB76" s="173">
        <v>4</v>
      </c>
      <c r="AC76" s="173">
        <v>2</v>
      </c>
      <c r="AD76" s="173">
        <v>1</v>
      </c>
      <c r="AE76" s="173">
        <v>3</v>
      </c>
      <c r="AF76" s="173">
        <v>2</v>
      </c>
      <c r="AG76" s="173">
        <v>3</v>
      </c>
      <c r="AH76" s="173">
        <v>1</v>
      </c>
      <c r="AI76" s="173">
        <v>1</v>
      </c>
      <c r="AJ76" s="173">
        <v>3</v>
      </c>
      <c r="AK76" s="173">
        <v>2</v>
      </c>
      <c r="AL76" s="173">
        <v>1</v>
      </c>
      <c r="AM76" s="173">
        <v>2</v>
      </c>
      <c r="AN76" s="173">
        <v>1</v>
      </c>
      <c r="AO76" s="173">
        <v>1</v>
      </c>
      <c r="AP76" s="173">
        <v>1</v>
      </c>
      <c r="AQ76" s="173">
        <v>1</v>
      </c>
      <c r="AR76" s="173">
        <v>2</v>
      </c>
    </row>
  </sheetData>
  <hyperlinks>
    <hyperlink ref="A20" location="Hoja5!A1" display="TECNOLÓGICO" xr:uid="{BF26D045-25EE-42AF-B406-9E67CE53D8B5}"/>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986E7-42EC-4F81-9154-27AD230E8680}">
  <dimension ref="A1:C62"/>
  <sheetViews>
    <sheetView zoomScale="60" zoomScaleNormal="60" workbookViewId="0">
      <selection activeCell="A3" sqref="A3:A21"/>
    </sheetView>
  </sheetViews>
  <sheetFormatPr baseColWidth="10" defaultRowHeight="15.6" x14ac:dyDescent="0.3"/>
  <cols>
    <col min="1" max="1" width="22.59765625" bestFit="1" customWidth="1"/>
    <col min="2" max="2" width="22.09765625" bestFit="1" customWidth="1"/>
    <col min="3" max="3" width="11.3984375" customWidth="1"/>
    <col min="4" max="43" width="5.3984375" bestFit="1" customWidth="1"/>
    <col min="44" max="44" width="12" bestFit="1" customWidth="1"/>
    <col min="45" max="45" width="16.8984375" bestFit="1" customWidth="1"/>
    <col min="46" max="46" width="14" bestFit="1" customWidth="1"/>
    <col min="47" max="47" width="16.8984375" bestFit="1" customWidth="1"/>
    <col min="48" max="48" width="14" bestFit="1" customWidth="1"/>
    <col min="49" max="49" width="16.8984375" bestFit="1" customWidth="1"/>
    <col min="50" max="50" width="14" bestFit="1" customWidth="1"/>
    <col min="51" max="51" width="16.8984375" bestFit="1" customWidth="1"/>
    <col min="52" max="52" width="14" bestFit="1" customWidth="1"/>
    <col min="53" max="53" width="16.8984375" bestFit="1" customWidth="1"/>
    <col min="54" max="54" width="14" bestFit="1" customWidth="1"/>
    <col min="55" max="55" width="16.8984375" bestFit="1" customWidth="1"/>
    <col min="56" max="56" width="14" bestFit="1" customWidth="1"/>
    <col min="57" max="57" width="16.8984375" bestFit="1" customWidth="1"/>
    <col min="58" max="58" width="14" bestFit="1" customWidth="1"/>
    <col min="59" max="59" width="16.8984375" bestFit="1" customWidth="1"/>
    <col min="60" max="60" width="14" bestFit="1" customWidth="1"/>
    <col min="61" max="61" width="16.8984375" bestFit="1" customWidth="1"/>
    <col min="62" max="62" width="14" bestFit="1" customWidth="1"/>
    <col min="63" max="63" width="16.8984375" bestFit="1" customWidth="1"/>
    <col min="64" max="64" width="14" bestFit="1" customWidth="1"/>
    <col min="65" max="65" width="16.8984375" bestFit="1" customWidth="1"/>
    <col min="66" max="66" width="14" bestFit="1" customWidth="1"/>
    <col min="67" max="67" width="16.8984375" bestFit="1" customWidth="1"/>
    <col min="68" max="68" width="14" bestFit="1" customWidth="1"/>
    <col min="69" max="69" width="16.8984375" bestFit="1" customWidth="1"/>
    <col min="70" max="70" width="14" bestFit="1" customWidth="1"/>
    <col min="71" max="71" width="16.8984375" bestFit="1" customWidth="1"/>
    <col min="72" max="72" width="14" bestFit="1" customWidth="1"/>
    <col min="73" max="73" width="16.8984375" bestFit="1" customWidth="1"/>
    <col min="74" max="74" width="14" bestFit="1" customWidth="1"/>
    <col min="75" max="75" width="16.8984375" bestFit="1" customWidth="1"/>
    <col min="76" max="76" width="14" bestFit="1" customWidth="1"/>
    <col min="77" max="77" width="16.8984375" bestFit="1" customWidth="1"/>
    <col min="78" max="78" width="14" bestFit="1" customWidth="1"/>
    <col min="79" max="79" width="16.8984375" bestFit="1" customWidth="1"/>
    <col min="80" max="80" width="14" bestFit="1" customWidth="1"/>
    <col min="81" max="81" width="16.8984375" bestFit="1" customWidth="1"/>
    <col min="82" max="82" width="14" bestFit="1" customWidth="1"/>
    <col min="83" max="83" width="16.8984375" bestFit="1" customWidth="1"/>
    <col min="84" max="84" width="14" bestFit="1" customWidth="1"/>
    <col min="85" max="85" width="16.8984375" bestFit="1" customWidth="1"/>
    <col min="86" max="86" width="18.59765625" bestFit="1" customWidth="1"/>
    <col min="87" max="87" width="21.59765625" bestFit="1" customWidth="1"/>
    <col min="88" max="88" width="9.59765625" bestFit="1" customWidth="1"/>
    <col min="89" max="89" width="10.59765625" bestFit="1" customWidth="1"/>
    <col min="90" max="90" width="9.59765625" bestFit="1" customWidth="1"/>
    <col min="91" max="91" width="10.59765625" bestFit="1" customWidth="1"/>
    <col min="92" max="93" width="9.59765625" bestFit="1" customWidth="1"/>
    <col min="94" max="94" width="6.59765625" bestFit="1" customWidth="1"/>
    <col min="95" max="95" width="9.59765625" bestFit="1" customWidth="1"/>
    <col min="96" max="96" width="6.59765625" bestFit="1" customWidth="1"/>
    <col min="97" max="98" width="9.59765625" bestFit="1" customWidth="1"/>
    <col min="99" max="99" width="10.59765625" bestFit="1" customWidth="1"/>
    <col min="100" max="100" width="9.59765625" bestFit="1" customWidth="1"/>
    <col min="101" max="101" width="6.59765625" bestFit="1" customWidth="1"/>
    <col min="102" max="103" width="10.59765625" bestFit="1" customWidth="1"/>
    <col min="104" max="104" width="9.59765625" bestFit="1" customWidth="1"/>
    <col min="105" max="106" width="10.59765625" bestFit="1" customWidth="1"/>
    <col min="107" max="108" width="9.59765625" bestFit="1" customWidth="1"/>
    <col min="109" max="111" width="10.59765625" bestFit="1" customWidth="1"/>
    <col min="112" max="112" width="9.59765625" bestFit="1" customWidth="1"/>
    <col min="113" max="114" width="10.59765625" bestFit="1" customWidth="1"/>
    <col min="115" max="115" width="9.59765625" bestFit="1" customWidth="1"/>
    <col min="116" max="121" width="10.59765625" bestFit="1" customWidth="1"/>
    <col min="122" max="123" width="9.59765625" bestFit="1" customWidth="1"/>
    <col min="124" max="124" width="6.59765625" bestFit="1" customWidth="1"/>
    <col min="125" max="129" width="10.59765625" bestFit="1" customWidth="1"/>
    <col min="130" max="130" width="9.59765625" bestFit="1" customWidth="1"/>
    <col min="131" max="133" width="10.59765625" bestFit="1" customWidth="1"/>
    <col min="134" max="134" width="9.59765625" bestFit="1" customWidth="1"/>
    <col min="135" max="135" width="6.59765625" bestFit="1" customWidth="1"/>
    <col min="136" max="138" width="10.59765625" bestFit="1" customWidth="1"/>
    <col min="139" max="140" width="9.59765625" bestFit="1" customWidth="1"/>
    <col min="141" max="141" width="10.59765625" bestFit="1" customWidth="1"/>
    <col min="142" max="142" width="9.59765625" bestFit="1" customWidth="1"/>
    <col min="143" max="143" width="6.59765625" bestFit="1" customWidth="1"/>
    <col min="144" max="145" width="9.59765625" bestFit="1" customWidth="1"/>
    <col min="146" max="147" width="10.59765625" bestFit="1" customWidth="1"/>
    <col min="148" max="148" width="9.59765625" bestFit="1" customWidth="1"/>
    <col min="149" max="149" width="10.59765625" bestFit="1" customWidth="1"/>
    <col min="150" max="150" width="9.59765625" bestFit="1" customWidth="1"/>
    <col min="151" max="151" width="6.59765625" bestFit="1" customWidth="1"/>
    <col min="152" max="152" width="9.59765625" bestFit="1" customWidth="1"/>
    <col min="153" max="153" width="10.59765625" bestFit="1" customWidth="1"/>
    <col min="154" max="154" width="9.59765625" bestFit="1" customWidth="1"/>
    <col min="155" max="155" width="10.59765625" bestFit="1" customWidth="1"/>
    <col min="156" max="157" width="9.59765625" bestFit="1" customWidth="1"/>
    <col min="158" max="159" width="10.59765625" bestFit="1" customWidth="1"/>
    <col min="160" max="160" width="9.59765625" bestFit="1" customWidth="1"/>
    <col min="161" max="162" width="10.59765625" bestFit="1" customWidth="1"/>
    <col min="163" max="163" width="9.59765625" bestFit="1" customWidth="1"/>
    <col min="164" max="164" width="10.59765625" bestFit="1" customWidth="1"/>
    <col min="165" max="166" width="9.59765625" bestFit="1" customWidth="1"/>
    <col min="167" max="167" width="6.59765625" bestFit="1" customWidth="1"/>
    <col min="168" max="168" width="9.59765625" bestFit="1" customWidth="1"/>
    <col min="169" max="169" width="10.59765625" bestFit="1" customWidth="1"/>
    <col min="170" max="171" width="9.59765625" bestFit="1" customWidth="1"/>
    <col min="172" max="172" width="10.59765625" bestFit="1" customWidth="1"/>
    <col min="173" max="173" width="9.59765625" bestFit="1" customWidth="1"/>
    <col min="174" max="178" width="10.59765625" bestFit="1" customWidth="1"/>
    <col min="179" max="179" width="9.59765625" bestFit="1" customWidth="1"/>
    <col min="180" max="183" width="10.59765625" bestFit="1" customWidth="1"/>
    <col min="184" max="185" width="9.59765625" bestFit="1" customWidth="1"/>
    <col min="186" max="186" width="10.59765625" bestFit="1" customWidth="1"/>
    <col min="187" max="187" width="9.59765625" bestFit="1" customWidth="1"/>
    <col min="188" max="188" width="6.59765625" bestFit="1" customWidth="1"/>
    <col min="189" max="190" width="9.59765625" bestFit="1" customWidth="1"/>
    <col min="191" max="193" width="10.59765625" bestFit="1" customWidth="1"/>
    <col min="194" max="194" width="9.59765625" bestFit="1" customWidth="1"/>
    <col min="195" max="195" width="10.59765625" bestFit="1" customWidth="1"/>
    <col min="196" max="197" width="9.59765625" bestFit="1" customWidth="1"/>
    <col min="198" max="202" width="10.59765625" bestFit="1" customWidth="1"/>
    <col min="203" max="203" width="9.59765625" bestFit="1" customWidth="1"/>
    <col min="204" max="205" width="10.59765625" bestFit="1" customWidth="1"/>
    <col min="206" max="208" width="9.59765625" bestFit="1" customWidth="1"/>
    <col min="209" max="209" width="6.59765625" bestFit="1" customWidth="1"/>
    <col min="210" max="213" width="10.59765625" bestFit="1" customWidth="1"/>
    <col min="214" max="214" width="9.59765625" bestFit="1" customWidth="1"/>
    <col min="215" max="217" width="10.59765625" bestFit="1" customWidth="1"/>
    <col min="218" max="219" width="9.59765625" bestFit="1" customWidth="1"/>
    <col min="220" max="222" width="10.59765625" bestFit="1" customWidth="1"/>
    <col min="223" max="223" width="9.59765625" bestFit="1" customWidth="1"/>
    <col min="224" max="224" width="10.59765625" bestFit="1" customWidth="1"/>
    <col min="225" max="225" width="9.59765625" bestFit="1" customWidth="1"/>
    <col min="226" max="226" width="6.59765625" bestFit="1" customWidth="1"/>
    <col min="227" max="227" width="10.59765625" bestFit="1" customWidth="1"/>
    <col min="228" max="229" width="9.59765625" bestFit="1" customWidth="1"/>
    <col min="230" max="231" width="10.59765625" bestFit="1" customWidth="1"/>
    <col min="232" max="232" width="9.59765625" bestFit="1" customWidth="1"/>
    <col min="233" max="235" width="10.59765625" bestFit="1" customWidth="1"/>
    <col min="236" max="236" width="9.59765625" bestFit="1" customWidth="1"/>
    <col min="237" max="237" width="10.59765625" bestFit="1" customWidth="1"/>
    <col min="238" max="238" width="9.59765625" bestFit="1" customWidth="1"/>
    <col min="239" max="241" width="10.59765625" bestFit="1" customWidth="1"/>
    <col min="242" max="243" width="9.59765625" bestFit="1" customWidth="1"/>
    <col min="244" max="247" width="10.59765625" bestFit="1" customWidth="1"/>
    <col min="248" max="248" width="9.59765625" bestFit="1" customWidth="1"/>
    <col min="249" max="250" width="10.59765625" bestFit="1" customWidth="1"/>
    <col min="251" max="251" width="9.59765625" bestFit="1" customWidth="1"/>
    <col min="252" max="252" width="6.59765625" bestFit="1" customWidth="1"/>
    <col min="253" max="253" width="9.59765625" bestFit="1" customWidth="1"/>
    <col min="254" max="254" width="10.59765625" bestFit="1" customWidth="1"/>
    <col min="255" max="258" width="9.59765625" bestFit="1" customWidth="1"/>
    <col min="259" max="260" width="10.59765625" bestFit="1" customWidth="1"/>
    <col min="261" max="261" width="9.59765625" bestFit="1" customWidth="1"/>
    <col min="262" max="262" width="6.59765625" bestFit="1" customWidth="1"/>
    <col min="263" max="263" width="9.59765625" bestFit="1" customWidth="1"/>
    <col min="264" max="265" width="10.59765625" bestFit="1" customWidth="1"/>
    <col min="266" max="266" width="9.59765625" bestFit="1" customWidth="1"/>
    <col min="267" max="269" width="10.59765625" bestFit="1" customWidth="1"/>
    <col min="270" max="270" width="9.59765625" bestFit="1" customWidth="1"/>
    <col min="271" max="272" width="10.59765625" bestFit="1" customWidth="1"/>
    <col min="273" max="274" width="9.59765625" bestFit="1" customWidth="1"/>
    <col min="275" max="275" width="6.59765625" bestFit="1" customWidth="1"/>
    <col min="276" max="278" width="10.59765625" bestFit="1" customWidth="1"/>
    <col min="279" max="280" width="9.59765625" bestFit="1" customWidth="1"/>
    <col min="281" max="283" width="10.59765625" bestFit="1" customWidth="1"/>
    <col min="284" max="284" width="9.59765625" bestFit="1" customWidth="1"/>
    <col min="285" max="285" width="10.59765625" bestFit="1" customWidth="1"/>
    <col min="286" max="286" width="9.59765625" bestFit="1" customWidth="1"/>
    <col min="287" max="287" width="10.59765625" bestFit="1" customWidth="1"/>
    <col min="288" max="288" width="9.59765625" bestFit="1" customWidth="1"/>
    <col min="289" max="289" width="6.59765625" bestFit="1" customWidth="1"/>
    <col min="290" max="293" width="10.59765625" bestFit="1" customWidth="1"/>
    <col min="294" max="294" width="9.59765625" bestFit="1" customWidth="1"/>
    <col min="295" max="295" width="10.59765625" bestFit="1" customWidth="1"/>
    <col min="296" max="296" width="9.59765625" bestFit="1" customWidth="1"/>
    <col min="297" max="297" width="6.59765625" bestFit="1" customWidth="1"/>
    <col min="298" max="299" width="10.59765625" bestFit="1" customWidth="1"/>
    <col min="300" max="301" width="9.59765625" bestFit="1" customWidth="1"/>
    <col min="302" max="304" width="10.59765625" bestFit="1" customWidth="1"/>
    <col min="305" max="305" width="9.59765625" bestFit="1" customWidth="1"/>
    <col min="306" max="306" width="10.59765625" bestFit="1" customWidth="1"/>
    <col min="307" max="307" width="9.59765625" bestFit="1" customWidth="1"/>
    <col min="308" max="308" width="6.59765625" bestFit="1" customWidth="1"/>
    <col min="309" max="310" width="10.59765625" bestFit="1" customWidth="1"/>
    <col min="311" max="311" width="9.59765625" bestFit="1" customWidth="1"/>
    <col min="312" max="313" width="10.59765625" bestFit="1" customWidth="1"/>
    <col min="314" max="316" width="9.59765625" bestFit="1" customWidth="1"/>
    <col min="317" max="317" width="10.59765625" bestFit="1" customWidth="1"/>
    <col min="318" max="318" width="9.59765625" bestFit="1" customWidth="1"/>
    <col min="319" max="319" width="6.59765625" bestFit="1" customWidth="1"/>
    <col min="320" max="320" width="9.59765625" bestFit="1" customWidth="1"/>
    <col min="321" max="324" width="10.59765625" bestFit="1" customWidth="1"/>
    <col min="325" max="325" width="9.59765625" bestFit="1" customWidth="1"/>
    <col min="326" max="331" width="10.59765625" bestFit="1" customWidth="1"/>
    <col min="332" max="332" width="9.59765625" bestFit="1" customWidth="1"/>
    <col min="333" max="333" width="12.09765625" bestFit="1" customWidth="1"/>
  </cols>
  <sheetData>
    <row r="1" spans="1:3" ht="30" customHeight="1" x14ac:dyDescent="0.3"/>
    <row r="2" spans="1:3" x14ac:dyDescent="0.3">
      <c r="A2" s="143" t="s">
        <v>144</v>
      </c>
      <c r="B2" s="143" t="s">
        <v>145</v>
      </c>
      <c r="C2" s="143" t="s">
        <v>146</v>
      </c>
    </row>
    <row r="3" spans="1:3" x14ac:dyDescent="0.3">
      <c r="A3" s="102" t="s">
        <v>40</v>
      </c>
      <c r="B3" s="45">
        <v>86</v>
      </c>
      <c r="C3" s="100">
        <f t="shared" ref="C3:C21" si="0">+B3/346</f>
        <v>0.24855491329479767</v>
      </c>
    </row>
    <row r="4" spans="1:3" x14ac:dyDescent="0.3">
      <c r="A4" s="102" t="s">
        <v>36</v>
      </c>
      <c r="B4" s="45">
        <v>67</v>
      </c>
      <c r="C4" s="100">
        <f t="shared" si="0"/>
        <v>0.19364161849710981</v>
      </c>
    </row>
    <row r="5" spans="1:3" x14ac:dyDescent="0.3">
      <c r="A5" s="102" t="s">
        <v>69</v>
      </c>
      <c r="B5" s="45">
        <f>46+7</f>
        <v>53</v>
      </c>
      <c r="C5" s="100">
        <f t="shared" si="0"/>
        <v>0.15317919075144509</v>
      </c>
    </row>
    <row r="6" spans="1:3" x14ac:dyDescent="0.3">
      <c r="A6" s="102" t="s">
        <v>38</v>
      </c>
      <c r="B6" s="45">
        <v>44</v>
      </c>
      <c r="C6" s="100">
        <f t="shared" si="0"/>
        <v>0.12716763005780346</v>
      </c>
    </row>
    <row r="7" spans="1:3" x14ac:dyDescent="0.3">
      <c r="A7" s="102" t="s">
        <v>47</v>
      </c>
      <c r="B7" s="45">
        <v>19</v>
      </c>
      <c r="C7" s="100">
        <f t="shared" si="0"/>
        <v>5.4913294797687862E-2</v>
      </c>
    </row>
    <row r="8" spans="1:3" x14ac:dyDescent="0.3">
      <c r="A8" s="102" t="s">
        <v>53</v>
      </c>
      <c r="B8" s="45">
        <v>12</v>
      </c>
      <c r="C8" s="100">
        <f t="shared" si="0"/>
        <v>3.4682080924855488E-2</v>
      </c>
    </row>
    <row r="9" spans="1:3" x14ac:dyDescent="0.3">
      <c r="A9" s="102" t="s">
        <v>50</v>
      </c>
      <c r="B9" s="45">
        <v>8</v>
      </c>
      <c r="C9" s="100">
        <f t="shared" si="0"/>
        <v>2.3121387283236993E-2</v>
      </c>
    </row>
    <row r="10" spans="1:3" x14ac:dyDescent="0.3">
      <c r="A10" s="102" t="s">
        <v>81</v>
      </c>
      <c r="B10" s="45">
        <v>7</v>
      </c>
      <c r="C10" s="100">
        <f t="shared" si="0"/>
        <v>2.023121387283237E-2</v>
      </c>
    </row>
    <row r="11" spans="1:3" x14ac:dyDescent="0.3">
      <c r="A11" s="102" t="s">
        <v>82</v>
      </c>
      <c r="B11" s="45">
        <v>7</v>
      </c>
      <c r="C11" s="100">
        <f t="shared" si="0"/>
        <v>2.023121387283237E-2</v>
      </c>
    </row>
    <row r="12" spans="1:3" x14ac:dyDescent="0.3">
      <c r="A12" s="102" t="s">
        <v>76</v>
      </c>
      <c r="B12" s="45">
        <v>7</v>
      </c>
      <c r="C12" s="100">
        <f t="shared" si="0"/>
        <v>2.023121387283237E-2</v>
      </c>
    </row>
    <row r="13" spans="1:3" x14ac:dyDescent="0.3">
      <c r="A13" s="102" t="s">
        <v>80</v>
      </c>
      <c r="B13" s="45">
        <v>6</v>
      </c>
      <c r="C13" s="100">
        <f t="shared" si="0"/>
        <v>1.7341040462427744E-2</v>
      </c>
    </row>
    <row r="14" spans="1:3" x14ac:dyDescent="0.3">
      <c r="A14" s="102" t="s">
        <v>79</v>
      </c>
      <c r="B14" s="45">
        <v>5</v>
      </c>
      <c r="C14" s="100">
        <f t="shared" si="0"/>
        <v>1.4450867052023121E-2</v>
      </c>
    </row>
    <row r="15" spans="1:3" x14ac:dyDescent="0.3">
      <c r="A15" s="102" t="s">
        <v>56</v>
      </c>
      <c r="B15" s="45">
        <v>5</v>
      </c>
      <c r="C15" s="100">
        <f t="shared" si="0"/>
        <v>1.4450867052023121E-2</v>
      </c>
    </row>
    <row r="16" spans="1:3" x14ac:dyDescent="0.3">
      <c r="A16" s="102" t="s">
        <v>63</v>
      </c>
      <c r="B16" s="45">
        <v>5</v>
      </c>
      <c r="C16" s="100">
        <f t="shared" si="0"/>
        <v>1.4450867052023121E-2</v>
      </c>
    </row>
    <row r="17" spans="1:3" x14ac:dyDescent="0.3">
      <c r="A17" s="102" t="s">
        <v>59</v>
      </c>
      <c r="B17" s="45">
        <v>4</v>
      </c>
      <c r="C17" s="100">
        <f t="shared" si="0"/>
        <v>1.1560693641618497E-2</v>
      </c>
    </row>
    <row r="18" spans="1:3" x14ac:dyDescent="0.3">
      <c r="A18" s="102" t="s">
        <v>77</v>
      </c>
      <c r="B18" s="45">
        <v>4</v>
      </c>
      <c r="C18" s="100">
        <f t="shared" si="0"/>
        <v>1.1560693641618497E-2</v>
      </c>
    </row>
    <row r="19" spans="1:3" x14ac:dyDescent="0.3">
      <c r="A19" s="102" t="s">
        <v>78</v>
      </c>
      <c r="B19" s="45">
        <v>2</v>
      </c>
      <c r="C19" s="100">
        <f t="shared" si="0"/>
        <v>5.7803468208092483E-3</v>
      </c>
    </row>
    <row r="20" spans="1:3" x14ac:dyDescent="0.3">
      <c r="A20" s="102" t="s">
        <v>116</v>
      </c>
      <c r="B20" s="45">
        <v>1</v>
      </c>
      <c r="C20" s="100">
        <f t="shared" si="0"/>
        <v>2.8901734104046241E-3</v>
      </c>
    </row>
    <row r="21" spans="1:3" x14ac:dyDescent="0.3">
      <c r="A21" s="102" t="s">
        <v>117</v>
      </c>
      <c r="B21" s="45">
        <v>1</v>
      </c>
      <c r="C21" s="100">
        <f t="shared" si="0"/>
        <v>2.8901734104046241E-3</v>
      </c>
    </row>
    <row r="56" spans="1:3" x14ac:dyDescent="0.3">
      <c r="A56" s="103" t="s">
        <v>84</v>
      </c>
      <c r="B56" s="103" t="s">
        <v>147</v>
      </c>
      <c r="C56" s="103" t="s">
        <v>146</v>
      </c>
    </row>
    <row r="57" spans="1:3" x14ac:dyDescent="0.3">
      <c r="A57" s="104" t="s">
        <v>90</v>
      </c>
      <c r="B57" s="174">
        <v>29</v>
      </c>
      <c r="C57" s="175">
        <f>+B57/346</f>
        <v>8.3815028901734104E-2</v>
      </c>
    </row>
    <row r="58" spans="1:3" x14ac:dyDescent="0.3">
      <c r="A58" s="104" t="s">
        <v>88</v>
      </c>
      <c r="B58" s="174">
        <v>2</v>
      </c>
      <c r="C58" s="175">
        <f t="shared" ref="C58:C62" si="1">+B58/346</f>
        <v>5.7803468208092483E-3</v>
      </c>
    </row>
    <row r="59" spans="1:3" x14ac:dyDescent="0.3">
      <c r="A59" s="176" t="s">
        <v>87</v>
      </c>
      <c r="B59" s="174">
        <v>61</v>
      </c>
      <c r="C59" s="175">
        <f t="shared" si="1"/>
        <v>0.17630057803468208</v>
      </c>
    </row>
    <row r="60" spans="1:3" x14ac:dyDescent="0.3">
      <c r="A60" s="176" t="s">
        <v>89</v>
      </c>
      <c r="B60" s="174">
        <v>131</v>
      </c>
      <c r="C60" s="175">
        <f t="shared" si="1"/>
        <v>0.37861271676300579</v>
      </c>
    </row>
    <row r="61" spans="1:3" x14ac:dyDescent="0.3">
      <c r="A61" s="104" t="s">
        <v>85</v>
      </c>
      <c r="B61" s="174">
        <v>19</v>
      </c>
      <c r="C61" s="175">
        <f t="shared" si="1"/>
        <v>5.4913294797687862E-2</v>
      </c>
    </row>
    <row r="62" spans="1:3" x14ac:dyDescent="0.3">
      <c r="A62" s="176" t="s">
        <v>86</v>
      </c>
      <c r="B62" s="174">
        <v>101</v>
      </c>
      <c r="C62" s="175">
        <f t="shared" si="1"/>
        <v>0.29190751445086704</v>
      </c>
    </row>
  </sheetData>
  <autoFilter ref="A2:C2" xr:uid="{EEB986E7-42EC-4F81-9154-27AD230E8680}">
    <sortState xmlns:xlrd2="http://schemas.microsoft.com/office/spreadsheetml/2017/richdata2" ref="A3:C23">
      <sortCondition descending="1" ref="B2"/>
    </sortState>
  </autoFilter>
  <hyperlinks>
    <hyperlink ref="A62" location="Hoja5!A1" display="TECNOLÓGICO" xr:uid="{DAA8CF9F-40F4-4B85-8FF4-06950A3BAE88}"/>
    <hyperlink ref="A60" location="'Gráficos hidrometeorologico'!A1" display="HIDROMETEOROLÓGICO " xr:uid="{ED00ABFF-3B6E-45AA-AB4D-F8F936AB7B36}"/>
    <hyperlink ref="A59" location="'Gráficas geológico'!A1" display="GEOLÓGICO" xr:uid="{B6C22D51-FF90-4668-81DA-8B7B3ADB85C5}"/>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54EF-49BE-49F5-AA18-17656B5D979D}">
  <dimension ref="A1:J20"/>
  <sheetViews>
    <sheetView workbookViewId="0">
      <selection activeCell="D9" sqref="D9"/>
    </sheetView>
  </sheetViews>
  <sheetFormatPr baseColWidth="10" defaultRowHeight="15.6" x14ac:dyDescent="0.3"/>
  <cols>
    <col min="10" max="10" width="16.59765625" bestFit="1" customWidth="1"/>
  </cols>
  <sheetData>
    <row r="1" spans="1:10" x14ac:dyDescent="0.3">
      <c r="A1" s="4" t="s">
        <v>27</v>
      </c>
      <c r="B1" s="93" t="s">
        <v>113</v>
      </c>
      <c r="C1" s="5" t="s">
        <v>1</v>
      </c>
      <c r="D1" s="5" t="s">
        <v>28</v>
      </c>
      <c r="E1" s="5" t="s">
        <v>3</v>
      </c>
      <c r="F1" s="5" t="s">
        <v>29</v>
      </c>
      <c r="G1" s="4" t="s">
        <v>5</v>
      </c>
      <c r="H1" s="5" t="s">
        <v>6</v>
      </c>
      <c r="I1" s="5" t="s">
        <v>7</v>
      </c>
      <c r="J1" s="72" t="s">
        <v>84</v>
      </c>
    </row>
    <row r="2" spans="1:10" ht="26.4" x14ac:dyDescent="0.3">
      <c r="A2" s="25">
        <v>1930</v>
      </c>
      <c r="B2" s="94" t="s">
        <v>122</v>
      </c>
      <c r="C2" s="25" t="s">
        <v>30</v>
      </c>
      <c r="D2" s="38" t="s">
        <v>31</v>
      </c>
      <c r="E2" s="39" t="s">
        <v>32</v>
      </c>
      <c r="F2" s="39" t="s">
        <v>33</v>
      </c>
      <c r="G2" s="25" t="s">
        <v>76</v>
      </c>
      <c r="H2" s="44"/>
      <c r="I2" s="44"/>
      <c r="J2" s="39" t="s">
        <v>85</v>
      </c>
    </row>
    <row r="3" spans="1:10" ht="26.4" x14ac:dyDescent="0.3">
      <c r="A3" s="25">
        <v>1943</v>
      </c>
      <c r="B3" s="94" t="s">
        <v>123</v>
      </c>
      <c r="C3" s="25" t="s">
        <v>30</v>
      </c>
      <c r="D3" s="38" t="s">
        <v>31</v>
      </c>
      <c r="E3" s="39" t="s">
        <v>32</v>
      </c>
      <c r="F3" s="39" t="s">
        <v>33</v>
      </c>
      <c r="G3" s="25" t="s">
        <v>76</v>
      </c>
      <c r="H3" s="44"/>
      <c r="I3" s="44"/>
      <c r="J3" s="39" t="s">
        <v>85</v>
      </c>
    </row>
    <row r="4" spans="1:10" ht="26.4" x14ac:dyDescent="0.3">
      <c r="A4" s="89">
        <v>24108</v>
      </c>
      <c r="B4" s="94" t="s">
        <v>126</v>
      </c>
      <c r="C4" s="25" t="s">
        <v>30</v>
      </c>
      <c r="D4" s="38" t="s">
        <v>31</v>
      </c>
      <c r="E4" s="39" t="s">
        <v>32</v>
      </c>
      <c r="F4" s="39" t="s">
        <v>33</v>
      </c>
      <c r="G4" s="25" t="s">
        <v>76</v>
      </c>
      <c r="H4" s="44"/>
      <c r="I4" s="44"/>
      <c r="J4" s="39" t="s">
        <v>85</v>
      </c>
    </row>
    <row r="5" spans="1:10" ht="26.4" x14ac:dyDescent="0.3">
      <c r="A5" s="25">
        <v>1987</v>
      </c>
      <c r="B5" s="94" t="s">
        <v>130</v>
      </c>
      <c r="C5" s="25" t="s">
        <v>30</v>
      </c>
      <c r="D5" s="38" t="s">
        <v>31</v>
      </c>
      <c r="E5" s="39" t="s">
        <v>32</v>
      </c>
      <c r="F5" s="39" t="s">
        <v>33</v>
      </c>
      <c r="G5" s="25" t="s">
        <v>76</v>
      </c>
      <c r="H5" s="44"/>
      <c r="I5" s="44"/>
      <c r="J5" s="39" t="s">
        <v>85</v>
      </c>
    </row>
    <row r="6" spans="1:10" x14ac:dyDescent="0.3">
      <c r="A6" s="25">
        <v>1988</v>
      </c>
      <c r="B6" s="94" t="s">
        <v>131</v>
      </c>
      <c r="C6" s="25" t="s">
        <v>30</v>
      </c>
      <c r="D6" s="38" t="s">
        <v>31</v>
      </c>
      <c r="E6" s="39" t="s">
        <v>32</v>
      </c>
      <c r="F6" s="39" t="s">
        <v>33</v>
      </c>
      <c r="G6" s="25" t="s">
        <v>56</v>
      </c>
      <c r="H6" s="44"/>
      <c r="I6" s="44"/>
      <c r="J6" s="39" t="s">
        <v>85</v>
      </c>
    </row>
    <row r="7" spans="1:10" ht="26.4" x14ac:dyDescent="0.3">
      <c r="A7" s="25">
        <v>1992</v>
      </c>
      <c r="B7" s="94" t="s">
        <v>132</v>
      </c>
      <c r="C7" s="25" t="s">
        <v>30</v>
      </c>
      <c r="D7" s="38" t="s">
        <v>31</v>
      </c>
      <c r="E7" s="39" t="s">
        <v>32</v>
      </c>
      <c r="F7" s="39" t="s">
        <v>33</v>
      </c>
      <c r="G7" s="25" t="s">
        <v>76</v>
      </c>
      <c r="H7" s="44"/>
      <c r="I7" s="44"/>
      <c r="J7" s="39" t="s">
        <v>85</v>
      </c>
    </row>
    <row r="8" spans="1:10" x14ac:dyDescent="0.3">
      <c r="A8" s="23">
        <v>1999</v>
      </c>
      <c r="B8" s="94" t="s">
        <v>138</v>
      </c>
      <c r="C8" s="25" t="s">
        <v>30</v>
      </c>
      <c r="D8" s="38" t="s">
        <v>31</v>
      </c>
      <c r="E8" s="39" t="s">
        <v>32</v>
      </c>
      <c r="F8" s="39" t="s">
        <v>33</v>
      </c>
      <c r="G8" s="39" t="s">
        <v>56</v>
      </c>
      <c r="H8" s="53"/>
      <c r="I8" s="53"/>
      <c r="J8" s="39" t="s">
        <v>85</v>
      </c>
    </row>
    <row r="9" spans="1:10" x14ac:dyDescent="0.3">
      <c r="A9" s="66">
        <v>39043</v>
      </c>
      <c r="B9" s="94" t="s">
        <v>109</v>
      </c>
      <c r="C9" s="84" t="s">
        <v>30</v>
      </c>
      <c r="D9" s="66" t="s">
        <v>31</v>
      </c>
      <c r="E9" s="53" t="s">
        <v>32</v>
      </c>
      <c r="F9" s="53" t="s">
        <v>33</v>
      </c>
      <c r="G9" s="53" t="s">
        <v>76</v>
      </c>
      <c r="H9" s="53" t="s">
        <v>45</v>
      </c>
      <c r="I9" s="53" t="s">
        <v>45</v>
      </c>
      <c r="J9" s="53" t="s">
        <v>85</v>
      </c>
    </row>
    <row r="10" spans="1:10" ht="28.8" x14ac:dyDescent="0.3">
      <c r="A10" s="23">
        <v>2012</v>
      </c>
      <c r="B10" s="94" t="s">
        <v>103</v>
      </c>
      <c r="C10" s="25" t="s">
        <v>30</v>
      </c>
      <c r="D10" s="38" t="s">
        <v>31</v>
      </c>
      <c r="E10" s="39" t="s">
        <v>32</v>
      </c>
      <c r="F10" s="39" t="s">
        <v>33</v>
      </c>
      <c r="G10" s="23" t="s">
        <v>81</v>
      </c>
      <c r="H10" s="53"/>
      <c r="I10" s="53"/>
      <c r="J10" s="39" t="s">
        <v>85</v>
      </c>
    </row>
    <row r="11" spans="1:10" ht="28.8" x14ac:dyDescent="0.3">
      <c r="A11" s="23">
        <v>2014</v>
      </c>
      <c r="B11" s="94" t="s">
        <v>101</v>
      </c>
      <c r="C11" s="25" t="s">
        <v>30</v>
      </c>
      <c r="D11" s="38" t="s">
        <v>31</v>
      </c>
      <c r="E11" s="39" t="s">
        <v>32</v>
      </c>
      <c r="F11" s="39" t="s">
        <v>33</v>
      </c>
      <c r="G11" s="23" t="s">
        <v>81</v>
      </c>
      <c r="H11" s="53"/>
      <c r="I11" s="53"/>
      <c r="J11" s="39" t="s">
        <v>85</v>
      </c>
    </row>
    <row r="12" spans="1:10" ht="28.8" x14ac:dyDescent="0.3">
      <c r="A12" s="23">
        <v>2015</v>
      </c>
      <c r="B12" s="94" t="s">
        <v>100</v>
      </c>
      <c r="C12" s="25" t="s">
        <v>30</v>
      </c>
      <c r="D12" s="38" t="s">
        <v>31</v>
      </c>
      <c r="E12" s="39" t="s">
        <v>32</v>
      </c>
      <c r="F12" s="39" t="s">
        <v>33</v>
      </c>
      <c r="G12" s="23" t="s">
        <v>81</v>
      </c>
      <c r="H12" s="53"/>
      <c r="I12" s="53"/>
      <c r="J12" s="39" t="s">
        <v>85</v>
      </c>
    </row>
    <row r="13" spans="1:10" x14ac:dyDescent="0.3">
      <c r="A13" s="66">
        <v>42647</v>
      </c>
      <c r="B13" s="94" t="s">
        <v>99</v>
      </c>
      <c r="C13" s="84" t="s">
        <v>30</v>
      </c>
      <c r="D13" s="66" t="s">
        <v>31</v>
      </c>
      <c r="E13" s="53" t="s">
        <v>32</v>
      </c>
      <c r="F13" s="53" t="s">
        <v>33</v>
      </c>
      <c r="G13" s="53" t="s">
        <v>56</v>
      </c>
      <c r="H13" s="53" t="s">
        <v>57</v>
      </c>
      <c r="I13" s="53" t="s">
        <v>58</v>
      </c>
      <c r="J13" s="53" t="s">
        <v>85</v>
      </c>
    </row>
    <row r="14" spans="1:10" ht="28.8" x14ac:dyDescent="0.3">
      <c r="A14" s="23">
        <v>2016</v>
      </c>
      <c r="B14" s="94" t="s">
        <v>99</v>
      </c>
      <c r="C14" s="25" t="s">
        <v>30</v>
      </c>
      <c r="D14" s="38" t="s">
        <v>31</v>
      </c>
      <c r="E14" s="39" t="s">
        <v>32</v>
      </c>
      <c r="F14" s="39" t="s">
        <v>33</v>
      </c>
      <c r="G14" s="23" t="s">
        <v>81</v>
      </c>
      <c r="H14" s="53"/>
      <c r="I14" s="53"/>
      <c r="J14" s="39" t="s">
        <v>85</v>
      </c>
    </row>
    <row r="15" spans="1:10" x14ac:dyDescent="0.3">
      <c r="A15" s="66">
        <v>43367</v>
      </c>
      <c r="B15" s="94" t="s">
        <v>97</v>
      </c>
      <c r="C15" s="84" t="s">
        <v>30</v>
      </c>
      <c r="D15" s="66" t="s">
        <v>31</v>
      </c>
      <c r="E15" s="53" t="s">
        <v>32</v>
      </c>
      <c r="F15" s="53" t="s">
        <v>33</v>
      </c>
      <c r="G15" s="53" t="s">
        <v>76</v>
      </c>
      <c r="H15" s="53" t="s">
        <v>45</v>
      </c>
      <c r="I15" s="53" t="s">
        <v>45</v>
      </c>
      <c r="J15" s="73" t="s">
        <v>85</v>
      </c>
    </row>
    <row r="16" spans="1:10" ht="28.8" x14ac:dyDescent="0.3">
      <c r="A16" s="23">
        <v>2018</v>
      </c>
      <c r="B16" s="94" t="s">
        <v>97</v>
      </c>
      <c r="C16" s="25" t="s">
        <v>30</v>
      </c>
      <c r="D16" s="38" t="s">
        <v>31</v>
      </c>
      <c r="E16" s="39" t="s">
        <v>32</v>
      </c>
      <c r="F16" s="39" t="s">
        <v>33</v>
      </c>
      <c r="G16" s="23" t="s">
        <v>81</v>
      </c>
      <c r="H16" s="53"/>
      <c r="I16" s="53"/>
      <c r="J16" s="39" t="s">
        <v>85</v>
      </c>
    </row>
    <row r="17" spans="1:10" ht="28.8" x14ac:dyDescent="0.3">
      <c r="A17" s="23">
        <v>2018</v>
      </c>
      <c r="B17" s="94" t="s">
        <v>97</v>
      </c>
      <c r="C17" s="25" t="s">
        <v>30</v>
      </c>
      <c r="D17" s="38" t="s">
        <v>31</v>
      </c>
      <c r="E17" s="39" t="s">
        <v>32</v>
      </c>
      <c r="F17" s="39" t="s">
        <v>33</v>
      </c>
      <c r="G17" s="23" t="s">
        <v>81</v>
      </c>
      <c r="H17" s="53"/>
      <c r="I17" s="53"/>
      <c r="J17" s="39" t="s">
        <v>85</v>
      </c>
    </row>
    <row r="18" spans="1:10" x14ac:dyDescent="0.3">
      <c r="A18" s="77">
        <v>44149</v>
      </c>
      <c r="B18" s="94" t="s">
        <v>95</v>
      </c>
      <c r="C18" s="25" t="s">
        <v>30</v>
      </c>
      <c r="D18" s="38" t="s">
        <v>31</v>
      </c>
      <c r="E18" s="39" t="s">
        <v>32</v>
      </c>
      <c r="F18" s="39" t="s">
        <v>33</v>
      </c>
      <c r="G18" s="23" t="s">
        <v>56</v>
      </c>
      <c r="H18" s="39"/>
      <c r="I18" s="39"/>
      <c r="J18" s="39" t="s">
        <v>85</v>
      </c>
    </row>
    <row r="19" spans="1:10" ht="28.8" x14ac:dyDescent="0.3">
      <c r="A19" s="23">
        <v>2020</v>
      </c>
      <c r="B19" s="94" t="s">
        <v>95</v>
      </c>
      <c r="C19" s="25" t="s">
        <v>30</v>
      </c>
      <c r="D19" s="38" t="s">
        <v>31</v>
      </c>
      <c r="E19" s="39" t="s">
        <v>32</v>
      </c>
      <c r="F19" s="39" t="s">
        <v>33</v>
      </c>
      <c r="G19" s="23" t="s">
        <v>81</v>
      </c>
      <c r="H19" s="39"/>
      <c r="I19" s="39"/>
      <c r="J19" s="39" t="s">
        <v>85</v>
      </c>
    </row>
    <row r="20" spans="1:10" x14ac:dyDescent="0.3">
      <c r="A20" s="79">
        <v>45160</v>
      </c>
      <c r="B20" s="94" t="s">
        <v>120</v>
      </c>
      <c r="C20" s="84" t="s">
        <v>30</v>
      </c>
      <c r="D20" s="66" t="s">
        <v>31</v>
      </c>
      <c r="E20" s="53" t="s">
        <v>32</v>
      </c>
      <c r="F20" s="53" t="s">
        <v>33</v>
      </c>
      <c r="G20" s="53" t="s">
        <v>56</v>
      </c>
      <c r="H20" s="53" t="s">
        <v>57</v>
      </c>
      <c r="I20" s="53" t="s">
        <v>58</v>
      </c>
      <c r="J20" s="53" t="s">
        <v>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B16B4-982D-4D18-8999-6E1607AFBA48}">
  <dimension ref="A1:J18"/>
  <sheetViews>
    <sheetView workbookViewId="0">
      <selection activeCell="A2" sqref="A2:J18"/>
    </sheetView>
  </sheetViews>
  <sheetFormatPr baseColWidth="10" defaultRowHeight="15.6" x14ac:dyDescent="0.3"/>
  <sheetData>
    <row r="1" spans="1:10" x14ac:dyDescent="0.3">
      <c r="A1" s="4" t="s">
        <v>27</v>
      </c>
      <c r="B1" s="93" t="s">
        <v>113</v>
      </c>
      <c r="C1" s="5" t="s">
        <v>1</v>
      </c>
      <c r="D1" s="5" t="s">
        <v>28</v>
      </c>
      <c r="E1" s="5" t="s">
        <v>3</v>
      </c>
      <c r="F1" s="5" t="s">
        <v>29</v>
      </c>
      <c r="G1" s="4" t="s">
        <v>5</v>
      </c>
      <c r="H1" s="5" t="s">
        <v>6</v>
      </c>
      <c r="I1" s="5" t="s">
        <v>7</v>
      </c>
      <c r="J1" s="72" t="s">
        <v>84</v>
      </c>
    </row>
    <row r="2" spans="1:10" ht="39.6" x14ac:dyDescent="0.3">
      <c r="A2" s="89">
        <v>34851</v>
      </c>
      <c r="B2" s="94" t="s">
        <v>135</v>
      </c>
      <c r="C2" s="25" t="s">
        <v>30</v>
      </c>
      <c r="D2" s="38" t="s">
        <v>31</v>
      </c>
      <c r="E2" s="39" t="s">
        <v>32</v>
      </c>
      <c r="F2" s="39" t="s">
        <v>33</v>
      </c>
      <c r="G2" s="25" t="s">
        <v>47</v>
      </c>
      <c r="H2" s="44"/>
      <c r="I2" s="44"/>
      <c r="J2" s="39" t="s">
        <v>204</v>
      </c>
    </row>
    <row r="3" spans="1:10" x14ac:dyDescent="0.3">
      <c r="A3" s="66">
        <v>40048</v>
      </c>
      <c r="B3" s="94" t="s">
        <v>106</v>
      </c>
      <c r="C3" s="84" t="s">
        <v>30</v>
      </c>
      <c r="D3" s="66" t="s">
        <v>31</v>
      </c>
      <c r="E3" s="53" t="s">
        <v>32</v>
      </c>
      <c r="F3" s="53" t="s">
        <v>33</v>
      </c>
      <c r="G3" s="53" t="s">
        <v>47</v>
      </c>
      <c r="H3" s="53" t="s">
        <v>48</v>
      </c>
      <c r="I3" s="53" t="s">
        <v>48</v>
      </c>
      <c r="J3" s="39" t="s">
        <v>204</v>
      </c>
    </row>
    <row r="4" spans="1:10" x14ac:dyDescent="0.3">
      <c r="A4" s="66">
        <v>40246</v>
      </c>
      <c r="B4" s="94" t="s">
        <v>105</v>
      </c>
      <c r="C4" s="84" t="s">
        <v>30</v>
      </c>
      <c r="D4" s="66" t="s">
        <v>31</v>
      </c>
      <c r="E4" s="53" t="s">
        <v>32</v>
      </c>
      <c r="F4" s="53" t="s">
        <v>33</v>
      </c>
      <c r="G4" s="53" t="s">
        <v>47</v>
      </c>
      <c r="H4" s="53" t="s">
        <v>48</v>
      </c>
      <c r="I4" s="53" t="s">
        <v>48</v>
      </c>
      <c r="J4" s="39" t="s">
        <v>204</v>
      </c>
    </row>
    <row r="5" spans="1:10" x14ac:dyDescent="0.3">
      <c r="A5" s="66">
        <v>41226</v>
      </c>
      <c r="B5" s="94" t="s">
        <v>103</v>
      </c>
      <c r="C5" s="84" t="s">
        <v>30</v>
      </c>
      <c r="D5" s="66" t="s">
        <v>31</v>
      </c>
      <c r="E5" s="53" t="s">
        <v>32</v>
      </c>
      <c r="F5" s="53" t="s">
        <v>33</v>
      </c>
      <c r="G5" s="53" t="s">
        <v>47</v>
      </c>
      <c r="H5" s="53" t="s">
        <v>48</v>
      </c>
      <c r="I5" s="53" t="s">
        <v>48</v>
      </c>
      <c r="J5" s="39" t="s">
        <v>204</v>
      </c>
    </row>
    <row r="6" spans="1:10" x14ac:dyDescent="0.3">
      <c r="A6" s="66">
        <v>41430</v>
      </c>
      <c r="B6" s="94" t="s">
        <v>102</v>
      </c>
      <c r="C6" s="84" t="s">
        <v>30</v>
      </c>
      <c r="D6" s="66" t="s">
        <v>31</v>
      </c>
      <c r="E6" s="53" t="s">
        <v>32</v>
      </c>
      <c r="F6" s="53" t="s">
        <v>33</v>
      </c>
      <c r="G6" s="53" t="s">
        <v>47</v>
      </c>
      <c r="H6" s="53" t="s">
        <v>48</v>
      </c>
      <c r="I6" s="53" t="s">
        <v>48</v>
      </c>
      <c r="J6" s="39" t="s">
        <v>204</v>
      </c>
    </row>
    <row r="7" spans="1:10" x14ac:dyDescent="0.3">
      <c r="A7" s="66">
        <v>41947</v>
      </c>
      <c r="B7" s="94" t="s">
        <v>101</v>
      </c>
      <c r="C7" s="84" t="s">
        <v>30</v>
      </c>
      <c r="D7" s="66" t="s">
        <v>31</v>
      </c>
      <c r="E7" s="53" t="s">
        <v>32</v>
      </c>
      <c r="F7" s="53" t="s">
        <v>33</v>
      </c>
      <c r="G7" s="53" t="s">
        <v>47</v>
      </c>
      <c r="H7" s="53" t="s">
        <v>48</v>
      </c>
      <c r="I7" s="53" t="s">
        <v>48</v>
      </c>
      <c r="J7" s="39" t="s">
        <v>204</v>
      </c>
    </row>
    <row r="8" spans="1:10" x14ac:dyDescent="0.3">
      <c r="A8" s="66">
        <v>42493</v>
      </c>
      <c r="B8" s="94" t="s">
        <v>99</v>
      </c>
      <c r="C8" s="84" t="s">
        <v>30</v>
      </c>
      <c r="D8" s="66" t="s">
        <v>31</v>
      </c>
      <c r="E8" s="53" t="s">
        <v>32</v>
      </c>
      <c r="F8" s="53" t="s">
        <v>33</v>
      </c>
      <c r="G8" s="53" t="s">
        <v>47</v>
      </c>
      <c r="H8" s="53" t="s">
        <v>48</v>
      </c>
      <c r="I8" s="53" t="s">
        <v>48</v>
      </c>
      <c r="J8" s="39" t="s">
        <v>204</v>
      </c>
    </row>
    <row r="9" spans="1:10" x14ac:dyDescent="0.3">
      <c r="A9" s="66">
        <v>42852</v>
      </c>
      <c r="B9" s="94" t="s">
        <v>98</v>
      </c>
      <c r="C9" s="84" t="s">
        <v>30</v>
      </c>
      <c r="D9" s="66" t="s">
        <v>31</v>
      </c>
      <c r="E9" s="53" t="s">
        <v>32</v>
      </c>
      <c r="F9" s="53" t="s">
        <v>33</v>
      </c>
      <c r="G9" s="53" t="s">
        <v>47</v>
      </c>
      <c r="H9" s="53" t="s">
        <v>48</v>
      </c>
      <c r="I9" s="53" t="s">
        <v>48</v>
      </c>
      <c r="J9" s="39" t="s">
        <v>204</v>
      </c>
    </row>
    <row r="10" spans="1:10" x14ac:dyDescent="0.3">
      <c r="A10" s="66">
        <v>42885</v>
      </c>
      <c r="B10" s="94" t="s">
        <v>98</v>
      </c>
      <c r="C10" s="84" t="s">
        <v>30</v>
      </c>
      <c r="D10" s="66" t="s">
        <v>31</v>
      </c>
      <c r="E10" s="53" t="s">
        <v>32</v>
      </c>
      <c r="F10" s="53" t="s">
        <v>33</v>
      </c>
      <c r="G10" s="53" t="s">
        <v>47</v>
      </c>
      <c r="H10" s="53" t="s">
        <v>48</v>
      </c>
      <c r="I10" s="53" t="s">
        <v>48</v>
      </c>
      <c r="J10" s="39" t="s">
        <v>204</v>
      </c>
    </row>
    <row r="11" spans="1:10" x14ac:dyDescent="0.3">
      <c r="A11" s="66">
        <v>42993</v>
      </c>
      <c r="B11" s="94" t="s">
        <v>98</v>
      </c>
      <c r="C11" s="84" t="s">
        <v>30</v>
      </c>
      <c r="D11" s="66" t="s">
        <v>31</v>
      </c>
      <c r="E11" s="53" t="s">
        <v>32</v>
      </c>
      <c r="F11" s="53" t="s">
        <v>33</v>
      </c>
      <c r="G11" s="53" t="s">
        <v>47</v>
      </c>
      <c r="H11" s="53" t="s">
        <v>48</v>
      </c>
      <c r="I11" s="53" t="s">
        <v>48</v>
      </c>
      <c r="J11" s="39" t="s">
        <v>204</v>
      </c>
    </row>
    <row r="12" spans="1:10" ht="43.2" x14ac:dyDescent="0.3">
      <c r="A12" s="77">
        <v>43098</v>
      </c>
      <c r="B12" s="94" t="s">
        <v>98</v>
      </c>
      <c r="C12" s="25" t="s">
        <v>30</v>
      </c>
      <c r="D12" s="38" t="s">
        <v>31</v>
      </c>
      <c r="E12" s="39" t="s">
        <v>32</v>
      </c>
      <c r="F12" s="39" t="s">
        <v>33</v>
      </c>
      <c r="G12" s="23" t="s">
        <v>47</v>
      </c>
      <c r="H12" s="53"/>
      <c r="I12" s="53"/>
      <c r="J12" s="39" t="s">
        <v>204</v>
      </c>
    </row>
    <row r="13" spans="1:10" x14ac:dyDescent="0.3">
      <c r="A13" s="66">
        <v>43118</v>
      </c>
      <c r="B13" s="94" t="s">
        <v>97</v>
      </c>
      <c r="C13" s="84" t="s">
        <v>30</v>
      </c>
      <c r="D13" s="66" t="s">
        <v>31</v>
      </c>
      <c r="E13" s="53" t="s">
        <v>32</v>
      </c>
      <c r="F13" s="53" t="s">
        <v>33</v>
      </c>
      <c r="G13" s="53" t="s">
        <v>47</v>
      </c>
      <c r="H13" s="53" t="s">
        <v>48</v>
      </c>
      <c r="I13" s="53" t="s">
        <v>48</v>
      </c>
      <c r="J13" s="39" t="s">
        <v>204</v>
      </c>
    </row>
    <row r="14" spans="1:10" x14ac:dyDescent="0.3">
      <c r="A14" s="79">
        <v>44586</v>
      </c>
      <c r="B14" s="94" t="s">
        <v>119</v>
      </c>
      <c r="C14" s="84" t="s">
        <v>30</v>
      </c>
      <c r="D14" s="66" t="s">
        <v>31</v>
      </c>
      <c r="E14" s="53" t="s">
        <v>32</v>
      </c>
      <c r="F14" s="53" t="s">
        <v>33</v>
      </c>
      <c r="G14" s="53" t="s">
        <v>47</v>
      </c>
      <c r="H14" s="53" t="s">
        <v>48</v>
      </c>
      <c r="I14" s="53" t="s">
        <v>48</v>
      </c>
      <c r="J14" s="39" t="s">
        <v>204</v>
      </c>
    </row>
    <row r="15" spans="1:10" x14ac:dyDescent="0.3">
      <c r="A15" s="79">
        <v>44801</v>
      </c>
      <c r="B15" s="94" t="s">
        <v>119</v>
      </c>
      <c r="C15" s="84" t="s">
        <v>30</v>
      </c>
      <c r="D15" s="66" t="s">
        <v>31</v>
      </c>
      <c r="E15" s="53" t="s">
        <v>32</v>
      </c>
      <c r="F15" s="53" t="s">
        <v>33</v>
      </c>
      <c r="G15" s="53" t="s">
        <v>47</v>
      </c>
      <c r="H15" s="53" t="s">
        <v>48</v>
      </c>
      <c r="I15" s="53" t="s">
        <v>48</v>
      </c>
      <c r="J15" s="39" t="s">
        <v>204</v>
      </c>
    </row>
    <row r="16" spans="1:10" x14ac:dyDescent="0.3">
      <c r="A16" s="79">
        <v>45202</v>
      </c>
      <c r="B16" s="94" t="s">
        <v>120</v>
      </c>
      <c r="C16" s="84" t="s">
        <v>30</v>
      </c>
      <c r="D16" s="66" t="s">
        <v>31</v>
      </c>
      <c r="E16" s="53" t="s">
        <v>32</v>
      </c>
      <c r="F16" s="53" t="s">
        <v>33</v>
      </c>
      <c r="G16" s="53" t="s">
        <v>47</v>
      </c>
      <c r="H16" s="53" t="s">
        <v>48</v>
      </c>
      <c r="I16" s="53" t="s">
        <v>48</v>
      </c>
      <c r="J16" s="39" t="s">
        <v>204</v>
      </c>
    </row>
    <row r="17" spans="1:10" ht="43.2" x14ac:dyDescent="0.3">
      <c r="A17" s="87">
        <v>45481</v>
      </c>
      <c r="B17" s="94" t="s">
        <v>121</v>
      </c>
      <c r="C17" s="25" t="s">
        <v>30</v>
      </c>
      <c r="D17" s="38" t="s">
        <v>31</v>
      </c>
      <c r="E17" s="39" t="s">
        <v>32</v>
      </c>
      <c r="F17" s="39" t="s">
        <v>33</v>
      </c>
      <c r="G17" s="23" t="s">
        <v>47</v>
      </c>
      <c r="H17" s="106"/>
      <c r="I17" s="106"/>
      <c r="J17" s="39" t="s">
        <v>204</v>
      </c>
    </row>
    <row r="18" spans="1:10" ht="43.2" x14ac:dyDescent="0.3">
      <c r="A18" s="77">
        <v>45550</v>
      </c>
      <c r="B18" s="94" t="s">
        <v>121</v>
      </c>
      <c r="C18" s="25" t="s">
        <v>30</v>
      </c>
      <c r="D18" s="38" t="s">
        <v>31</v>
      </c>
      <c r="E18" s="39" t="s">
        <v>32</v>
      </c>
      <c r="F18" s="39" t="s">
        <v>33</v>
      </c>
      <c r="G18" s="23" t="s">
        <v>47</v>
      </c>
      <c r="H18" s="106"/>
      <c r="I18" s="106"/>
      <c r="J18" s="39"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C776F-F382-449C-8E8B-2EF670722225}">
  <dimension ref="A1:AA62"/>
  <sheetViews>
    <sheetView workbookViewId="0">
      <selection activeCell="J56" sqref="J56"/>
    </sheetView>
  </sheetViews>
  <sheetFormatPr baseColWidth="10" defaultRowHeight="15.6" x14ac:dyDescent="0.3"/>
  <sheetData>
    <row r="1" spans="1:27" x14ac:dyDescent="0.3">
      <c r="A1" s="4" t="s">
        <v>27</v>
      </c>
      <c r="B1" s="93" t="s">
        <v>113</v>
      </c>
      <c r="C1" s="5" t="s">
        <v>1</v>
      </c>
      <c r="D1" s="5" t="s">
        <v>28</v>
      </c>
      <c r="E1" s="5" t="s">
        <v>3</v>
      </c>
      <c r="F1" s="5" t="s">
        <v>29</v>
      </c>
      <c r="G1" s="4" t="s">
        <v>5</v>
      </c>
      <c r="H1" s="5" t="s">
        <v>6</v>
      </c>
      <c r="I1" s="5" t="s">
        <v>7</v>
      </c>
      <c r="J1" s="72" t="s">
        <v>84</v>
      </c>
      <c r="K1" s="6" t="s">
        <v>8</v>
      </c>
      <c r="L1" s="6" t="s">
        <v>9</v>
      </c>
      <c r="M1" s="6" t="s">
        <v>10</v>
      </c>
      <c r="N1" s="6" t="s">
        <v>11</v>
      </c>
      <c r="O1" s="6" t="s">
        <v>12</v>
      </c>
      <c r="P1" s="6" t="s">
        <v>13</v>
      </c>
      <c r="Q1" s="6" t="s">
        <v>14</v>
      </c>
      <c r="R1" s="6" t="s">
        <v>15</v>
      </c>
      <c r="S1" s="6" t="s">
        <v>16</v>
      </c>
      <c r="T1" s="6" t="s">
        <v>17</v>
      </c>
      <c r="U1" s="6" t="s">
        <v>18</v>
      </c>
      <c r="V1" s="6" t="s">
        <v>19</v>
      </c>
      <c r="W1" s="6" t="s">
        <v>20</v>
      </c>
      <c r="X1" s="6" t="s">
        <v>21</v>
      </c>
      <c r="Y1" s="6" t="s">
        <v>22</v>
      </c>
      <c r="Z1" s="6" t="s">
        <v>23</v>
      </c>
      <c r="AA1" s="6" t="s">
        <v>24</v>
      </c>
    </row>
    <row r="2" spans="1:27" x14ac:dyDescent="0.3">
      <c r="A2" s="25">
        <v>1975</v>
      </c>
      <c r="B2" s="94" t="s">
        <v>127</v>
      </c>
      <c r="C2" s="25" t="s">
        <v>30</v>
      </c>
      <c r="D2" s="38" t="s">
        <v>31</v>
      </c>
      <c r="E2" s="39" t="s">
        <v>32</v>
      </c>
      <c r="F2" s="39" t="s">
        <v>33</v>
      </c>
      <c r="G2" s="25" t="s">
        <v>78</v>
      </c>
      <c r="H2" s="44"/>
      <c r="I2" s="44"/>
      <c r="J2" s="39" t="s">
        <v>87</v>
      </c>
      <c r="K2" s="33"/>
      <c r="L2" s="45"/>
      <c r="M2" s="37"/>
      <c r="N2" s="34">
        <v>3</v>
      </c>
      <c r="O2" s="37"/>
      <c r="P2" s="37"/>
      <c r="Q2" s="37"/>
      <c r="R2" s="37"/>
      <c r="S2" s="37"/>
      <c r="T2" s="37"/>
      <c r="U2" s="37"/>
      <c r="V2" s="37"/>
      <c r="W2" s="37"/>
      <c r="X2" s="37"/>
      <c r="Y2" s="37"/>
      <c r="Z2" s="37"/>
      <c r="AA2" s="37"/>
    </row>
    <row r="3" spans="1:27" ht="26.4" x14ac:dyDescent="0.3">
      <c r="A3" s="25">
        <v>1993</v>
      </c>
      <c r="B3" s="94" t="s">
        <v>133</v>
      </c>
      <c r="C3" s="25" t="s">
        <v>30</v>
      </c>
      <c r="D3" s="38" t="s">
        <v>31</v>
      </c>
      <c r="E3" s="39" t="s">
        <v>32</v>
      </c>
      <c r="F3" s="39" t="s">
        <v>33</v>
      </c>
      <c r="G3" s="25" t="s">
        <v>69</v>
      </c>
      <c r="H3" s="44"/>
      <c r="I3" s="44"/>
      <c r="J3" s="39" t="s">
        <v>87</v>
      </c>
      <c r="K3" s="33"/>
      <c r="L3" s="45"/>
      <c r="M3" s="37"/>
      <c r="N3" s="34">
        <v>164</v>
      </c>
      <c r="O3" s="37"/>
      <c r="P3" s="37"/>
      <c r="Q3" s="37"/>
      <c r="R3" s="37"/>
      <c r="S3" s="37"/>
      <c r="T3" s="37"/>
      <c r="U3" s="37"/>
      <c r="V3" s="37"/>
      <c r="W3" s="37"/>
      <c r="X3" s="37"/>
      <c r="Y3" s="37"/>
      <c r="Z3" s="37"/>
      <c r="AA3" s="37"/>
    </row>
    <row r="4" spans="1:27" ht="26.4" x14ac:dyDescent="0.3">
      <c r="A4" s="89">
        <v>34304</v>
      </c>
      <c r="B4" s="94" t="s">
        <v>133</v>
      </c>
      <c r="C4" s="25" t="s">
        <v>30</v>
      </c>
      <c r="D4" s="38" t="s">
        <v>31</v>
      </c>
      <c r="E4" s="39" t="s">
        <v>32</v>
      </c>
      <c r="F4" s="39" t="s">
        <v>33</v>
      </c>
      <c r="G4" s="25" t="s">
        <v>69</v>
      </c>
      <c r="H4" s="44"/>
      <c r="I4" s="44"/>
      <c r="J4" s="39" t="s">
        <v>87</v>
      </c>
      <c r="K4" s="33"/>
      <c r="L4" s="45"/>
      <c r="M4" s="37"/>
      <c r="N4" s="35"/>
      <c r="O4" s="37"/>
      <c r="P4" s="37"/>
      <c r="Q4" s="37"/>
      <c r="R4" s="37"/>
      <c r="S4" s="37"/>
      <c r="T4" s="37"/>
      <c r="U4" s="37"/>
      <c r="V4" s="37"/>
      <c r="W4" s="37"/>
      <c r="X4" s="37"/>
      <c r="Y4" s="37"/>
      <c r="Z4" s="37"/>
      <c r="AA4" s="37"/>
    </row>
    <row r="5" spans="1:27" x14ac:dyDescent="0.3">
      <c r="A5" s="23">
        <v>1998</v>
      </c>
      <c r="B5" s="94" t="s">
        <v>137</v>
      </c>
      <c r="C5" s="25" t="s">
        <v>30</v>
      </c>
      <c r="D5" s="38" t="s">
        <v>31</v>
      </c>
      <c r="E5" s="39" t="s">
        <v>32</v>
      </c>
      <c r="F5" s="39" t="s">
        <v>33</v>
      </c>
      <c r="G5" s="40" t="s">
        <v>78</v>
      </c>
      <c r="H5" s="41"/>
      <c r="I5" s="41"/>
      <c r="J5" s="39" t="s">
        <v>87</v>
      </c>
      <c r="K5" s="42"/>
      <c r="L5" s="45"/>
      <c r="M5" s="43"/>
      <c r="N5" s="43"/>
      <c r="O5" s="43"/>
      <c r="P5" s="43"/>
      <c r="Q5" s="43"/>
      <c r="R5" s="43"/>
      <c r="S5" s="43"/>
      <c r="T5" s="43"/>
      <c r="U5" s="43"/>
      <c r="V5" s="43"/>
      <c r="W5" s="43"/>
      <c r="X5" s="43"/>
      <c r="Y5" s="43"/>
      <c r="Z5" s="43"/>
      <c r="AA5" s="43"/>
    </row>
    <row r="6" spans="1:27" x14ac:dyDescent="0.3">
      <c r="A6" s="66">
        <v>36104</v>
      </c>
      <c r="B6" s="94" t="s">
        <v>137</v>
      </c>
      <c r="C6" s="84" t="s">
        <v>30</v>
      </c>
      <c r="D6" s="66" t="s">
        <v>31</v>
      </c>
      <c r="E6" s="53" t="s">
        <v>32</v>
      </c>
      <c r="F6" s="53" t="s">
        <v>33</v>
      </c>
      <c r="G6" s="53" t="s">
        <v>69</v>
      </c>
      <c r="H6" s="53" t="s">
        <v>34</v>
      </c>
      <c r="I6" s="53" t="s">
        <v>35</v>
      </c>
      <c r="J6" s="53" t="s">
        <v>87</v>
      </c>
      <c r="K6" s="46">
        <v>0</v>
      </c>
      <c r="L6" s="46">
        <v>0</v>
      </c>
      <c r="M6" s="46">
        <v>0</v>
      </c>
      <c r="N6" s="46">
        <v>600</v>
      </c>
      <c r="O6" s="46">
        <v>79</v>
      </c>
      <c r="P6" s="46">
        <v>0</v>
      </c>
      <c r="Q6" s="46">
        <v>79</v>
      </c>
      <c r="R6" s="46">
        <v>0</v>
      </c>
      <c r="S6" s="46">
        <v>0</v>
      </c>
      <c r="T6" s="46">
        <v>0</v>
      </c>
      <c r="U6" s="46">
        <v>0</v>
      </c>
      <c r="V6" s="46">
        <v>0</v>
      </c>
      <c r="W6" s="46">
        <v>0</v>
      </c>
      <c r="X6" s="46">
        <v>0</v>
      </c>
      <c r="Y6" s="46">
        <v>0</v>
      </c>
      <c r="Z6" s="46">
        <v>0</v>
      </c>
      <c r="AA6" s="46"/>
    </row>
    <row r="7" spans="1:27" x14ac:dyDescent="0.3">
      <c r="A7" s="66">
        <v>36339</v>
      </c>
      <c r="B7" s="94" t="s">
        <v>138</v>
      </c>
      <c r="C7" s="84" t="s">
        <v>30</v>
      </c>
      <c r="D7" s="66" t="s">
        <v>31</v>
      </c>
      <c r="E7" s="53" t="s">
        <v>32</v>
      </c>
      <c r="F7" s="53" t="s">
        <v>33</v>
      </c>
      <c r="G7" s="53" t="s">
        <v>69</v>
      </c>
      <c r="H7" s="53" t="s">
        <v>34</v>
      </c>
      <c r="I7" s="53" t="s">
        <v>35</v>
      </c>
      <c r="J7" s="53" t="s">
        <v>87</v>
      </c>
      <c r="K7" s="46">
        <v>0</v>
      </c>
      <c r="L7" s="46">
        <v>0</v>
      </c>
      <c r="M7" s="46">
        <v>0</v>
      </c>
      <c r="N7" s="46">
        <v>30</v>
      </c>
      <c r="O7" s="46">
        <v>6</v>
      </c>
      <c r="P7" s="46">
        <v>6</v>
      </c>
      <c r="Q7" s="46">
        <v>0</v>
      </c>
      <c r="R7" s="46">
        <v>0</v>
      </c>
      <c r="S7" s="46">
        <v>0</v>
      </c>
      <c r="T7" s="46">
        <v>0</v>
      </c>
      <c r="U7" s="46">
        <v>0</v>
      </c>
      <c r="V7" s="46">
        <v>0</v>
      </c>
      <c r="W7" s="46">
        <v>0</v>
      </c>
      <c r="X7" s="46">
        <v>0</v>
      </c>
      <c r="Y7" s="46">
        <v>0</v>
      </c>
      <c r="Z7" s="46">
        <v>0</v>
      </c>
      <c r="AA7" s="46"/>
    </row>
    <row r="8" spans="1:27" x14ac:dyDescent="0.3">
      <c r="A8" s="66">
        <v>36556</v>
      </c>
      <c r="B8" s="94" t="s">
        <v>139</v>
      </c>
      <c r="C8" s="84" t="s">
        <v>30</v>
      </c>
      <c r="D8" s="66" t="s">
        <v>31</v>
      </c>
      <c r="E8" s="53" t="s">
        <v>32</v>
      </c>
      <c r="F8" s="53" t="s">
        <v>33</v>
      </c>
      <c r="G8" s="53" t="s">
        <v>69</v>
      </c>
      <c r="H8" s="53" t="s">
        <v>34</v>
      </c>
      <c r="I8" s="53" t="s">
        <v>35</v>
      </c>
      <c r="J8" s="53" t="s">
        <v>87</v>
      </c>
      <c r="K8" s="46">
        <v>0</v>
      </c>
      <c r="L8" s="46">
        <v>0</v>
      </c>
      <c r="M8" s="46">
        <v>0</v>
      </c>
      <c r="N8" s="46">
        <v>20</v>
      </c>
      <c r="O8" s="46">
        <v>4</v>
      </c>
      <c r="P8" s="46">
        <v>4</v>
      </c>
      <c r="Q8" s="46">
        <v>0</v>
      </c>
      <c r="R8" s="46">
        <v>0</v>
      </c>
      <c r="S8" s="46">
        <v>0</v>
      </c>
      <c r="T8" s="46">
        <v>0</v>
      </c>
      <c r="U8" s="46">
        <v>0</v>
      </c>
      <c r="V8" s="46">
        <v>0</v>
      </c>
      <c r="W8" s="46">
        <v>0</v>
      </c>
      <c r="X8" s="46">
        <v>0</v>
      </c>
      <c r="Y8" s="46">
        <v>0</v>
      </c>
      <c r="Z8" s="46">
        <v>0</v>
      </c>
      <c r="AA8" s="46"/>
    </row>
    <row r="9" spans="1:27" x14ac:dyDescent="0.3">
      <c r="A9" s="66">
        <v>37808</v>
      </c>
      <c r="B9" s="94" t="s">
        <v>112</v>
      </c>
      <c r="C9" s="84" t="s">
        <v>30</v>
      </c>
      <c r="D9" s="66" t="s">
        <v>31</v>
      </c>
      <c r="E9" s="53" t="s">
        <v>32</v>
      </c>
      <c r="F9" s="53" t="s">
        <v>33</v>
      </c>
      <c r="G9" s="53" t="s">
        <v>69</v>
      </c>
      <c r="H9" s="53" t="s">
        <v>34</v>
      </c>
      <c r="I9" s="53" t="s">
        <v>35</v>
      </c>
      <c r="J9" s="53" t="s">
        <v>87</v>
      </c>
      <c r="K9" s="46">
        <v>0</v>
      </c>
      <c r="L9" s="46">
        <v>0</v>
      </c>
      <c r="M9" s="46">
        <v>0</v>
      </c>
      <c r="N9" s="46">
        <v>131</v>
      </c>
      <c r="O9" s="46">
        <v>23</v>
      </c>
      <c r="P9" s="46">
        <v>0</v>
      </c>
      <c r="Q9" s="46">
        <v>23</v>
      </c>
      <c r="R9" s="46">
        <v>0</v>
      </c>
      <c r="S9" s="46">
        <v>0</v>
      </c>
      <c r="T9" s="46">
        <v>0</v>
      </c>
      <c r="U9" s="46">
        <v>0</v>
      </c>
      <c r="V9" s="46">
        <v>0</v>
      </c>
      <c r="W9" s="46">
        <v>0</v>
      </c>
      <c r="X9" s="46">
        <v>0</v>
      </c>
      <c r="Y9" s="46">
        <v>0</v>
      </c>
      <c r="Z9" s="46">
        <v>0</v>
      </c>
      <c r="AA9" s="46"/>
    </row>
    <row r="10" spans="1:27" x14ac:dyDescent="0.3">
      <c r="A10" s="66">
        <v>38380</v>
      </c>
      <c r="B10" s="94" t="s">
        <v>110</v>
      </c>
      <c r="C10" s="84" t="s">
        <v>30</v>
      </c>
      <c r="D10" s="66" t="s">
        <v>31</v>
      </c>
      <c r="E10" s="53" t="s">
        <v>32</v>
      </c>
      <c r="F10" s="53" t="s">
        <v>33</v>
      </c>
      <c r="G10" s="53" t="s">
        <v>69</v>
      </c>
      <c r="H10" s="53" t="s">
        <v>34</v>
      </c>
      <c r="I10" s="53" t="s">
        <v>35</v>
      </c>
      <c r="J10" s="53" t="s">
        <v>87</v>
      </c>
      <c r="K10" s="46">
        <v>1</v>
      </c>
      <c r="L10" s="46">
        <v>0</v>
      </c>
      <c r="M10" s="46">
        <v>0</v>
      </c>
      <c r="N10" s="46">
        <v>0</v>
      </c>
      <c r="O10" s="46">
        <v>0</v>
      </c>
      <c r="P10" s="46">
        <v>0</v>
      </c>
      <c r="Q10" s="46">
        <v>0</v>
      </c>
      <c r="R10" s="46">
        <v>0</v>
      </c>
      <c r="S10" s="46">
        <v>0</v>
      </c>
      <c r="T10" s="46">
        <v>0</v>
      </c>
      <c r="U10" s="46">
        <v>0</v>
      </c>
      <c r="V10" s="46">
        <v>0</v>
      </c>
      <c r="W10" s="46">
        <v>0</v>
      </c>
      <c r="X10" s="46">
        <v>0</v>
      </c>
      <c r="Y10" s="46">
        <v>0</v>
      </c>
      <c r="Z10" s="46">
        <v>0</v>
      </c>
      <c r="AA10" s="46"/>
    </row>
    <row r="11" spans="1:27" x14ac:dyDescent="0.3">
      <c r="A11" s="66">
        <v>39005</v>
      </c>
      <c r="B11" s="94" t="s">
        <v>109</v>
      </c>
      <c r="C11" s="84" t="s">
        <v>30</v>
      </c>
      <c r="D11" s="66" t="s">
        <v>31</v>
      </c>
      <c r="E11" s="53" t="s">
        <v>32</v>
      </c>
      <c r="F11" s="53" t="s">
        <v>33</v>
      </c>
      <c r="G11" s="53" t="s">
        <v>69</v>
      </c>
      <c r="H11" s="53" t="s">
        <v>34</v>
      </c>
      <c r="I11" s="53" t="s">
        <v>35</v>
      </c>
      <c r="J11" s="53" t="s">
        <v>87</v>
      </c>
      <c r="K11" s="46">
        <v>0</v>
      </c>
      <c r="L11" s="46">
        <v>0</v>
      </c>
      <c r="M11" s="46">
        <v>0</v>
      </c>
      <c r="N11" s="46">
        <v>15</v>
      </c>
      <c r="O11" s="46">
        <v>11</v>
      </c>
      <c r="P11" s="46">
        <v>9</v>
      </c>
      <c r="Q11" s="46">
        <v>2</v>
      </c>
      <c r="R11" s="46">
        <v>0</v>
      </c>
      <c r="S11" s="46">
        <v>0</v>
      </c>
      <c r="T11" s="46">
        <v>0</v>
      </c>
      <c r="U11" s="46">
        <v>0</v>
      </c>
      <c r="V11" s="46">
        <v>0</v>
      </c>
      <c r="W11" s="46">
        <v>0</v>
      </c>
      <c r="X11" s="46">
        <v>0</v>
      </c>
      <c r="Y11" s="46">
        <v>0</v>
      </c>
      <c r="Z11" s="46">
        <v>0</v>
      </c>
      <c r="AA11" s="46"/>
    </row>
    <row r="12" spans="1:27" x14ac:dyDescent="0.3">
      <c r="A12" s="66">
        <v>39011</v>
      </c>
      <c r="B12" s="94" t="s">
        <v>109</v>
      </c>
      <c r="C12" s="84" t="s">
        <v>30</v>
      </c>
      <c r="D12" s="66" t="s">
        <v>31</v>
      </c>
      <c r="E12" s="53" t="s">
        <v>32</v>
      </c>
      <c r="F12" s="53" t="s">
        <v>33</v>
      </c>
      <c r="G12" s="53" t="s">
        <v>69</v>
      </c>
      <c r="H12" s="53" t="s">
        <v>34</v>
      </c>
      <c r="I12" s="53" t="s">
        <v>35</v>
      </c>
      <c r="J12" s="53" t="s">
        <v>87</v>
      </c>
      <c r="K12" s="46">
        <v>0</v>
      </c>
      <c r="L12" s="46">
        <v>2</v>
      </c>
      <c r="M12" s="46">
        <v>0</v>
      </c>
      <c r="N12" s="46">
        <v>5</v>
      </c>
      <c r="O12" s="46">
        <v>1</v>
      </c>
      <c r="P12" s="46">
        <v>1</v>
      </c>
      <c r="Q12" s="46">
        <v>0</v>
      </c>
      <c r="R12" s="46">
        <v>0</v>
      </c>
      <c r="S12" s="46">
        <v>0</v>
      </c>
      <c r="T12" s="46">
        <v>0</v>
      </c>
      <c r="U12" s="46">
        <v>0</v>
      </c>
      <c r="V12" s="46">
        <v>0</v>
      </c>
      <c r="W12" s="46">
        <v>0</v>
      </c>
      <c r="X12" s="46">
        <v>0</v>
      </c>
      <c r="Y12" s="46">
        <v>0</v>
      </c>
      <c r="Z12" s="46">
        <v>0</v>
      </c>
      <c r="AA12" s="46"/>
    </row>
    <row r="13" spans="1:27" x14ac:dyDescent="0.3">
      <c r="A13" s="66">
        <v>39013</v>
      </c>
      <c r="B13" s="94" t="s">
        <v>109</v>
      </c>
      <c r="C13" s="84" t="s">
        <v>30</v>
      </c>
      <c r="D13" s="66" t="s">
        <v>31</v>
      </c>
      <c r="E13" s="53" t="s">
        <v>32</v>
      </c>
      <c r="F13" s="53" t="s">
        <v>33</v>
      </c>
      <c r="G13" s="53" t="s">
        <v>69</v>
      </c>
      <c r="H13" s="53" t="s">
        <v>34</v>
      </c>
      <c r="I13" s="53" t="s">
        <v>35</v>
      </c>
      <c r="J13" s="53" t="s">
        <v>87</v>
      </c>
      <c r="K13" s="46">
        <v>0</v>
      </c>
      <c r="L13" s="46">
        <v>0</v>
      </c>
      <c r="M13" s="46">
        <v>0</v>
      </c>
      <c r="N13" s="46">
        <v>75</v>
      </c>
      <c r="O13" s="46">
        <v>15</v>
      </c>
      <c r="P13" s="46">
        <v>1</v>
      </c>
      <c r="Q13" s="46">
        <v>10</v>
      </c>
      <c r="R13" s="46">
        <v>0</v>
      </c>
      <c r="S13" s="46">
        <v>0</v>
      </c>
      <c r="T13" s="46">
        <v>0</v>
      </c>
      <c r="U13" s="46">
        <v>0</v>
      </c>
      <c r="V13" s="46">
        <v>0</v>
      </c>
      <c r="W13" s="46">
        <v>0</v>
      </c>
      <c r="X13" s="46">
        <v>0</v>
      </c>
      <c r="Y13" s="46">
        <v>0</v>
      </c>
      <c r="Z13" s="46">
        <v>0</v>
      </c>
      <c r="AA13" s="46"/>
    </row>
    <row r="14" spans="1:27" x14ac:dyDescent="0.3">
      <c r="A14" s="66">
        <v>39319</v>
      </c>
      <c r="B14" s="94" t="s">
        <v>108</v>
      </c>
      <c r="C14" s="84" t="s">
        <v>30</v>
      </c>
      <c r="D14" s="66" t="s">
        <v>31</v>
      </c>
      <c r="E14" s="53" t="s">
        <v>32</v>
      </c>
      <c r="F14" s="53" t="s">
        <v>33</v>
      </c>
      <c r="G14" s="53" t="s">
        <v>69</v>
      </c>
      <c r="H14" s="53" t="s">
        <v>34</v>
      </c>
      <c r="I14" s="53" t="s">
        <v>35</v>
      </c>
      <c r="J14" s="53" t="s">
        <v>87</v>
      </c>
      <c r="K14" s="46">
        <v>1</v>
      </c>
      <c r="L14" s="46">
        <v>0</v>
      </c>
      <c r="M14" s="46">
        <v>0</v>
      </c>
      <c r="N14" s="46">
        <v>5</v>
      </c>
      <c r="O14" s="46">
        <v>1</v>
      </c>
      <c r="P14" s="46">
        <v>1</v>
      </c>
      <c r="Q14" s="46">
        <v>0</v>
      </c>
      <c r="R14" s="46">
        <v>2</v>
      </c>
      <c r="S14" s="46">
        <v>0</v>
      </c>
      <c r="T14" s="46">
        <v>0</v>
      </c>
      <c r="U14" s="46">
        <v>0</v>
      </c>
      <c r="V14" s="46">
        <v>0</v>
      </c>
      <c r="W14" s="46">
        <v>0</v>
      </c>
      <c r="X14" s="46">
        <v>0</v>
      </c>
      <c r="Y14" s="46">
        <v>0</v>
      </c>
      <c r="Z14" s="46">
        <v>0</v>
      </c>
      <c r="AA14" s="46"/>
    </row>
    <row r="15" spans="1:27" x14ac:dyDescent="0.3">
      <c r="A15" s="66">
        <v>39385</v>
      </c>
      <c r="B15" s="94" t="s">
        <v>108</v>
      </c>
      <c r="C15" s="84" t="s">
        <v>30</v>
      </c>
      <c r="D15" s="66" t="s">
        <v>31</v>
      </c>
      <c r="E15" s="53" t="s">
        <v>32</v>
      </c>
      <c r="F15" s="53" t="s">
        <v>33</v>
      </c>
      <c r="G15" s="53" t="s">
        <v>69</v>
      </c>
      <c r="H15" s="53" t="s">
        <v>34</v>
      </c>
      <c r="I15" s="53" t="s">
        <v>35</v>
      </c>
      <c r="J15" s="53" t="s">
        <v>87</v>
      </c>
      <c r="K15" s="46">
        <v>0</v>
      </c>
      <c r="L15" s="46">
        <v>1</v>
      </c>
      <c r="M15" s="46">
        <v>0</v>
      </c>
      <c r="N15" s="46">
        <v>5</v>
      </c>
      <c r="O15" s="46">
        <v>1</v>
      </c>
      <c r="P15" s="46">
        <v>1</v>
      </c>
      <c r="Q15" s="46">
        <v>0</v>
      </c>
      <c r="R15" s="46">
        <v>0</v>
      </c>
      <c r="S15" s="46">
        <v>0</v>
      </c>
      <c r="T15" s="46">
        <v>0</v>
      </c>
      <c r="U15" s="46">
        <v>0</v>
      </c>
      <c r="V15" s="46">
        <v>0</v>
      </c>
      <c r="W15" s="46">
        <v>0</v>
      </c>
      <c r="X15" s="46">
        <v>0</v>
      </c>
      <c r="Y15" s="46">
        <v>0</v>
      </c>
      <c r="Z15" s="46">
        <v>0</v>
      </c>
      <c r="AA15" s="46"/>
    </row>
    <row r="16" spans="1:27" x14ac:dyDescent="0.3">
      <c r="A16" s="66">
        <v>39447</v>
      </c>
      <c r="B16" s="94" t="s">
        <v>108</v>
      </c>
      <c r="C16" s="84" t="s">
        <v>30</v>
      </c>
      <c r="D16" s="66" t="s">
        <v>31</v>
      </c>
      <c r="E16" s="53" t="s">
        <v>32</v>
      </c>
      <c r="F16" s="53" t="s">
        <v>33</v>
      </c>
      <c r="G16" s="53" t="s">
        <v>69</v>
      </c>
      <c r="H16" s="53" t="s">
        <v>34</v>
      </c>
      <c r="I16" s="53" t="s">
        <v>35</v>
      </c>
      <c r="J16" s="53" t="s">
        <v>87</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row>
    <row r="17" spans="1:27" x14ac:dyDescent="0.3">
      <c r="A17" s="66">
        <v>39727</v>
      </c>
      <c r="B17" s="94" t="s">
        <v>107</v>
      </c>
      <c r="C17" s="84" t="s">
        <v>30</v>
      </c>
      <c r="D17" s="66" t="s">
        <v>31</v>
      </c>
      <c r="E17" s="53" t="s">
        <v>32</v>
      </c>
      <c r="F17" s="53" t="s">
        <v>33</v>
      </c>
      <c r="G17" s="53" t="s">
        <v>69</v>
      </c>
      <c r="H17" s="53" t="s">
        <v>34</v>
      </c>
      <c r="I17" s="53" t="s">
        <v>35</v>
      </c>
      <c r="J17" s="53" t="s">
        <v>87</v>
      </c>
      <c r="K17" s="46">
        <v>0</v>
      </c>
      <c r="L17" s="46">
        <v>0</v>
      </c>
      <c r="M17" s="46">
        <v>0</v>
      </c>
      <c r="N17" s="46">
        <v>130</v>
      </c>
      <c r="O17" s="46">
        <v>26</v>
      </c>
      <c r="P17" s="46">
        <v>3</v>
      </c>
      <c r="Q17" s="46">
        <v>23</v>
      </c>
      <c r="R17" s="46">
        <v>0</v>
      </c>
      <c r="S17" s="46">
        <v>0</v>
      </c>
      <c r="T17" s="46">
        <v>0</v>
      </c>
      <c r="U17" s="46">
        <v>0</v>
      </c>
      <c r="V17" s="46">
        <v>0</v>
      </c>
      <c r="W17" s="46">
        <v>0</v>
      </c>
      <c r="X17" s="46">
        <v>0</v>
      </c>
      <c r="Y17" s="46">
        <v>0</v>
      </c>
      <c r="Z17" s="46">
        <v>0</v>
      </c>
      <c r="AA17" s="47"/>
    </row>
    <row r="18" spans="1:27" ht="26.4" x14ac:dyDescent="0.3">
      <c r="A18" s="23">
        <v>2009</v>
      </c>
      <c r="B18" s="94" t="s">
        <v>106</v>
      </c>
      <c r="C18" s="25" t="s">
        <v>30</v>
      </c>
      <c r="D18" s="38" t="s">
        <v>31</v>
      </c>
      <c r="E18" s="39" t="s">
        <v>32</v>
      </c>
      <c r="F18" s="39" t="s">
        <v>33</v>
      </c>
      <c r="G18" s="25" t="s">
        <v>69</v>
      </c>
      <c r="H18" s="39"/>
      <c r="I18" s="39"/>
      <c r="J18" s="39" t="s">
        <v>87</v>
      </c>
      <c r="K18" s="46"/>
      <c r="L18" s="46"/>
      <c r="M18" s="46"/>
      <c r="N18" s="47">
        <v>4800</v>
      </c>
      <c r="O18" s="46"/>
      <c r="P18" s="46"/>
      <c r="Q18" s="46"/>
      <c r="R18" s="46"/>
      <c r="S18" s="46"/>
      <c r="T18" s="46"/>
      <c r="U18" s="46"/>
      <c r="V18" s="46"/>
      <c r="W18" s="46"/>
      <c r="X18" s="46"/>
      <c r="Y18" s="46"/>
      <c r="Z18" s="46"/>
      <c r="AA18" s="46"/>
    </row>
    <row r="19" spans="1:27" x14ac:dyDescent="0.3">
      <c r="A19" s="66">
        <v>40373</v>
      </c>
      <c r="B19" s="94" t="s">
        <v>105</v>
      </c>
      <c r="C19" s="84" t="s">
        <v>30</v>
      </c>
      <c r="D19" s="66" t="s">
        <v>31</v>
      </c>
      <c r="E19" s="53" t="s">
        <v>32</v>
      </c>
      <c r="F19" s="53" t="s">
        <v>33</v>
      </c>
      <c r="G19" s="53" t="s">
        <v>69</v>
      </c>
      <c r="H19" s="53" t="s">
        <v>34</v>
      </c>
      <c r="I19" s="53" t="s">
        <v>35</v>
      </c>
      <c r="J19" s="53" t="s">
        <v>87</v>
      </c>
      <c r="K19" s="46">
        <v>3</v>
      </c>
      <c r="L19" s="46">
        <v>0</v>
      </c>
      <c r="M19" s="46">
        <v>0</v>
      </c>
      <c r="N19" s="46">
        <v>305</v>
      </c>
      <c r="O19" s="46">
        <v>61</v>
      </c>
      <c r="P19" s="46">
        <v>1</v>
      </c>
      <c r="Q19" s="46">
        <v>60</v>
      </c>
      <c r="R19" s="46">
        <v>0</v>
      </c>
      <c r="S19" s="46">
        <v>0</v>
      </c>
      <c r="T19" s="46">
        <v>0</v>
      </c>
      <c r="U19" s="46">
        <v>0</v>
      </c>
      <c r="V19" s="46">
        <v>0</v>
      </c>
      <c r="W19" s="46">
        <v>0</v>
      </c>
      <c r="X19" s="46">
        <v>0</v>
      </c>
      <c r="Y19" s="46">
        <v>0</v>
      </c>
      <c r="Z19" s="46">
        <v>0</v>
      </c>
      <c r="AA19" s="46"/>
    </row>
    <row r="20" spans="1:27" x14ac:dyDescent="0.3">
      <c r="A20" s="66">
        <v>40457</v>
      </c>
      <c r="B20" s="94" t="s">
        <v>105</v>
      </c>
      <c r="C20" s="84" t="s">
        <v>30</v>
      </c>
      <c r="D20" s="66" t="s">
        <v>31</v>
      </c>
      <c r="E20" s="53" t="s">
        <v>32</v>
      </c>
      <c r="F20" s="53" t="s">
        <v>33</v>
      </c>
      <c r="G20" s="53" t="s">
        <v>69</v>
      </c>
      <c r="H20" s="53" t="s">
        <v>34</v>
      </c>
      <c r="I20" s="53" t="s">
        <v>35</v>
      </c>
      <c r="J20" s="53" t="s">
        <v>87</v>
      </c>
      <c r="K20" s="46">
        <v>0</v>
      </c>
      <c r="L20" s="46">
        <v>0</v>
      </c>
      <c r="M20" s="46">
        <v>0</v>
      </c>
      <c r="N20" s="46">
        <v>5</v>
      </c>
      <c r="O20" s="46">
        <v>1</v>
      </c>
      <c r="P20" s="46">
        <v>1</v>
      </c>
      <c r="Q20" s="46">
        <v>0</v>
      </c>
      <c r="R20" s="46">
        <v>0</v>
      </c>
      <c r="S20" s="46">
        <v>0</v>
      </c>
      <c r="T20" s="46">
        <v>0</v>
      </c>
      <c r="U20" s="46">
        <v>0</v>
      </c>
      <c r="V20" s="46">
        <v>0</v>
      </c>
      <c r="W20" s="46">
        <v>0</v>
      </c>
      <c r="X20" s="46">
        <v>0</v>
      </c>
      <c r="Y20" s="46">
        <v>0</v>
      </c>
      <c r="Z20" s="46">
        <v>0</v>
      </c>
      <c r="AA20" s="46"/>
    </row>
    <row r="21" spans="1:27" x14ac:dyDescent="0.3">
      <c r="A21" s="66">
        <v>40475</v>
      </c>
      <c r="B21" s="94" t="s">
        <v>105</v>
      </c>
      <c r="C21" s="84" t="s">
        <v>30</v>
      </c>
      <c r="D21" s="66" t="s">
        <v>31</v>
      </c>
      <c r="E21" s="53" t="s">
        <v>32</v>
      </c>
      <c r="F21" s="53" t="s">
        <v>33</v>
      </c>
      <c r="G21" s="53" t="s">
        <v>69</v>
      </c>
      <c r="H21" s="53" t="s">
        <v>34</v>
      </c>
      <c r="I21" s="53" t="s">
        <v>35</v>
      </c>
      <c r="J21" s="53" t="s">
        <v>87</v>
      </c>
      <c r="K21" s="46">
        <v>0</v>
      </c>
      <c r="L21" s="46">
        <v>0</v>
      </c>
      <c r="M21" s="46">
        <v>0</v>
      </c>
      <c r="N21" s="46">
        <v>33</v>
      </c>
      <c r="O21" s="46">
        <v>6</v>
      </c>
      <c r="P21" s="46">
        <v>0</v>
      </c>
      <c r="Q21" s="46">
        <v>6</v>
      </c>
      <c r="R21" s="46">
        <v>0</v>
      </c>
      <c r="S21" s="46">
        <v>0</v>
      </c>
      <c r="T21" s="46">
        <v>0</v>
      </c>
      <c r="U21" s="46">
        <v>0</v>
      </c>
      <c r="V21" s="46">
        <v>0</v>
      </c>
      <c r="W21" s="46">
        <v>0</v>
      </c>
      <c r="X21" s="46">
        <v>0</v>
      </c>
      <c r="Y21" s="46">
        <v>0</v>
      </c>
      <c r="Z21" s="46">
        <v>0</v>
      </c>
      <c r="AA21" s="46"/>
    </row>
    <row r="22" spans="1:27" x14ac:dyDescent="0.3">
      <c r="A22" s="66">
        <v>40499</v>
      </c>
      <c r="B22" s="94" t="s">
        <v>105</v>
      </c>
      <c r="C22" s="84" t="s">
        <v>30</v>
      </c>
      <c r="D22" s="66" t="s">
        <v>31</v>
      </c>
      <c r="E22" s="53" t="s">
        <v>32</v>
      </c>
      <c r="F22" s="53" t="s">
        <v>33</v>
      </c>
      <c r="G22" s="53" t="s">
        <v>69</v>
      </c>
      <c r="H22" s="53" t="s">
        <v>34</v>
      </c>
      <c r="I22" s="53" t="s">
        <v>35</v>
      </c>
      <c r="J22" s="53" t="s">
        <v>87</v>
      </c>
      <c r="K22" s="46">
        <v>0</v>
      </c>
      <c r="L22" s="46">
        <v>0</v>
      </c>
      <c r="M22" s="46">
        <v>0</v>
      </c>
      <c r="N22" s="46">
        <v>260</v>
      </c>
      <c r="O22" s="46">
        <v>50</v>
      </c>
      <c r="P22" s="46">
        <v>15</v>
      </c>
      <c r="Q22" s="46">
        <v>35</v>
      </c>
      <c r="R22" s="46">
        <v>0</v>
      </c>
      <c r="S22" s="46">
        <v>0</v>
      </c>
      <c r="T22" s="46">
        <v>0</v>
      </c>
      <c r="U22" s="46">
        <v>0</v>
      </c>
      <c r="V22" s="46">
        <v>0</v>
      </c>
      <c r="W22" s="46">
        <v>0</v>
      </c>
      <c r="X22" s="46">
        <v>0</v>
      </c>
      <c r="Y22" s="46">
        <v>0</v>
      </c>
      <c r="Z22" s="46">
        <v>0</v>
      </c>
      <c r="AA22" s="46"/>
    </row>
    <row r="23" spans="1:27" x14ac:dyDescent="0.3">
      <c r="A23" s="66">
        <v>40766</v>
      </c>
      <c r="B23" s="94" t="s">
        <v>104</v>
      </c>
      <c r="C23" s="84" t="s">
        <v>30</v>
      </c>
      <c r="D23" s="66" t="s">
        <v>31</v>
      </c>
      <c r="E23" s="53" t="s">
        <v>32</v>
      </c>
      <c r="F23" s="53" t="s">
        <v>33</v>
      </c>
      <c r="G23" s="53" t="s">
        <v>69</v>
      </c>
      <c r="H23" s="53" t="s">
        <v>34</v>
      </c>
      <c r="I23" s="53" t="s">
        <v>35</v>
      </c>
      <c r="J23" s="53" t="s">
        <v>87</v>
      </c>
      <c r="K23" s="46">
        <v>0</v>
      </c>
      <c r="L23" s="46">
        <v>1</v>
      </c>
      <c r="M23" s="46">
        <v>0</v>
      </c>
      <c r="N23" s="46">
        <v>4</v>
      </c>
      <c r="O23" s="46">
        <v>1</v>
      </c>
      <c r="P23" s="46">
        <v>0</v>
      </c>
      <c r="Q23" s="46">
        <v>1</v>
      </c>
      <c r="R23" s="46">
        <v>0</v>
      </c>
      <c r="S23" s="46">
        <v>0</v>
      </c>
      <c r="T23" s="46">
        <v>0</v>
      </c>
      <c r="U23" s="46">
        <v>0</v>
      </c>
      <c r="V23" s="46">
        <v>0</v>
      </c>
      <c r="W23" s="46">
        <v>0</v>
      </c>
      <c r="X23" s="46">
        <v>0</v>
      </c>
      <c r="Y23" s="46">
        <v>0</v>
      </c>
      <c r="Z23" s="46">
        <v>0</v>
      </c>
      <c r="AA23" s="46"/>
    </row>
    <row r="24" spans="1:27" x14ac:dyDescent="0.3">
      <c r="A24" s="66">
        <v>40769</v>
      </c>
      <c r="B24" s="94" t="s">
        <v>104</v>
      </c>
      <c r="C24" s="84" t="s">
        <v>30</v>
      </c>
      <c r="D24" s="66" t="s">
        <v>31</v>
      </c>
      <c r="E24" s="53" t="s">
        <v>32</v>
      </c>
      <c r="F24" s="53" t="s">
        <v>33</v>
      </c>
      <c r="G24" s="53" t="s">
        <v>69</v>
      </c>
      <c r="H24" s="53" t="s">
        <v>34</v>
      </c>
      <c r="I24" s="53" t="s">
        <v>35</v>
      </c>
      <c r="J24" s="53" t="s">
        <v>87</v>
      </c>
      <c r="K24" s="46">
        <v>0</v>
      </c>
      <c r="L24" s="46">
        <v>0</v>
      </c>
      <c r="M24" s="46">
        <v>0</v>
      </c>
      <c r="N24" s="46">
        <v>6090</v>
      </c>
      <c r="O24" s="46">
        <v>1218</v>
      </c>
      <c r="P24" s="46">
        <v>949</v>
      </c>
      <c r="Q24" s="46">
        <v>0</v>
      </c>
      <c r="R24" s="46">
        <v>1</v>
      </c>
      <c r="S24" s="46">
        <v>0</v>
      </c>
      <c r="T24" s="46">
        <v>0</v>
      </c>
      <c r="U24" s="46">
        <v>1</v>
      </c>
      <c r="V24" s="46">
        <v>1</v>
      </c>
      <c r="W24" s="46">
        <v>0</v>
      </c>
      <c r="X24" s="46">
        <v>0</v>
      </c>
      <c r="Y24" s="46">
        <v>0</v>
      </c>
      <c r="Z24" s="46">
        <v>0</v>
      </c>
      <c r="AA24" s="46"/>
    </row>
    <row r="25" spans="1:27" x14ac:dyDescent="0.3">
      <c r="A25" s="66">
        <v>40835</v>
      </c>
      <c r="B25" s="94" t="s">
        <v>104</v>
      </c>
      <c r="C25" s="84" t="s">
        <v>30</v>
      </c>
      <c r="D25" s="66" t="s">
        <v>31</v>
      </c>
      <c r="E25" s="53" t="s">
        <v>32</v>
      </c>
      <c r="F25" s="53" t="s">
        <v>33</v>
      </c>
      <c r="G25" s="53" t="s">
        <v>69</v>
      </c>
      <c r="H25" s="53" t="s">
        <v>34</v>
      </c>
      <c r="I25" s="53" t="s">
        <v>35</v>
      </c>
      <c r="J25" s="53" t="s">
        <v>87</v>
      </c>
      <c r="K25" s="46">
        <v>1</v>
      </c>
      <c r="L25" s="46">
        <v>0</v>
      </c>
      <c r="M25" s="46">
        <v>0</v>
      </c>
      <c r="N25" s="46">
        <v>5</v>
      </c>
      <c r="O25" s="46">
        <v>1</v>
      </c>
      <c r="P25" s="46">
        <v>1</v>
      </c>
      <c r="Q25" s="46">
        <v>0</v>
      </c>
      <c r="R25" s="46">
        <v>0</v>
      </c>
      <c r="S25" s="46">
        <v>0</v>
      </c>
      <c r="T25" s="46">
        <v>0</v>
      </c>
      <c r="U25" s="46">
        <v>0</v>
      </c>
      <c r="V25" s="46">
        <v>0</v>
      </c>
      <c r="W25" s="46">
        <v>0</v>
      </c>
      <c r="X25" s="46">
        <v>0</v>
      </c>
      <c r="Y25" s="46">
        <v>0</v>
      </c>
      <c r="Z25" s="46">
        <v>0</v>
      </c>
      <c r="AA25" s="46"/>
    </row>
    <row r="26" spans="1:27" x14ac:dyDescent="0.3">
      <c r="A26" s="66">
        <v>40856</v>
      </c>
      <c r="B26" s="94" t="s">
        <v>104</v>
      </c>
      <c r="C26" s="84" t="s">
        <v>30</v>
      </c>
      <c r="D26" s="66" t="s">
        <v>31</v>
      </c>
      <c r="E26" s="53" t="s">
        <v>32</v>
      </c>
      <c r="F26" s="53" t="s">
        <v>33</v>
      </c>
      <c r="G26" s="53" t="s">
        <v>69</v>
      </c>
      <c r="H26" s="53" t="s">
        <v>34</v>
      </c>
      <c r="I26" s="53" t="s">
        <v>35</v>
      </c>
      <c r="J26" s="53" t="s">
        <v>87</v>
      </c>
      <c r="K26" s="46">
        <v>0</v>
      </c>
      <c r="L26" s="46">
        <v>0</v>
      </c>
      <c r="M26" s="46">
        <v>0</v>
      </c>
      <c r="N26" s="46">
        <v>55</v>
      </c>
      <c r="O26" s="46">
        <v>11</v>
      </c>
      <c r="P26" s="46">
        <v>11</v>
      </c>
      <c r="Q26" s="46">
        <v>0</v>
      </c>
      <c r="R26" s="46">
        <v>0</v>
      </c>
      <c r="S26" s="46">
        <v>0</v>
      </c>
      <c r="T26" s="46">
        <v>0</v>
      </c>
      <c r="U26" s="46">
        <v>0</v>
      </c>
      <c r="V26" s="46">
        <v>0</v>
      </c>
      <c r="W26" s="46">
        <v>0</v>
      </c>
      <c r="X26" s="46">
        <v>0</v>
      </c>
      <c r="Y26" s="46">
        <v>0</v>
      </c>
      <c r="Z26" s="46">
        <v>0</v>
      </c>
      <c r="AA26" s="46"/>
    </row>
    <row r="27" spans="1:27" x14ac:dyDescent="0.3">
      <c r="A27" s="66">
        <v>40911</v>
      </c>
      <c r="B27" s="94" t="s">
        <v>103</v>
      </c>
      <c r="C27" s="84" t="s">
        <v>30</v>
      </c>
      <c r="D27" s="66" t="s">
        <v>31</v>
      </c>
      <c r="E27" s="53" t="s">
        <v>32</v>
      </c>
      <c r="F27" s="53" t="s">
        <v>33</v>
      </c>
      <c r="G27" s="53" t="s">
        <v>69</v>
      </c>
      <c r="H27" s="53" t="s">
        <v>34</v>
      </c>
      <c r="I27" s="53" t="s">
        <v>35</v>
      </c>
      <c r="J27" s="53" t="s">
        <v>87</v>
      </c>
      <c r="K27" s="46">
        <v>0</v>
      </c>
      <c r="L27" s="46">
        <v>0</v>
      </c>
      <c r="M27" s="46">
        <v>0</v>
      </c>
      <c r="N27" s="46">
        <v>25</v>
      </c>
      <c r="O27" s="46">
        <v>5</v>
      </c>
      <c r="P27" s="46">
        <v>5</v>
      </c>
      <c r="Q27" s="46">
        <v>0</v>
      </c>
      <c r="R27" s="46">
        <v>0</v>
      </c>
      <c r="S27" s="46">
        <v>0</v>
      </c>
      <c r="T27" s="46">
        <v>0</v>
      </c>
      <c r="U27" s="46">
        <v>0</v>
      </c>
      <c r="V27" s="46">
        <v>0</v>
      </c>
      <c r="W27" s="46">
        <v>0</v>
      </c>
      <c r="X27" s="46">
        <v>0</v>
      </c>
      <c r="Y27" s="46">
        <v>0</v>
      </c>
      <c r="Z27" s="46">
        <v>0</v>
      </c>
      <c r="AA27" s="46"/>
    </row>
    <row r="28" spans="1:27" x14ac:dyDescent="0.3">
      <c r="A28" s="66">
        <v>40917</v>
      </c>
      <c r="B28" s="94" t="s">
        <v>103</v>
      </c>
      <c r="C28" s="84" t="s">
        <v>30</v>
      </c>
      <c r="D28" s="66" t="s">
        <v>31</v>
      </c>
      <c r="E28" s="53" t="s">
        <v>32</v>
      </c>
      <c r="F28" s="53" t="s">
        <v>33</v>
      </c>
      <c r="G28" s="53" t="s">
        <v>69</v>
      </c>
      <c r="H28" s="53" t="s">
        <v>34</v>
      </c>
      <c r="I28" s="53" t="s">
        <v>35</v>
      </c>
      <c r="J28" s="53" t="s">
        <v>87</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row>
    <row r="29" spans="1:27" x14ac:dyDescent="0.3">
      <c r="A29" s="66">
        <v>40920</v>
      </c>
      <c r="B29" s="94" t="s">
        <v>103</v>
      </c>
      <c r="C29" s="84" t="s">
        <v>30</v>
      </c>
      <c r="D29" s="66" t="s">
        <v>31</v>
      </c>
      <c r="E29" s="53" t="s">
        <v>32</v>
      </c>
      <c r="F29" s="53" t="s">
        <v>33</v>
      </c>
      <c r="G29" s="53" t="s">
        <v>69</v>
      </c>
      <c r="H29" s="53" t="s">
        <v>34</v>
      </c>
      <c r="I29" s="53" t="s">
        <v>35</v>
      </c>
      <c r="J29" s="53" t="s">
        <v>87</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row>
    <row r="30" spans="1:27" x14ac:dyDescent="0.3">
      <c r="A30" s="66">
        <v>40952</v>
      </c>
      <c r="B30" s="94" t="s">
        <v>103</v>
      </c>
      <c r="C30" s="84" t="s">
        <v>30</v>
      </c>
      <c r="D30" s="66" t="s">
        <v>31</v>
      </c>
      <c r="E30" s="53" t="s">
        <v>32</v>
      </c>
      <c r="F30" s="53" t="s">
        <v>33</v>
      </c>
      <c r="G30" s="53" t="s">
        <v>69</v>
      </c>
      <c r="H30" s="53" t="s">
        <v>34</v>
      </c>
      <c r="I30" s="53" t="s">
        <v>35</v>
      </c>
      <c r="J30" s="53" t="s">
        <v>87</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row>
    <row r="31" spans="1:27" x14ac:dyDescent="0.3">
      <c r="A31" s="66">
        <v>40967</v>
      </c>
      <c r="B31" s="94" t="s">
        <v>103</v>
      </c>
      <c r="C31" s="84" t="s">
        <v>30</v>
      </c>
      <c r="D31" s="66" t="s">
        <v>31</v>
      </c>
      <c r="E31" s="53" t="s">
        <v>32</v>
      </c>
      <c r="F31" s="53" t="s">
        <v>33</v>
      </c>
      <c r="G31" s="53" t="s">
        <v>69</v>
      </c>
      <c r="H31" s="53" t="s">
        <v>34</v>
      </c>
      <c r="I31" s="53" t="s">
        <v>35</v>
      </c>
      <c r="J31" s="53" t="s">
        <v>87</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row>
    <row r="32" spans="1:27" x14ac:dyDescent="0.3">
      <c r="A32" s="66">
        <v>41033</v>
      </c>
      <c r="B32" s="94" t="s">
        <v>103</v>
      </c>
      <c r="C32" s="84" t="s">
        <v>30</v>
      </c>
      <c r="D32" s="66" t="s">
        <v>31</v>
      </c>
      <c r="E32" s="53" t="s">
        <v>32</v>
      </c>
      <c r="F32" s="53" t="s">
        <v>33</v>
      </c>
      <c r="G32" s="53" t="s">
        <v>69</v>
      </c>
      <c r="H32" s="53" t="s">
        <v>34</v>
      </c>
      <c r="I32" s="53" t="s">
        <v>35</v>
      </c>
      <c r="J32" s="53" t="s">
        <v>87</v>
      </c>
      <c r="K32" s="46">
        <v>0</v>
      </c>
      <c r="L32" s="46">
        <v>0</v>
      </c>
      <c r="M32" s="46">
        <v>0</v>
      </c>
      <c r="N32" s="46">
        <v>360</v>
      </c>
      <c r="O32" s="46">
        <v>72</v>
      </c>
      <c r="P32" s="46">
        <v>12</v>
      </c>
      <c r="Q32" s="46">
        <v>60</v>
      </c>
      <c r="R32" s="46">
        <v>0</v>
      </c>
      <c r="S32" s="46">
        <v>0</v>
      </c>
      <c r="T32" s="46">
        <v>0</v>
      </c>
      <c r="U32" s="46">
        <v>0</v>
      </c>
      <c r="V32" s="46">
        <v>0</v>
      </c>
      <c r="W32" s="46">
        <v>0</v>
      </c>
      <c r="X32" s="46">
        <v>0</v>
      </c>
      <c r="Y32" s="46">
        <v>0</v>
      </c>
      <c r="Z32" s="46">
        <v>0</v>
      </c>
      <c r="AA32" s="46"/>
    </row>
    <row r="33" spans="1:27" x14ac:dyDescent="0.3">
      <c r="A33" s="66">
        <v>41249</v>
      </c>
      <c r="B33" s="94" t="s">
        <v>103</v>
      </c>
      <c r="C33" s="84" t="s">
        <v>30</v>
      </c>
      <c r="D33" s="66" t="s">
        <v>31</v>
      </c>
      <c r="E33" s="53" t="s">
        <v>32</v>
      </c>
      <c r="F33" s="53" t="s">
        <v>33</v>
      </c>
      <c r="G33" s="53" t="s">
        <v>69</v>
      </c>
      <c r="H33" s="53" t="s">
        <v>34</v>
      </c>
      <c r="I33" s="53" t="s">
        <v>35</v>
      </c>
      <c r="J33" s="39" t="s">
        <v>87</v>
      </c>
      <c r="K33" s="46">
        <v>0</v>
      </c>
      <c r="L33" s="46">
        <v>0</v>
      </c>
      <c r="M33" s="46">
        <v>0</v>
      </c>
      <c r="N33" s="46">
        <v>0</v>
      </c>
      <c r="O33" s="46">
        <v>0</v>
      </c>
      <c r="P33" s="46">
        <v>0</v>
      </c>
      <c r="Q33" s="46">
        <v>0</v>
      </c>
      <c r="R33" s="46">
        <v>0</v>
      </c>
      <c r="S33" s="46">
        <v>0</v>
      </c>
      <c r="T33" s="46">
        <v>0</v>
      </c>
      <c r="U33" s="46">
        <v>0</v>
      </c>
      <c r="V33" s="46">
        <v>0</v>
      </c>
      <c r="W33" s="46">
        <v>0</v>
      </c>
      <c r="X33" s="46">
        <v>0</v>
      </c>
      <c r="Y33" s="46">
        <v>0</v>
      </c>
      <c r="Z33" s="46">
        <v>0</v>
      </c>
      <c r="AA33" s="46"/>
    </row>
    <row r="34" spans="1:27" ht="28.8" x14ac:dyDescent="0.3">
      <c r="A34" s="23">
        <v>2012</v>
      </c>
      <c r="B34" s="94" t="s">
        <v>103</v>
      </c>
      <c r="C34" s="25" t="s">
        <v>30</v>
      </c>
      <c r="D34" s="38" t="s">
        <v>31</v>
      </c>
      <c r="E34" s="39" t="s">
        <v>32</v>
      </c>
      <c r="F34" s="39" t="s">
        <v>33</v>
      </c>
      <c r="G34" s="23" t="s">
        <v>80</v>
      </c>
      <c r="H34" s="53"/>
      <c r="I34" s="53"/>
      <c r="J34" s="39" t="s">
        <v>87</v>
      </c>
      <c r="K34" s="24"/>
      <c r="L34" s="24"/>
      <c r="M34" s="24"/>
      <c r="N34" s="54">
        <v>150</v>
      </c>
      <c r="O34" s="46"/>
      <c r="P34" s="46"/>
      <c r="Q34" s="46"/>
      <c r="R34" s="46"/>
      <c r="S34" s="46"/>
      <c r="T34" s="46"/>
      <c r="U34" s="46"/>
      <c r="V34" s="46"/>
      <c r="W34" s="46"/>
      <c r="X34" s="46"/>
      <c r="Y34" s="46"/>
      <c r="Z34" s="46"/>
      <c r="AA34" s="46"/>
    </row>
    <row r="35" spans="1:27" x14ac:dyDescent="0.3">
      <c r="A35" s="66">
        <v>41359</v>
      </c>
      <c r="B35" s="94" t="s">
        <v>102</v>
      </c>
      <c r="C35" s="84" t="s">
        <v>30</v>
      </c>
      <c r="D35" s="66" t="s">
        <v>31</v>
      </c>
      <c r="E35" s="53" t="s">
        <v>32</v>
      </c>
      <c r="F35" s="53" t="s">
        <v>33</v>
      </c>
      <c r="G35" s="53" t="s">
        <v>69</v>
      </c>
      <c r="H35" s="53" t="s">
        <v>34</v>
      </c>
      <c r="I35" s="53" t="s">
        <v>35</v>
      </c>
      <c r="J35" s="53" t="s">
        <v>87</v>
      </c>
      <c r="K35" s="46">
        <v>0</v>
      </c>
      <c r="L35" s="46">
        <v>0</v>
      </c>
      <c r="M35" s="46">
        <v>0</v>
      </c>
      <c r="N35" s="46">
        <v>0</v>
      </c>
      <c r="O35" s="46">
        <v>0</v>
      </c>
      <c r="P35" s="46">
        <v>0</v>
      </c>
      <c r="Q35" s="46">
        <v>0</v>
      </c>
      <c r="R35" s="46">
        <v>0</v>
      </c>
      <c r="S35" s="46">
        <v>0</v>
      </c>
      <c r="T35" s="46">
        <v>0</v>
      </c>
      <c r="U35" s="46">
        <v>0</v>
      </c>
      <c r="V35" s="46">
        <v>0</v>
      </c>
      <c r="W35" s="46">
        <v>0</v>
      </c>
      <c r="X35" s="46">
        <v>0</v>
      </c>
      <c r="Y35" s="46">
        <v>0</v>
      </c>
      <c r="Z35" s="46">
        <v>0</v>
      </c>
      <c r="AA35" s="46"/>
    </row>
    <row r="36" spans="1:27" x14ac:dyDescent="0.3">
      <c r="A36" s="77">
        <v>41306</v>
      </c>
      <c r="B36" s="94" t="s">
        <v>102</v>
      </c>
      <c r="C36" s="25" t="s">
        <v>30</v>
      </c>
      <c r="D36" s="38" t="s">
        <v>31</v>
      </c>
      <c r="E36" s="39" t="s">
        <v>32</v>
      </c>
      <c r="F36" s="39" t="s">
        <v>33</v>
      </c>
      <c r="G36" s="39" t="s">
        <v>80</v>
      </c>
      <c r="H36" s="39"/>
      <c r="I36" s="53"/>
      <c r="J36" s="39" t="s">
        <v>87</v>
      </c>
      <c r="K36" s="46"/>
      <c r="L36" s="46"/>
      <c r="M36" s="46"/>
      <c r="N36" s="24">
        <v>100</v>
      </c>
      <c r="O36" s="46"/>
      <c r="P36" s="46"/>
      <c r="Q36" s="46"/>
      <c r="R36" s="46"/>
      <c r="S36" s="46"/>
      <c r="T36" s="46"/>
      <c r="U36" s="46"/>
      <c r="V36" s="46"/>
      <c r="W36" s="46"/>
      <c r="X36" s="46"/>
      <c r="Y36" s="46"/>
      <c r="Z36" s="46"/>
      <c r="AA36" s="46"/>
    </row>
    <row r="37" spans="1:27" x14ac:dyDescent="0.3">
      <c r="A37" s="23">
        <v>2013</v>
      </c>
      <c r="B37" s="94" t="s">
        <v>102</v>
      </c>
      <c r="C37" s="25" t="s">
        <v>30</v>
      </c>
      <c r="D37" s="38" t="s">
        <v>31</v>
      </c>
      <c r="E37" s="39" t="s">
        <v>32</v>
      </c>
      <c r="F37" s="39" t="s">
        <v>33</v>
      </c>
      <c r="G37" s="39" t="s">
        <v>80</v>
      </c>
      <c r="H37" s="39"/>
      <c r="I37" s="53"/>
      <c r="J37" s="39" t="s">
        <v>87</v>
      </c>
      <c r="K37" s="46"/>
      <c r="L37" s="46"/>
      <c r="M37" s="46"/>
      <c r="N37" s="24">
        <v>24</v>
      </c>
      <c r="O37" s="46"/>
      <c r="P37" s="46"/>
      <c r="Q37" s="46"/>
      <c r="R37" s="46"/>
      <c r="S37" s="46"/>
      <c r="T37" s="46"/>
      <c r="U37" s="46"/>
      <c r="V37" s="46"/>
      <c r="W37" s="46"/>
      <c r="X37" s="46"/>
      <c r="Y37" s="46"/>
      <c r="Z37" s="46"/>
      <c r="AA37" s="46"/>
    </row>
    <row r="38" spans="1:27" x14ac:dyDescent="0.3">
      <c r="A38" s="66">
        <v>41717</v>
      </c>
      <c r="B38" s="94" t="s">
        <v>101</v>
      </c>
      <c r="C38" s="84" t="s">
        <v>30</v>
      </c>
      <c r="D38" s="66" t="s">
        <v>31</v>
      </c>
      <c r="E38" s="53" t="s">
        <v>32</v>
      </c>
      <c r="F38" s="53" t="s">
        <v>33</v>
      </c>
      <c r="G38" s="53" t="s">
        <v>69</v>
      </c>
      <c r="H38" s="53" t="s">
        <v>34</v>
      </c>
      <c r="I38" s="53" t="s">
        <v>35</v>
      </c>
      <c r="J38" s="53" t="s">
        <v>87</v>
      </c>
      <c r="K38" s="46">
        <v>0</v>
      </c>
      <c r="L38" s="46">
        <v>0</v>
      </c>
      <c r="M38" s="46">
        <v>0</v>
      </c>
      <c r="N38" s="46">
        <v>25</v>
      </c>
      <c r="O38" s="46">
        <v>5</v>
      </c>
      <c r="P38" s="46">
        <v>2</v>
      </c>
      <c r="Q38" s="46">
        <v>3</v>
      </c>
      <c r="R38" s="46">
        <v>0</v>
      </c>
      <c r="S38" s="46">
        <v>0</v>
      </c>
      <c r="T38" s="46">
        <v>0</v>
      </c>
      <c r="U38" s="46">
        <v>0</v>
      </c>
      <c r="V38" s="46">
        <v>0</v>
      </c>
      <c r="W38" s="46">
        <v>0</v>
      </c>
      <c r="X38" s="46">
        <v>0</v>
      </c>
      <c r="Y38" s="46">
        <v>0</v>
      </c>
      <c r="Z38" s="46">
        <v>0</v>
      </c>
      <c r="AA38" s="46"/>
    </row>
    <row r="39" spans="1:27" x14ac:dyDescent="0.3">
      <c r="A39" s="66">
        <v>41759</v>
      </c>
      <c r="B39" s="94" t="s">
        <v>101</v>
      </c>
      <c r="C39" s="84" t="s">
        <v>30</v>
      </c>
      <c r="D39" s="66" t="s">
        <v>31</v>
      </c>
      <c r="E39" s="53" t="s">
        <v>32</v>
      </c>
      <c r="F39" s="53" t="s">
        <v>33</v>
      </c>
      <c r="G39" s="53" t="s">
        <v>69</v>
      </c>
      <c r="H39" s="53" t="s">
        <v>34</v>
      </c>
      <c r="I39" s="53" t="s">
        <v>35</v>
      </c>
      <c r="J39" s="53" t="s">
        <v>87</v>
      </c>
      <c r="K39" s="46">
        <v>0</v>
      </c>
      <c r="L39" s="46">
        <v>0</v>
      </c>
      <c r="M39" s="46">
        <v>0</v>
      </c>
      <c r="N39" s="46">
        <v>0</v>
      </c>
      <c r="O39" s="46">
        <v>0</v>
      </c>
      <c r="P39" s="46">
        <v>0</v>
      </c>
      <c r="Q39" s="46">
        <v>0</v>
      </c>
      <c r="R39" s="46">
        <v>0</v>
      </c>
      <c r="S39" s="46">
        <v>0</v>
      </c>
      <c r="T39" s="46">
        <v>0</v>
      </c>
      <c r="U39" s="46">
        <v>0</v>
      </c>
      <c r="V39" s="46">
        <v>0</v>
      </c>
      <c r="W39" s="46">
        <v>0</v>
      </c>
      <c r="X39" s="46">
        <v>0</v>
      </c>
      <c r="Y39" s="46">
        <v>0</v>
      </c>
      <c r="Z39" s="46">
        <v>0</v>
      </c>
      <c r="AA39" s="46"/>
    </row>
    <row r="40" spans="1:27" x14ac:dyDescent="0.3">
      <c r="A40" s="66">
        <v>41785</v>
      </c>
      <c r="B40" s="94" t="s">
        <v>101</v>
      </c>
      <c r="C40" s="84" t="s">
        <v>30</v>
      </c>
      <c r="D40" s="66" t="s">
        <v>31</v>
      </c>
      <c r="E40" s="53" t="s">
        <v>32</v>
      </c>
      <c r="F40" s="53" t="s">
        <v>33</v>
      </c>
      <c r="G40" s="53" t="s">
        <v>69</v>
      </c>
      <c r="H40" s="53" t="s">
        <v>34</v>
      </c>
      <c r="I40" s="53" t="s">
        <v>35</v>
      </c>
      <c r="J40" s="53" t="s">
        <v>87</v>
      </c>
      <c r="K40" s="46">
        <v>0</v>
      </c>
      <c r="L40" s="46">
        <v>0</v>
      </c>
      <c r="M40" s="46">
        <v>0</v>
      </c>
      <c r="N40" s="46">
        <v>0</v>
      </c>
      <c r="O40" s="46">
        <v>0</v>
      </c>
      <c r="P40" s="46">
        <v>0</v>
      </c>
      <c r="Q40" s="46">
        <v>0</v>
      </c>
      <c r="R40" s="46">
        <v>0</v>
      </c>
      <c r="S40" s="46">
        <v>0</v>
      </c>
      <c r="T40" s="46">
        <v>0</v>
      </c>
      <c r="U40" s="46">
        <v>0</v>
      </c>
      <c r="V40" s="46">
        <v>0</v>
      </c>
      <c r="W40" s="46">
        <v>0</v>
      </c>
      <c r="X40" s="46">
        <v>0</v>
      </c>
      <c r="Y40" s="46">
        <v>0</v>
      </c>
      <c r="Z40" s="46">
        <v>0</v>
      </c>
      <c r="AA40" s="46"/>
    </row>
    <row r="41" spans="1:27" x14ac:dyDescent="0.3">
      <c r="A41" s="66">
        <v>41830</v>
      </c>
      <c r="B41" s="94" t="s">
        <v>101</v>
      </c>
      <c r="C41" s="84" t="s">
        <v>30</v>
      </c>
      <c r="D41" s="66" t="s">
        <v>31</v>
      </c>
      <c r="E41" s="53" t="s">
        <v>32</v>
      </c>
      <c r="F41" s="53" t="s">
        <v>33</v>
      </c>
      <c r="G41" s="53" t="s">
        <v>69</v>
      </c>
      <c r="H41" s="53" t="s">
        <v>34</v>
      </c>
      <c r="I41" s="53" t="s">
        <v>35</v>
      </c>
      <c r="J41" s="53" t="s">
        <v>87</v>
      </c>
      <c r="K41" s="46">
        <v>0</v>
      </c>
      <c r="L41" s="46">
        <v>0</v>
      </c>
      <c r="M41" s="46">
        <v>0</v>
      </c>
      <c r="N41" s="46">
        <v>0</v>
      </c>
      <c r="O41" s="46">
        <v>0</v>
      </c>
      <c r="P41" s="46">
        <v>0</v>
      </c>
      <c r="Q41" s="46">
        <v>0</v>
      </c>
      <c r="R41" s="46">
        <v>0</v>
      </c>
      <c r="S41" s="46">
        <v>0</v>
      </c>
      <c r="T41" s="46">
        <v>0</v>
      </c>
      <c r="U41" s="46">
        <v>0</v>
      </c>
      <c r="V41" s="46">
        <v>0</v>
      </c>
      <c r="W41" s="46">
        <v>0</v>
      </c>
      <c r="X41" s="46">
        <v>0</v>
      </c>
      <c r="Y41" s="46">
        <v>0</v>
      </c>
      <c r="Z41" s="46">
        <v>0</v>
      </c>
      <c r="AA41" s="46"/>
    </row>
    <row r="42" spans="1:27" x14ac:dyDescent="0.3">
      <c r="A42" s="66">
        <v>41928</v>
      </c>
      <c r="B42" s="94" t="s">
        <v>101</v>
      </c>
      <c r="C42" s="84" t="s">
        <v>30</v>
      </c>
      <c r="D42" s="66" t="s">
        <v>31</v>
      </c>
      <c r="E42" s="53" t="s">
        <v>32</v>
      </c>
      <c r="F42" s="53" t="s">
        <v>33</v>
      </c>
      <c r="G42" s="53" t="s">
        <v>69</v>
      </c>
      <c r="H42" s="53" t="s">
        <v>34</v>
      </c>
      <c r="I42" s="53" t="s">
        <v>35</v>
      </c>
      <c r="J42" s="53" t="s">
        <v>87</v>
      </c>
      <c r="K42" s="46">
        <v>0</v>
      </c>
      <c r="L42" s="46">
        <v>0</v>
      </c>
      <c r="M42" s="46">
        <v>0</v>
      </c>
      <c r="N42" s="46">
        <v>0</v>
      </c>
      <c r="O42" s="46">
        <v>0</v>
      </c>
      <c r="P42" s="46">
        <v>0</v>
      </c>
      <c r="Q42" s="46">
        <v>0</v>
      </c>
      <c r="R42" s="46">
        <v>0</v>
      </c>
      <c r="S42" s="46">
        <v>0</v>
      </c>
      <c r="T42" s="46">
        <v>0</v>
      </c>
      <c r="U42" s="46">
        <v>0</v>
      </c>
      <c r="V42" s="46">
        <v>0</v>
      </c>
      <c r="W42" s="46">
        <v>0</v>
      </c>
      <c r="X42" s="46">
        <v>0</v>
      </c>
      <c r="Y42" s="46">
        <v>0</v>
      </c>
      <c r="Z42" s="46">
        <v>0</v>
      </c>
      <c r="AA42" s="46"/>
    </row>
    <row r="43" spans="1:27" x14ac:dyDescent="0.3">
      <c r="A43" s="66">
        <v>42002</v>
      </c>
      <c r="B43" s="94" t="s">
        <v>101</v>
      </c>
      <c r="C43" s="84" t="s">
        <v>30</v>
      </c>
      <c r="D43" s="66" t="s">
        <v>31</v>
      </c>
      <c r="E43" s="53" t="s">
        <v>32</v>
      </c>
      <c r="F43" s="53" t="s">
        <v>33</v>
      </c>
      <c r="G43" s="53" t="s">
        <v>69</v>
      </c>
      <c r="H43" s="53" t="s">
        <v>34</v>
      </c>
      <c r="I43" s="53" t="s">
        <v>35</v>
      </c>
      <c r="J43" s="53" t="s">
        <v>87</v>
      </c>
      <c r="K43" s="46">
        <v>0</v>
      </c>
      <c r="L43" s="46">
        <v>0</v>
      </c>
      <c r="M43" s="46">
        <v>0</v>
      </c>
      <c r="N43" s="46">
        <v>0</v>
      </c>
      <c r="O43" s="46">
        <v>0</v>
      </c>
      <c r="P43" s="46">
        <v>0</v>
      </c>
      <c r="Q43" s="46">
        <v>0</v>
      </c>
      <c r="R43" s="46">
        <v>0</v>
      </c>
      <c r="S43" s="46">
        <v>0</v>
      </c>
      <c r="T43" s="46">
        <v>0</v>
      </c>
      <c r="U43" s="46">
        <v>0</v>
      </c>
      <c r="V43" s="46">
        <v>0</v>
      </c>
      <c r="W43" s="46">
        <v>0</v>
      </c>
      <c r="X43" s="46">
        <v>0</v>
      </c>
      <c r="Y43" s="46">
        <v>0</v>
      </c>
      <c r="Z43" s="46">
        <v>0</v>
      </c>
      <c r="AA43" s="46"/>
    </row>
    <row r="44" spans="1:27" x14ac:dyDescent="0.3">
      <c r="A44" s="66">
        <v>42029</v>
      </c>
      <c r="B44" s="94" t="s">
        <v>100</v>
      </c>
      <c r="C44" s="84" t="s">
        <v>30</v>
      </c>
      <c r="D44" s="66" t="s">
        <v>31</v>
      </c>
      <c r="E44" s="53" t="s">
        <v>32</v>
      </c>
      <c r="F44" s="53" t="s">
        <v>33</v>
      </c>
      <c r="G44" s="53" t="s">
        <v>69</v>
      </c>
      <c r="H44" s="53" t="s">
        <v>34</v>
      </c>
      <c r="I44" s="53" t="s">
        <v>35</v>
      </c>
      <c r="J44" s="53" t="s">
        <v>87</v>
      </c>
      <c r="K44" s="46">
        <v>0</v>
      </c>
      <c r="L44" s="46">
        <v>0</v>
      </c>
      <c r="M44" s="46">
        <v>0</v>
      </c>
      <c r="N44" s="46">
        <v>0</v>
      </c>
      <c r="O44" s="46">
        <v>0</v>
      </c>
      <c r="P44" s="46">
        <v>0</v>
      </c>
      <c r="Q44" s="46">
        <v>0</v>
      </c>
      <c r="R44" s="46">
        <v>0</v>
      </c>
      <c r="S44" s="46">
        <v>0</v>
      </c>
      <c r="T44" s="46">
        <v>0</v>
      </c>
      <c r="U44" s="46">
        <v>0</v>
      </c>
      <c r="V44" s="46">
        <v>0</v>
      </c>
      <c r="W44" s="46">
        <v>0</v>
      </c>
      <c r="X44" s="46">
        <v>0</v>
      </c>
      <c r="Y44" s="46">
        <v>0</v>
      </c>
      <c r="Z44" s="46">
        <v>0</v>
      </c>
      <c r="AA44" s="46"/>
    </row>
    <row r="45" spans="1:27" ht="26.4" x14ac:dyDescent="0.3">
      <c r="A45" s="77">
        <v>42063</v>
      </c>
      <c r="B45" s="94" t="s">
        <v>100</v>
      </c>
      <c r="C45" s="25" t="s">
        <v>30</v>
      </c>
      <c r="D45" s="38" t="s">
        <v>31</v>
      </c>
      <c r="E45" s="39" t="s">
        <v>32</v>
      </c>
      <c r="F45" s="39" t="s">
        <v>33</v>
      </c>
      <c r="G45" s="25" t="s">
        <v>69</v>
      </c>
      <c r="H45" s="39"/>
      <c r="I45" s="39"/>
      <c r="J45" s="39" t="s">
        <v>87</v>
      </c>
      <c r="K45" s="24"/>
      <c r="L45" s="24"/>
      <c r="M45" s="24"/>
      <c r="N45" s="34">
        <v>588</v>
      </c>
      <c r="O45" s="24"/>
      <c r="P45" s="24"/>
      <c r="Q45" s="24"/>
      <c r="R45" s="24"/>
      <c r="S45" s="24"/>
      <c r="T45" s="24"/>
      <c r="U45" s="24"/>
      <c r="V45" s="24"/>
      <c r="W45" s="24"/>
      <c r="X45" s="24"/>
      <c r="Y45" s="24"/>
      <c r="Z45" s="46"/>
      <c r="AA45" s="46"/>
    </row>
    <row r="46" spans="1:27" ht="26.4" x14ac:dyDescent="0.3">
      <c r="A46" s="23">
        <v>2017</v>
      </c>
      <c r="B46" s="94" t="s">
        <v>98</v>
      </c>
      <c r="C46" s="25" t="s">
        <v>30</v>
      </c>
      <c r="D46" s="38" t="s">
        <v>31</v>
      </c>
      <c r="E46" s="39" t="s">
        <v>32</v>
      </c>
      <c r="F46" s="39" t="s">
        <v>33</v>
      </c>
      <c r="G46" s="25" t="s">
        <v>69</v>
      </c>
      <c r="H46" s="53"/>
      <c r="I46" s="39"/>
      <c r="J46" s="39" t="s">
        <v>87</v>
      </c>
      <c r="K46" s="46"/>
      <c r="L46" s="46"/>
      <c r="M46" s="46"/>
      <c r="N46" s="54"/>
      <c r="O46" s="46"/>
      <c r="P46" s="46"/>
      <c r="Q46" s="46"/>
      <c r="R46" s="46"/>
      <c r="S46" s="46"/>
      <c r="T46" s="46"/>
      <c r="U46" s="46"/>
      <c r="V46" s="46"/>
      <c r="W46" s="46"/>
      <c r="X46" s="46"/>
      <c r="Y46" s="46"/>
      <c r="Z46" s="46"/>
      <c r="AA46" s="46"/>
    </row>
    <row r="47" spans="1:27" x14ac:dyDescent="0.3">
      <c r="A47" s="66">
        <v>43396</v>
      </c>
      <c r="B47" s="94" t="s">
        <v>97</v>
      </c>
      <c r="C47" s="84" t="s">
        <v>30</v>
      </c>
      <c r="D47" s="66" t="s">
        <v>31</v>
      </c>
      <c r="E47" s="53" t="s">
        <v>32</v>
      </c>
      <c r="F47" s="53" t="s">
        <v>33</v>
      </c>
      <c r="G47" s="53" t="s">
        <v>69</v>
      </c>
      <c r="H47" s="53" t="s">
        <v>34</v>
      </c>
      <c r="I47" s="53" t="s">
        <v>35</v>
      </c>
      <c r="J47" s="39" t="s">
        <v>87</v>
      </c>
      <c r="K47" s="46">
        <v>0</v>
      </c>
      <c r="L47" s="46">
        <v>0</v>
      </c>
      <c r="M47" s="46">
        <v>0</v>
      </c>
      <c r="N47" s="46">
        <v>0</v>
      </c>
      <c r="O47" s="46">
        <v>0</v>
      </c>
      <c r="P47" s="46">
        <v>0</v>
      </c>
      <c r="Q47" s="46">
        <v>0</v>
      </c>
      <c r="R47" s="46">
        <v>0</v>
      </c>
      <c r="S47" s="46">
        <v>0</v>
      </c>
      <c r="T47" s="46">
        <v>0</v>
      </c>
      <c r="U47" s="46">
        <v>0</v>
      </c>
      <c r="V47" s="46">
        <v>0</v>
      </c>
      <c r="W47" s="46">
        <v>0</v>
      </c>
      <c r="X47" s="46">
        <v>0</v>
      </c>
      <c r="Y47" s="46">
        <v>0</v>
      </c>
      <c r="Z47" s="46">
        <v>0</v>
      </c>
      <c r="AA47" s="46"/>
    </row>
    <row r="48" spans="1:27" ht="26.4" x14ac:dyDescent="0.3">
      <c r="A48" s="79">
        <v>44812</v>
      </c>
      <c r="B48" s="94" t="s">
        <v>119</v>
      </c>
      <c r="C48" s="84" t="s">
        <v>30</v>
      </c>
      <c r="D48" s="66" t="s">
        <v>31</v>
      </c>
      <c r="E48" s="53" t="s">
        <v>32</v>
      </c>
      <c r="F48" s="53" t="s">
        <v>33</v>
      </c>
      <c r="G48" s="25" t="s">
        <v>69</v>
      </c>
      <c r="H48" s="53" t="s">
        <v>35</v>
      </c>
      <c r="I48" s="53" t="s">
        <v>35</v>
      </c>
      <c r="J48" s="53" t="s">
        <v>87</v>
      </c>
      <c r="K48" s="68">
        <v>0</v>
      </c>
      <c r="L48" s="68">
        <v>0</v>
      </c>
      <c r="M48" s="68">
        <v>0</v>
      </c>
      <c r="N48" s="68">
        <v>73</v>
      </c>
      <c r="O48" s="68">
        <v>27</v>
      </c>
      <c r="P48" s="68">
        <v>0</v>
      </c>
      <c r="Q48" s="68">
        <v>0</v>
      </c>
      <c r="R48" s="68">
        <v>0</v>
      </c>
      <c r="S48" s="68">
        <v>0</v>
      </c>
      <c r="T48" s="68">
        <v>0</v>
      </c>
      <c r="U48" s="68">
        <v>0</v>
      </c>
      <c r="V48" s="68">
        <v>0</v>
      </c>
      <c r="W48" s="68">
        <v>0</v>
      </c>
      <c r="X48" s="68">
        <v>0</v>
      </c>
      <c r="Y48" s="68">
        <v>0</v>
      </c>
      <c r="Z48" s="69">
        <v>0</v>
      </c>
      <c r="AA48" s="57"/>
    </row>
    <row r="49" spans="1:27" ht="26.4" x14ac:dyDescent="0.3">
      <c r="A49" s="79">
        <v>44851</v>
      </c>
      <c r="B49" s="94" t="s">
        <v>119</v>
      </c>
      <c r="C49" s="84" t="s">
        <v>30</v>
      </c>
      <c r="D49" s="66" t="s">
        <v>31</v>
      </c>
      <c r="E49" s="53" t="s">
        <v>32</v>
      </c>
      <c r="F49" s="53" t="s">
        <v>33</v>
      </c>
      <c r="G49" s="25" t="s">
        <v>69</v>
      </c>
      <c r="H49" s="53" t="s">
        <v>35</v>
      </c>
      <c r="I49" s="53" t="s">
        <v>35</v>
      </c>
      <c r="J49" s="53" t="s">
        <v>87</v>
      </c>
      <c r="K49" s="57">
        <v>0</v>
      </c>
      <c r="L49" s="57">
        <v>0</v>
      </c>
      <c r="M49" s="57">
        <v>0</v>
      </c>
      <c r="N49" s="57">
        <v>24</v>
      </c>
      <c r="O49" s="57">
        <v>6</v>
      </c>
      <c r="P49" s="57">
        <v>0</v>
      </c>
      <c r="Q49" s="57">
        <v>6</v>
      </c>
      <c r="R49" s="57">
        <v>0</v>
      </c>
      <c r="S49" s="57">
        <v>0</v>
      </c>
      <c r="T49" s="57">
        <v>0</v>
      </c>
      <c r="U49" s="57">
        <v>0</v>
      </c>
      <c r="V49" s="57">
        <v>0</v>
      </c>
      <c r="W49" s="57">
        <v>0</v>
      </c>
      <c r="X49" s="57">
        <v>0</v>
      </c>
      <c r="Y49" s="57">
        <v>0</v>
      </c>
      <c r="Z49" s="57">
        <v>0</v>
      </c>
      <c r="AA49" s="57"/>
    </row>
    <row r="50" spans="1:27" ht="26.4" x14ac:dyDescent="0.3">
      <c r="A50" s="79">
        <v>44856</v>
      </c>
      <c r="B50" s="94" t="s">
        <v>119</v>
      </c>
      <c r="C50" s="84" t="s">
        <v>30</v>
      </c>
      <c r="D50" s="66" t="s">
        <v>31</v>
      </c>
      <c r="E50" s="53" t="s">
        <v>32</v>
      </c>
      <c r="F50" s="53" t="s">
        <v>33</v>
      </c>
      <c r="G50" s="25" t="s">
        <v>69</v>
      </c>
      <c r="H50" s="53" t="s">
        <v>35</v>
      </c>
      <c r="I50" s="53" t="s">
        <v>35</v>
      </c>
      <c r="J50" s="53" t="s">
        <v>87</v>
      </c>
      <c r="K50" s="56">
        <v>0</v>
      </c>
      <c r="L50" s="56">
        <v>0</v>
      </c>
      <c r="M50" s="56">
        <v>0</v>
      </c>
      <c r="N50" s="56">
        <v>72</v>
      </c>
      <c r="O50" s="56">
        <v>18</v>
      </c>
      <c r="P50" s="56">
        <v>0</v>
      </c>
      <c r="Q50" s="56">
        <v>11</v>
      </c>
      <c r="R50" s="56">
        <v>0</v>
      </c>
      <c r="S50" s="56">
        <v>0</v>
      </c>
      <c r="T50" s="56">
        <v>0</v>
      </c>
      <c r="U50" s="56">
        <v>0</v>
      </c>
      <c r="V50" s="56">
        <v>0</v>
      </c>
      <c r="W50" s="56">
        <v>0</v>
      </c>
      <c r="X50" s="56">
        <v>0</v>
      </c>
      <c r="Y50" s="56">
        <v>0</v>
      </c>
      <c r="Z50" s="46">
        <v>0</v>
      </c>
      <c r="AA50" s="57"/>
    </row>
    <row r="51" spans="1:27" ht="26.4" x14ac:dyDescent="0.3">
      <c r="A51" s="77">
        <v>44670</v>
      </c>
      <c r="B51" s="94" t="s">
        <v>119</v>
      </c>
      <c r="C51" s="25" t="s">
        <v>30</v>
      </c>
      <c r="D51" s="38" t="s">
        <v>31</v>
      </c>
      <c r="E51" s="39" t="s">
        <v>32</v>
      </c>
      <c r="F51" s="39" t="s">
        <v>33</v>
      </c>
      <c r="G51" s="25" t="s">
        <v>69</v>
      </c>
      <c r="H51" s="39"/>
      <c r="I51" s="39"/>
      <c r="J51" s="39" t="s">
        <v>87</v>
      </c>
      <c r="K51" s="48"/>
      <c r="L51" s="56"/>
      <c r="M51" s="56"/>
      <c r="N51" s="35"/>
      <c r="O51" s="56"/>
      <c r="P51" s="56"/>
      <c r="Q51" s="56"/>
      <c r="R51" s="56"/>
      <c r="S51" s="56"/>
      <c r="T51" s="56"/>
      <c r="U51" s="56"/>
      <c r="V51" s="56"/>
      <c r="W51" s="56"/>
      <c r="X51" s="56"/>
      <c r="Y51" s="56"/>
      <c r="Z51" s="46"/>
      <c r="AA51" s="57"/>
    </row>
    <row r="52" spans="1:27" ht="26.4" x14ac:dyDescent="0.3">
      <c r="A52" s="77">
        <v>44741</v>
      </c>
      <c r="B52" s="94" t="s">
        <v>119</v>
      </c>
      <c r="C52" s="25" t="s">
        <v>30</v>
      </c>
      <c r="D52" s="38" t="s">
        <v>31</v>
      </c>
      <c r="E52" s="39" t="s">
        <v>32</v>
      </c>
      <c r="F52" s="39" t="s">
        <v>33</v>
      </c>
      <c r="G52" s="25" t="s">
        <v>69</v>
      </c>
      <c r="H52" s="39"/>
      <c r="I52" s="39"/>
      <c r="J52" s="39" t="s">
        <v>87</v>
      </c>
      <c r="K52" s="48"/>
      <c r="L52" s="56"/>
      <c r="M52" s="56"/>
      <c r="N52" s="35"/>
      <c r="O52" s="56"/>
      <c r="P52" s="56"/>
      <c r="Q52" s="56"/>
      <c r="R52" s="56"/>
      <c r="S52" s="56"/>
      <c r="T52" s="56"/>
      <c r="U52" s="56"/>
      <c r="V52" s="56"/>
      <c r="W52" s="56"/>
      <c r="X52" s="56"/>
      <c r="Y52" s="56"/>
      <c r="Z52" s="46"/>
      <c r="AA52" s="57"/>
    </row>
    <row r="53" spans="1:27" ht="26.4" x14ac:dyDescent="0.3">
      <c r="A53" s="77">
        <v>44749</v>
      </c>
      <c r="B53" s="94" t="s">
        <v>119</v>
      </c>
      <c r="C53" s="25" t="s">
        <v>30</v>
      </c>
      <c r="D53" s="38" t="s">
        <v>31</v>
      </c>
      <c r="E53" s="39" t="s">
        <v>32</v>
      </c>
      <c r="F53" s="39" t="s">
        <v>33</v>
      </c>
      <c r="G53" s="25" t="s">
        <v>69</v>
      </c>
      <c r="H53" s="39"/>
      <c r="I53" s="39"/>
      <c r="J53" s="39" t="s">
        <v>87</v>
      </c>
      <c r="K53" s="48"/>
      <c r="L53" s="56"/>
      <c r="M53" s="56"/>
      <c r="N53" s="35"/>
      <c r="O53" s="56"/>
      <c r="P53" s="56"/>
      <c r="Q53" s="56"/>
      <c r="R53" s="56"/>
      <c r="S53" s="56"/>
      <c r="T53" s="56"/>
      <c r="U53" s="56"/>
      <c r="V53" s="56"/>
      <c r="W53" s="56"/>
      <c r="X53" s="56"/>
      <c r="Y53" s="56"/>
      <c r="Z53" s="46"/>
      <c r="AA53" s="57"/>
    </row>
    <row r="54" spans="1:27" ht="26.4" x14ac:dyDescent="0.3">
      <c r="A54" s="77">
        <v>44743</v>
      </c>
      <c r="B54" s="94" t="s">
        <v>119</v>
      </c>
      <c r="C54" s="25" t="s">
        <v>30</v>
      </c>
      <c r="D54" s="38" t="s">
        <v>31</v>
      </c>
      <c r="E54" s="39" t="s">
        <v>32</v>
      </c>
      <c r="F54" s="39" t="s">
        <v>33</v>
      </c>
      <c r="G54" s="25" t="s">
        <v>69</v>
      </c>
      <c r="H54" s="39"/>
      <c r="I54" s="39"/>
      <c r="J54" s="39" t="s">
        <v>87</v>
      </c>
      <c r="K54" s="48"/>
      <c r="L54" s="56"/>
      <c r="M54" s="56"/>
      <c r="N54" s="35"/>
      <c r="O54" s="56"/>
      <c r="P54" s="56"/>
      <c r="Q54" s="56"/>
      <c r="R54" s="56"/>
      <c r="S54" s="56"/>
      <c r="T54" s="56"/>
      <c r="U54" s="56"/>
      <c r="V54" s="56"/>
      <c r="W54" s="56"/>
      <c r="X54" s="56"/>
      <c r="Y54" s="56"/>
      <c r="Z54" s="46"/>
      <c r="AA54" s="57"/>
    </row>
    <row r="55" spans="1:27" ht="26.4" x14ac:dyDescent="0.3">
      <c r="A55" s="77">
        <v>44770</v>
      </c>
      <c r="B55" s="94" t="s">
        <v>119</v>
      </c>
      <c r="C55" s="25" t="s">
        <v>30</v>
      </c>
      <c r="D55" s="38" t="s">
        <v>31</v>
      </c>
      <c r="E55" s="39" t="s">
        <v>32</v>
      </c>
      <c r="F55" s="39" t="s">
        <v>33</v>
      </c>
      <c r="G55" s="25" t="s">
        <v>69</v>
      </c>
      <c r="H55" s="39"/>
      <c r="I55" s="39"/>
      <c r="J55" s="39" t="s">
        <v>87</v>
      </c>
      <c r="K55" s="48"/>
      <c r="L55" s="56"/>
      <c r="M55" s="56"/>
      <c r="N55" s="35"/>
      <c r="O55" s="56"/>
      <c r="P55" s="56"/>
      <c r="Q55" s="56"/>
      <c r="R55" s="56"/>
      <c r="S55" s="56"/>
      <c r="T55" s="56"/>
      <c r="U55" s="56"/>
      <c r="V55" s="56"/>
      <c r="W55" s="56"/>
      <c r="X55" s="56"/>
      <c r="Y55" s="56"/>
      <c r="Z55" s="46"/>
      <c r="AA55" s="57"/>
    </row>
    <row r="56" spans="1:27" ht="28.8" x14ac:dyDescent="0.3">
      <c r="A56" s="77">
        <v>44778</v>
      </c>
      <c r="B56" s="94" t="s">
        <v>119</v>
      </c>
      <c r="C56" s="25" t="s">
        <v>30</v>
      </c>
      <c r="D56" s="38" t="s">
        <v>31</v>
      </c>
      <c r="E56" s="39" t="s">
        <v>32</v>
      </c>
      <c r="F56" s="39" t="s">
        <v>33</v>
      </c>
      <c r="G56" s="23" t="s">
        <v>80</v>
      </c>
      <c r="H56" s="39"/>
      <c r="I56" s="39"/>
      <c r="J56" s="39" t="s">
        <v>87</v>
      </c>
      <c r="K56" s="48"/>
      <c r="L56" s="56"/>
      <c r="M56" s="56"/>
      <c r="N56" s="35"/>
      <c r="O56" s="56"/>
      <c r="P56" s="56"/>
      <c r="Q56" s="56"/>
      <c r="R56" s="56"/>
      <c r="S56" s="56"/>
      <c r="T56" s="56"/>
      <c r="U56" s="56"/>
      <c r="V56" s="56"/>
      <c r="W56" s="56"/>
      <c r="X56" s="56"/>
      <c r="Y56" s="56"/>
      <c r="Z56" s="46"/>
      <c r="AA56" s="57"/>
    </row>
    <row r="57" spans="1:27" ht="26.4" x14ac:dyDescent="0.3">
      <c r="A57" s="77">
        <v>44774</v>
      </c>
      <c r="B57" s="94" t="s">
        <v>119</v>
      </c>
      <c r="C57" s="25" t="s">
        <v>30</v>
      </c>
      <c r="D57" s="38" t="s">
        <v>31</v>
      </c>
      <c r="E57" s="39" t="s">
        <v>32</v>
      </c>
      <c r="F57" s="39" t="s">
        <v>33</v>
      </c>
      <c r="G57" s="25" t="s">
        <v>69</v>
      </c>
      <c r="H57" s="39"/>
      <c r="I57" s="39"/>
      <c r="J57" s="39" t="s">
        <v>87</v>
      </c>
      <c r="K57" s="48"/>
      <c r="L57" s="56"/>
      <c r="M57" s="56"/>
      <c r="N57" s="35">
        <v>4</v>
      </c>
      <c r="O57" s="56"/>
      <c r="P57" s="56"/>
      <c r="Q57" s="56"/>
      <c r="R57" s="56"/>
      <c r="S57" s="56"/>
      <c r="T57" s="56"/>
      <c r="U57" s="56"/>
      <c r="V57" s="56"/>
      <c r="W57" s="56"/>
      <c r="X57" s="56"/>
      <c r="Y57" s="56"/>
      <c r="Z57" s="46"/>
      <c r="AA57" s="57"/>
    </row>
    <row r="58" spans="1:27" ht="26.4" x14ac:dyDescent="0.3">
      <c r="A58" s="77">
        <v>44873</v>
      </c>
      <c r="B58" s="94" t="s">
        <v>119</v>
      </c>
      <c r="C58" s="25" t="s">
        <v>30</v>
      </c>
      <c r="D58" s="38" t="s">
        <v>31</v>
      </c>
      <c r="E58" s="39" t="s">
        <v>32</v>
      </c>
      <c r="F58" s="39" t="s">
        <v>33</v>
      </c>
      <c r="G58" s="25" t="s">
        <v>69</v>
      </c>
      <c r="H58" s="39"/>
      <c r="I58" s="39"/>
      <c r="J58" s="39" t="s">
        <v>87</v>
      </c>
      <c r="K58" s="48"/>
      <c r="L58" s="56"/>
      <c r="M58" s="56"/>
      <c r="N58" s="35"/>
      <c r="O58" s="56"/>
      <c r="P58" s="56"/>
      <c r="Q58" s="56"/>
      <c r="R58" s="56"/>
      <c r="S58" s="56"/>
      <c r="T58" s="56"/>
      <c r="U58" s="56"/>
      <c r="V58" s="56"/>
      <c r="W58" s="56"/>
      <c r="X58" s="56"/>
      <c r="Y58" s="56"/>
      <c r="Z58" s="46"/>
      <c r="AA58" s="57"/>
    </row>
    <row r="59" spans="1:27" ht="26.4" x14ac:dyDescent="0.3">
      <c r="A59" s="77">
        <v>44986</v>
      </c>
      <c r="B59" s="94" t="s">
        <v>120</v>
      </c>
      <c r="C59" s="25" t="s">
        <v>30</v>
      </c>
      <c r="D59" s="38" t="s">
        <v>31</v>
      </c>
      <c r="E59" s="39" t="s">
        <v>32</v>
      </c>
      <c r="F59" s="39" t="s">
        <v>33</v>
      </c>
      <c r="G59" s="25" t="s">
        <v>69</v>
      </c>
      <c r="H59" s="53"/>
      <c r="I59" s="53"/>
      <c r="J59" s="39" t="s">
        <v>87</v>
      </c>
      <c r="K59" s="84"/>
      <c r="L59" s="85"/>
      <c r="M59" s="85"/>
      <c r="N59" s="35">
        <v>40</v>
      </c>
      <c r="O59" s="85"/>
      <c r="P59" s="85"/>
      <c r="Q59" s="85"/>
      <c r="R59" s="85"/>
      <c r="S59" s="85"/>
      <c r="T59" s="85"/>
      <c r="U59" s="85"/>
      <c r="V59" s="85"/>
      <c r="W59" s="85"/>
      <c r="X59" s="85"/>
      <c r="Y59" s="85"/>
      <c r="Z59" s="86"/>
      <c r="AA59" s="12"/>
    </row>
    <row r="60" spans="1:27" ht="28.8" x14ac:dyDescent="0.3">
      <c r="A60" s="77">
        <v>45261</v>
      </c>
      <c r="B60" s="94" t="s">
        <v>120</v>
      </c>
      <c r="C60" s="25" t="s">
        <v>30</v>
      </c>
      <c r="D60" s="38" t="s">
        <v>31</v>
      </c>
      <c r="E60" s="39" t="s">
        <v>32</v>
      </c>
      <c r="F60" s="39" t="s">
        <v>33</v>
      </c>
      <c r="G60" s="23" t="s">
        <v>80</v>
      </c>
      <c r="H60" s="53"/>
      <c r="I60" s="53"/>
      <c r="J60" s="39" t="s">
        <v>87</v>
      </c>
      <c r="K60" s="84"/>
      <c r="L60" s="85"/>
      <c r="M60" s="85"/>
      <c r="N60" s="35">
        <v>276</v>
      </c>
      <c r="O60" s="85"/>
      <c r="P60" s="85"/>
      <c r="Q60" s="85"/>
      <c r="R60" s="85"/>
      <c r="S60" s="85"/>
      <c r="T60" s="85"/>
      <c r="U60" s="85"/>
      <c r="V60" s="85"/>
      <c r="W60" s="85"/>
      <c r="X60" s="85"/>
      <c r="Y60" s="85"/>
      <c r="Z60" s="86"/>
      <c r="AA60" s="12"/>
    </row>
    <row r="61" spans="1:27" ht="26.4" x14ac:dyDescent="0.3">
      <c r="A61" s="81">
        <v>45348</v>
      </c>
      <c r="B61" s="94" t="s">
        <v>121</v>
      </c>
      <c r="C61" s="84" t="s">
        <v>30</v>
      </c>
      <c r="D61" s="66" t="s">
        <v>31</v>
      </c>
      <c r="E61" s="53" t="s">
        <v>32</v>
      </c>
      <c r="F61" s="53" t="s">
        <v>33</v>
      </c>
      <c r="G61" s="25" t="s">
        <v>69</v>
      </c>
      <c r="H61" s="53"/>
      <c r="I61" s="53"/>
      <c r="J61" s="53" t="s">
        <v>87</v>
      </c>
      <c r="K61" s="28"/>
      <c r="L61" s="60">
        <v>2</v>
      </c>
      <c r="M61" s="16"/>
      <c r="N61" s="60">
        <v>2</v>
      </c>
      <c r="O61" s="60"/>
      <c r="P61" s="60"/>
      <c r="Q61" s="60"/>
      <c r="R61" s="16"/>
      <c r="S61" s="16"/>
      <c r="T61" s="16"/>
      <c r="U61" s="16"/>
      <c r="V61" s="16"/>
      <c r="W61" s="16"/>
      <c r="X61" s="16"/>
      <c r="Y61" s="16"/>
      <c r="Z61" s="17"/>
      <c r="AA61" s="12"/>
    </row>
    <row r="62" spans="1:27" ht="28.8" x14ac:dyDescent="0.3">
      <c r="A62" s="77">
        <v>45383</v>
      </c>
      <c r="B62" s="94" t="s">
        <v>121</v>
      </c>
      <c r="C62" s="25" t="s">
        <v>30</v>
      </c>
      <c r="D62" s="38" t="s">
        <v>31</v>
      </c>
      <c r="E62" s="39" t="s">
        <v>32</v>
      </c>
      <c r="F62" s="39" t="s">
        <v>33</v>
      </c>
      <c r="G62" s="23" t="s">
        <v>80</v>
      </c>
      <c r="H62" s="106"/>
      <c r="I62" s="106"/>
      <c r="J62" s="39" t="s">
        <v>87</v>
      </c>
      <c r="K62" s="25"/>
      <c r="L62" s="45"/>
      <c r="M62" s="45"/>
      <c r="N62" s="35">
        <v>24</v>
      </c>
      <c r="O62" s="45"/>
      <c r="P62" s="45"/>
      <c r="Q62" s="45"/>
      <c r="R62" s="45"/>
      <c r="S62" s="45"/>
      <c r="T62" s="45"/>
      <c r="U62" s="45"/>
      <c r="V62" s="45"/>
      <c r="W62" s="45"/>
      <c r="X62" s="45"/>
      <c r="Y62" s="45"/>
      <c r="Z62" s="45"/>
      <c r="AA62" s="45"/>
    </row>
  </sheetData>
  <autoFilter ref="A1:AA62" xr:uid="{018C776F-F382-449C-8E8B-2EF670722225}"/>
  <dataValidations count="1">
    <dataValidation type="list" allowBlank="1" showInputMessage="1" showErrorMessage="1" sqref="G56 G60" xr:uid="{2ABC116A-E63E-4150-A17F-CCBF9EB40BB8}">
      <formula1>TipoEvento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8202C-192E-4448-93FF-BE31B9B0058E}">
  <dimension ref="A1:AA144"/>
  <sheetViews>
    <sheetView workbookViewId="0">
      <selection activeCell="C11" sqref="C11"/>
    </sheetView>
  </sheetViews>
  <sheetFormatPr baseColWidth="10" defaultRowHeight="15.6" x14ac:dyDescent="0.3"/>
  <cols>
    <col min="10" max="10" width="21.59765625" bestFit="1" customWidth="1"/>
  </cols>
  <sheetData>
    <row r="1" spans="1:27" x14ac:dyDescent="0.3">
      <c r="A1" s="4" t="s">
        <v>27</v>
      </c>
      <c r="B1" s="93" t="s">
        <v>113</v>
      </c>
      <c r="C1" s="5" t="s">
        <v>1</v>
      </c>
      <c r="D1" s="5" t="s">
        <v>28</v>
      </c>
      <c r="E1" s="5" t="s">
        <v>3</v>
      </c>
      <c r="F1" s="5" t="s">
        <v>29</v>
      </c>
      <c r="G1" s="4" t="s">
        <v>5</v>
      </c>
      <c r="H1" s="5" t="s">
        <v>6</v>
      </c>
      <c r="I1" s="5" t="s">
        <v>7</v>
      </c>
      <c r="J1" s="72" t="s">
        <v>84</v>
      </c>
      <c r="K1" s="6" t="s">
        <v>8</v>
      </c>
      <c r="L1" s="6" t="s">
        <v>9</v>
      </c>
      <c r="M1" s="6" t="s">
        <v>10</v>
      </c>
      <c r="N1" s="6" t="s">
        <v>11</v>
      </c>
      <c r="O1" s="6" t="s">
        <v>12</v>
      </c>
      <c r="P1" s="6" t="s">
        <v>13</v>
      </c>
      <c r="Q1" s="6" t="s">
        <v>14</v>
      </c>
      <c r="R1" s="6" t="s">
        <v>15</v>
      </c>
      <c r="S1" s="6" t="s">
        <v>16</v>
      </c>
      <c r="T1" s="6" t="s">
        <v>17</v>
      </c>
      <c r="U1" s="6" t="s">
        <v>18</v>
      </c>
      <c r="V1" s="6" t="s">
        <v>19</v>
      </c>
      <c r="W1" s="6" t="s">
        <v>20</v>
      </c>
      <c r="X1" s="6" t="s">
        <v>21</v>
      </c>
      <c r="Y1" s="6" t="s">
        <v>22</v>
      </c>
      <c r="Z1" s="6" t="s">
        <v>23</v>
      </c>
      <c r="AA1" s="6" t="s">
        <v>24</v>
      </c>
    </row>
    <row r="2" spans="1:27" x14ac:dyDescent="0.3">
      <c r="A2" s="25">
        <v>1983</v>
      </c>
      <c r="B2" s="94" t="s">
        <v>129</v>
      </c>
      <c r="C2" s="25" t="s">
        <v>30</v>
      </c>
      <c r="D2" s="38" t="s">
        <v>31</v>
      </c>
      <c r="E2" s="39" t="s">
        <v>32</v>
      </c>
      <c r="F2" s="39" t="s">
        <v>33</v>
      </c>
      <c r="G2" s="25" t="s">
        <v>36</v>
      </c>
      <c r="H2" s="44"/>
      <c r="I2" s="44"/>
      <c r="J2" s="39" t="s">
        <v>89</v>
      </c>
      <c r="K2" s="33"/>
      <c r="L2" s="45"/>
      <c r="M2" s="37"/>
      <c r="N2" s="34"/>
      <c r="O2" s="37"/>
      <c r="P2" s="37"/>
      <c r="Q2" s="37"/>
      <c r="R2" s="37"/>
      <c r="S2" s="37"/>
      <c r="T2" s="37"/>
      <c r="U2" s="37"/>
      <c r="V2" s="37"/>
      <c r="W2" s="37"/>
      <c r="X2" s="37"/>
      <c r="Y2" s="37"/>
      <c r="Z2" s="37"/>
      <c r="AA2" s="37"/>
    </row>
    <row r="3" spans="1:27" x14ac:dyDescent="0.3">
      <c r="A3" s="25">
        <v>1987</v>
      </c>
      <c r="B3" s="94" t="s">
        <v>130</v>
      </c>
      <c r="C3" s="25" t="s">
        <v>30</v>
      </c>
      <c r="D3" s="38" t="s">
        <v>31</v>
      </c>
      <c r="E3" s="39" t="s">
        <v>32</v>
      </c>
      <c r="F3" s="39" t="s">
        <v>33</v>
      </c>
      <c r="G3" s="25" t="s">
        <v>36</v>
      </c>
      <c r="H3" s="44"/>
      <c r="I3" s="44"/>
      <c r="J3" s="39" t="s">
        <v>89</v>
      </c>
      <c r="K3" s="33"/>
      <c r="L3" s="45"/>
      <c r="M3" s="37"/>
      <c r="N3" s="34">
        <v>2500</v>
      </c>
      <c r="O3" s="37"/>
      <c r="P3" s="37"/>
      <c r="Q3" s="37"/>
      <c r="R3" s="37"/>
      <c r="S3" s="37"/>
      <c r="T3" s="37"/>
      <c r="U3" s="37"/>
      <c r="V3" s="37"/>
      <c r="W3" s="37"/>
      <c r="X3" s="37"/>
      <c r="Y3" s="37"/>
      <c r="Z3" s="37"/>
      <c r="AA3" s="37"/>
    </row>
    <row r="4" spans="1:27" x14ac:dyDescent="0.3">
      <c r="A4" s="25">
        <v>1993</v>
      </c>
      <c r="B4" s="94" t="s">
        <v>133</v>
      </c>
      <c r="C4" s="25" t="s">
        <v>30</v>
      </c>
      <c r="D4" s="38" t="s">
        <v>31</v>
      </c>
      <c r="E4" s="39" t="s">
        <v>32</v>
      </c>
      <c r="F4" s="39" t="s">
        <v>33</v>
      </c>
      <c r="G4" s="25" t="s">
        <v>36</v>
      </c>
      <c r="H4" s="44"/>
      <c r="I4" s="44"/>
      <c r="J4" s="39" t="s">
        <v>89</v>
      </c>
      <c r="K4" s="33"/>
      <c r="L4" s="45"/>
      <c r="M4" s="37"/>
      <c r="N4" s="34"/>
      <c r="O4" s="37"/>
      <c r="P4" s="37"/>
      <c r="Q4" s="37"/>
      <c r="R4" s="37"/>
      <c r="S4" s="37"/>
      <c r="T4" s="37"/>
      <c r="U4" s="37"/>
      <c r="V4" s="37"/>
      <c r="W4" s="37"/>
      <c r="X4" s="37"/>
      <c r="Y4" s="37"/>
      <c r="Z4" s="37"/>
      <c r="AA4" s="37"/>
    </row>
    <row r="5" spans="1:27" x14ac:dyDescent="0.3">
      <c r="A5" s="25">
        <v>1995</v>
      </c>
      <c r="B5" s="94" t="s">
        <v>135</v>
      </c>
      <c r="C5" s="25" t="s">
        <v>30</v>
      </c>
      <c r="D5" s="38" t="s">
        <v>31</v>
      </c>
      <c r="E5" s="39" t="s">
        <v>32</v>
      </c>
      <c r="F5" s="39" t="s">
        <v>33</v>
      </c>
      <c r="G5" s="25" t="s">
        <v>36</v>
      </c>
      <c r="H5" s="44"/>
      <c r="I5" s="44"/>
      <c r="J5" s="39" t="s">
        <v>89</v>
      </c>
      <c r="K5" s="33"/>
      <c r="L5" s="45"/>
      <c r="M5" s="37"/>
      <c r="N5" s="34"/>
      <c r="O5" s="37"/>
      <c r="P5" s="37"/>
      <c r="Q5" s="37"/>
      <c r="R5" s="37"/>
      <c r="S5" s="37"/>
      <c r="T5" s="37"/>
      <c r="U5" s="37"/>
      <c r="V5" s="37"/>
      <c r="W5" s="37"/>
      <c r="X5" s="37"/>
      <c r="Y5" s="37"/>
      <c r="Z5" s="37"/>
      <c r="AA5" s="37"/>
    </row>
    <row r="6" spans="1:27" x14ac:dyDescent="0.3">
      <c r="A6" s="66">
        <v>36482</v>
      </c>
      <c r="B6" s="94" t="s">
        <v>138</v>
      </c>
      <c r="C6" s="84" t="s">
        <v>30</v>
      </c>
      <c r="D6" s="66" t="s">
        <v>31</v>
      </c>
      <c r="E6" s="53" t="s">
        <v>32</v>
      </c>
      <c r="F6" s="53" t="s">
        <v>33</v>
      </c>
      <c r="G6" s="53" t="s">
        <v>36</v>
      </c>
      <c r="H6" s="53" t="s">
        <v>37</v>
      </c>
      <c r="I6" s="53" t="s">
        <v>37</v>
      </c>
      <c r="J6" s="73" t="s">
        <v>89</v>
      </c>
      <c r="K6" s="46">
        <v>0</v>
      </c>
      <c r="L6" s="46">
        <v>0</v>
      </c>
      <c r="M6" s="46">
        <v>0</v>
      </c>
      <c r="N6" s="46">
        <v>3236</v>
      </c>
      <c r="O6" s="46">
        <v>875</v>
      </c>
      <c r="P6" s="46">
        <v>0</v>
      </c>
      <c r="Q6" s="46">
        <v>0</v>
      </c>
      <c r="R6" s="46">
        <v>0</v>
      </c>
      <c r="S6" s="46">
        <v>0</v>
      </c>
      <c r="T6" s="46">
        <v>0</v>
      </c>
      <c r="U6" s="46">
        <v>0</v>
      </c>
      <c r="V6" s="46">
        <v>0</v>
      </c>
      <c r="W6" s="46">
        <v>0</v>
      </c>
      <c r="X6" s="46">
        <v>0</v>
      </c>
      <c r="Y6" s="46">
        <v>0</v>
      </c>
      <c r="Z6" s="46">
        <v>0</v>
      </c>
      <c r="AA6" s="46"/>
    </row>
    <row r="7" spans="1:27" x14ac:dyDescent="0.3">
      <c r="A7" s="66">
        <v>36497</v>
      </c>
      <c r="B7" s="94" t="s">
        <v>138</v>
      </c>
      <c r="C7" s="84" t="s">
        <v>30</v>
      </c>
      <c r="D7" s="66" t="s">
        <v>31</v>
      </c>
      <c r="E7" s="53" t="s">
        <v>32</v>
      </c>
      <c r="F7" s="53" t="s">
        <v>33</v>
      </c>
      <c r="G7" s="53" t="s">
        <v>36</v>
      </c>
      <c r="H7" s="53" t="s">
        <v>37</v>
      </c>
      <c r="I7" s="53" t="s">
        <v>37</v>
      </c>
      <c r="J7" s="73" t="s">
        <v>89</v>
      </c>
      <c r="K7" s="46">
        <v>0</v>
      </c>
      <c r="L7" s="46">
        <v>0</v>
      </c>
      <c r="M7" s="46">
        <v>0</v>
      </c>
      <c r="N7" s="46">
        <v>6249</v>
      </c>
      <c r="O7" s="46">
        <v>1181</v>
      </c>
      <c r="P7" s="46">
        <v>30</v>
      </c>
      <c r="Q7" s="46">
        <v>0</v>
      </c>
      <c r="R7" s="46">
        <v>0</v>
      </c>
      <c r="S7" s="46">
        <v>0</v>
      </c>
      <c r="T7" s="46">
        <v>0</v>
      </c>
      <c r="U7" s="46">
        <v>0</v>
      </c>
      <c r="V7" s="46">
        <v>0</v>
      </c>
      <c r="W7" s="46">
        <v>0</v>
      </c>
      <c r="X7" s="46">
        <v>0</v>
      </c>
      <c r="Y7" s="46">
        <v>0</v>
      </c>
      <c r="Z7" s="46">
        <v>0</v>
      </c>
      <c r="AA7" s="46"/>
    </row>
    <row r="8" spans="1:27" x14ac:dyDescent="0.3">
      <c r="A8" s="66">
        <v>36690</v>
      </c>
      <c r="B8" s="94" t="s">
        <v>139</v>
      </c>
      <c r="C8" s="84" t="s">
        <v>30</v>
      </c>
      <c r="D8" s="66" t="s">
        <v>31</v>
      </c>
      <c r="E8" s="53" t="s">
        <v>32</v>
      </c>
      <c r="F8" s="53" t="s">
        <v>33</v>
      </c>
      <c r="G8" s="53" t="s">
        <v>38</v>
      </c>
      <c r="H8" s="53" t="s">
        <v>39</v>
      </c>
      <c r="I8" s="53" t="s">
        <v>39</v>
      </c>
      <c r="J8" s="53" t="s">
        <v>89</v>
      </c>
      <c r="K8" s="46">
        <v>0</v>
      </c>
      <c r="L8" s="46">
        <v>0</v>
      </c>
      <c r="M8" s="46">
        <v>0</v>
      </c>
      <c r="N8" s="46">
        <v>250</v>
      </c>
      <c r="O8" s="46">
        <v>50</v>
      </c>
      <c r="P8" s="46">
        <v>0</v>
      </c>
      <c r="Q8" s="46">
        <v>50</v>
      </c>
      <c r="R8" s="46">
        <v>0</v>
      </c>
      <c r="S8" s="46">
        <v>0</v>
      </c>
      <c r="T8" s="46">
        <v>0</v>
      </c>
      <c r="U8" s="46">
        <v>0</v>
      </c>
      <c r="V8" s="46">
        <v>0</v>
      </c>
      <c r="W8" s="46">
        <v>1</v>
      </c>
      <c r="X8" s="46">
        <v>2</v>
      </c>
      <c r="Y8" s="46">
        <v>1</v>
      </c>
      <c r="Z8" s="46">
        <v>0</v>
      </c>
      <c r="AA8" s="46"/>
    </row>
    <row r="9" spans="1:27" x14ac:dyDescent="0.3">
      <c r="A9" s="66">
        <v>37079</v>
      </c>
      <c r="B9" s="94" t="s">
        <v>140</v>
      </c>
      <c r="C9" s="84" t="s">
        <v>30</v>
      </c>
      <c r="D9" s="66" t="s">
        <v>31</v>
      </c>
      <c r="E9" s="53" t="s">
        <v>32</v>
      </c>
      <c r="F9" s="53" t="s">
        <v>33</v>
      </c>
      <c r="G9" s="53" t="s">
        <v>38</v>
      </c>
      <c r="H9" s="53" t="s">
        <v>39</v>
      </c>
      <c r="I9" s="53" t="s">
        <v>39</v>
      </c>
      <c r="J9" s="53" t="s">
        <v>89</v>
      </c>
      <c r="K9" s="46">
        <v>0</v>
      </c>
      <c r="L9" s="46">
        <v>3</v>
      </c>
      <c r="M9" s="46">
        <v>0</v>
      </c>
      <c r="N9" s="46">
        <v>170</v>
      </c>
      <c r="O9" s="46">
        <v>35</v>
      </c>
      <c r="P9" s="46">
        <v>0</v>
      </c>
      <c r="Q9" s="46">
        <v>44</v>
      </c>
      <c r="R9" s="46">
        <v>0</v>
      </c>
      <c r="S9" s="46">
        <v>0</v>
      </c>
      <c r="T9" s="46">
        <v>0</v>
      </c>
      <c r="U9" s="46">
        <v>0</v>
      </c>
      <c r="V9" s="46">
        <v>0</v>
      </c>
      <c r="W9" s="46">
        <v>0</v>
      </c>
      <c r="X9" s="46">
        <v>0</v>
      </c>
      <c r="Y9" s="46">
        <v>0</v>
      </c>
      <c r="Z9" s="46">
        <v>0</v>
      </c>
      <c r="AA9" s="46"/>
    </row>
    <row r="10" spans="1:27" x14ac:dyDescent="0.3">
      <c r="A10" s="66">
        <v>37125</v>
      </c>
      <c r="B10" s="94" t="s">
        <v>140</v>
      </c>
      <c r="C10" s="84" t="s">
        <v>30</v>
      </c>
      <c r="D10" s="66" t="s">
        <v>31</v>
      </c>
      <c r="E10" s="53" t="s">
        <v>32</v>
      </c>
      <c r="F10" s="53" t="s">
        <v>33</v>
      </c>
      <c r="G10" s="53" t="s">
        <v>38</v>
      </c>
      <c r="H10" s="53" t="s">
        <v>39</v>
      </c>
      <c r="I10" s="53" t="s">
        <v>39</v>
      </c>
      <c r="J10" s="53" t="s">
        <v>89</v>
      </c>
      <c r="K10" s="46">
        <v>0</v>
      </c>
      <c r="L10" s="46">
        <v>0</v>
      </c>
      <c r="M10" s="46">
        <v>0</v>
      </c>
      <c r="N10" s="46">
        <v>255</v>
      </c>
      <c r="O10" s="46">
        <v>51</v>
      </c>
      <c r="P10" s="46">
        <v>1</v>
      </c>
      <c r="Q10" s="46">
        <v>50</v>
      </c>
      <c r="R10" s="46">
        <v>0</v>
      </c>
      <c r="S10" s="46">
        <v>0</v>
      </c>
      <c r="T10" s="46">
        <v>0</v>
      </c>
      <c r="U10" s="46">
        <v>0</v>
      </c>
      <c r="V10" s="46">
        <v>0</v>
      </c>
      <c r="W10" s="46">
        <v>0</v>
      </c>
      <c r="X10" s="46">
        <v>0</v>
      </c>
      <c r="Y10" s="46">
        <v>0</v>
      </c>
      <c r="Z10" s="46">
        <v>0</v>
      </c>
      <c r="AA10" s="46"/>
    </row>
    <row r="11" spans="1:27" x14ac:dyDescent="0.3">
      <c r="A11" s="66">
        <v>37423</v>
      </c>
      <c r="B11" s="94" t="s">
        <v>141</v>
      </c>
      <c r="C11" s="84" t="s">
        <v>30</v>
      </c>
      <c r="D11" s="66" t="s">
        <v>31</v>
      </c>
      <c r="E11" s="53" t="s">
        <v>32</v>
      </c>
      <c r="F11" s="53" t="s">
        <v>33</v>
      </c>
      <c r="G11" s="53" t="s">
        <v>36</v>
      </c>
      <c r="H11" s="53" t="s">
        <v>37</v>
      </c>
      <c r="I11" s="53" t="s">
        <v>37</v>
      </c>
      <c r="J11" s="73" t="s">
        <v>89</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row>
    <row r="12" spans="1:27" x14ac:dyDescent="0.3">
      <c r="A12" s="66">
        <v>37452</v>
      </c>
      <c r="B12" s="94" t="s">
        <v>141</v>
      </c>
      <c r="C12" s="84" t="s">
        <v>30</v>
      </c>
      <c r="D12" s="66" t="s">
        <v>31</v>
      </c>
      <c r="E12" s="53" t="s">
        <v>32</v>
      </c>
      <c r="F12" s="53" t="s">
        <v>33</v>
      </c>
      <c r="G12" s="53" t="s">
        <v>38</v>
      </c>
      <c r="H12" s="53" t="s">
        <v>39</v>
      </c>
      <c r="I12" s="53" t="s">
        <v>39</v>
      </c>
      <c r="J12" s="53" t="s">
        <v>89</v>
      </c>
      <c r="K12" s="46">
        <v>0</v>
      </c>
      <c r="L12" s="46">
        <v>0</v>
      </c>
      <c r="M12" s="46">
        <v>0</v>
      </c>
      <c r="N12" s="46">
        <v>500</v>
      </c>
      <c r="O12" s="46">
        <v>100</v>
      </c>
      <c r="P12" s="46">
        <v>0</v>
      </c>
      <c r="Q12" s="46">
        <v>0</v>
      </c>
      <c r="R12" s="46">
        <v>0</v>
      </c>
      <c r="S12" s="46">
        <v>0</v>
      </c>
      <c r="T12" s="46">
        <v>0</v>
      </c>
      <c r="U12" s="46">
        <v>0</v>
      </c>
      <c r="V12" s="46">
        <v>0</v>
      </c>
      <c r="W12" s="46">
        <v>0</v>
      </c>
      <c r="X12" s="46">
        <v>0</v>
      </c>
      <c r="Y12" s="46">
        <v>0</v>
      </c>
      <c r="Z12" s="46">
        <v>0</v>
      </c>
      <c r="AA12" s="46"/>
    </row>
    <row r="13" spans="1:27" x14ac:dyDescent="0.3">
      <c r="A13" s="66">
        <v>37479</v>
      </c>
      <c r="B13" s="94" t="s">
        <v>141</v>
      </c>
      <c r="C13" s="84" t="s">
        <v>30</v>
      </c>
      <c r="D13" s="66" t="s">
        <v>31</v>
      </c>
      <c r="E13" s="53" t="s">
        <v>32</v>
      </c>
      <c r="F13" s="53" t="s">
        <v>33</v>
      </c>
      <c r="G13" s="53" t="s">
        <v>38</v>
      </c>
      <c r="H13" s="53" t="s">
        <v>39</v>
      </c>
      <c r="I13" s="53" t="s">
        <v>39</v>
      </c>
      <c r="J13" s="53" t="s">
        <v>89</v>
      </c>
      <c r="K13" s="46">
        <v>0</v>
      </c>
      <c r="L13" s="46">
        <v>0</v>
      </c>
      <c r="M13" s="46">
        <v>0</v>
      </c>
      <c r="N13" s="46">
        <v>534</v>
      </c>
      <c r="O13" s="46">
        <v>98</v>
      </c>
      <c r="P13" s="46">
        <v>0</v>
      </c>
      <c r="Q13" s="46">
        <v>98</v>
      </c>
      <c r="R13" s="46">
        <v>0</v>
      </c>
      <c r="S13" s="46">
        <v>0</v>
      </c>
      <c r="T13" s="46">
        <v>0</v>
      </c>
      <c r="U13" s="46">
        <v>0</v>
      </c>
      <c r="V13" s="46">
        <v>0</v>
      </c>
      <c r="W13" s="46">
        <v>0</v>
      </c>
      <c r="X13" s="46">
        <v>0</v>
      </c>
      <c r="Y13" s="46">
        <v>0</v>
      </c>
      <c r="Z13" s="46">
        <v>0</v>
      </c>
      <c r="AA13" s="46"/>
    </row>
    <row r="14" spans="1:27" x14ac:dyDescent="0.3">
      <c r="A14" s="66">
        <v>37776</v>
      </c>
      <c r="B14" s="94" t="s">
        <v>112</v>
      </c>
      <c r="C14" s="84" t="s">
        <v>30</v>
      </c>
      <c r="D14" s="66" t="s">
        <v>31</v>
      </c>
      <c r="E14" s="53" t="s">
        <v>32</v>
      </c>
      <c r="F14" s="53" t="s">
        <v>33</v>
      </c>
      <c r="G14" s="53" t="s">
        <v>38</v>
      </c>
      <c r="H14" s="53" t="s">
        <v>39</v>
      </c>
      <c r="I14" s="53" t="s">
        <v>39</v>
      </c>
      <c r="J14" s="53" t="s">
        <v>89</v>
      </c>
      <c r="K14" s="46">
        <v>0</v>
      </c>
      <c r="L14" s="46">
        <v>0</v>
      </c>
      <c r="M14" s="46">
        <v>0</v>
      </c>
      <c r="N14" s="46">
        <v>534</v>
      </c>
      <c r="O14" s="46">
        <v>98</v>
      </c>
      <c r="P14" s="46">
        <v>0</v>
      </c>
      <c r="Q14" s="46">
        <v>98</v>
      </c>
      <c r="R14" s="46">
        <v>0</v>
      </c>
      <c r="S14" s="46">
        <v>0</v>
      </c>
      <c r="T14" s="46">
        <v>0</v>
      </c>
      <c r="U14" s="46">
        <v>0</v>
      </c>
      <c r="V14" s="46">
        <v>0</v>
      </c>
      <c r="W14" s="46">
        <v>0</v>
      </c>
      <c r="X14" s="46">
        <v>0</v>
      </c>
      <c r="Y14" s="46">
        <v>0</v>
      </c>
      <c r="Z14" s="46">
        <v>0</v>
      </c>
      <c r="AA14" s="46"/>
    </row>
    <row r="15" spans="1:27" x14ac:dyDescent="0.3">
      <c r="A15" s="66">
        <v>37955</v>
      </c>
      <c r="B15" s="94" t="s">
        <v>112</v>
      </c>
      <c r="C15" s="84" t="s">
        <v>30</v>
      </c>
      <c r="D15" s="66" t="s">
        <v>31</v>
      </c>
      <c r="E15" s="53" t="s">
        <v>32</v>
      </c>
      <c r="F15" s="53" t="s">
        <v>33</v>
      </c>
      <c r="G15" s="53" t="s">
        <v>36</v>
      </c>
      <c r="H15" s="53" t="s">
        <v>37</v>
      </c>
      <c r="I15" s="53" t="s">
        <v>37</v>
      </c>
      <c r="J15" s="73" t="s">
        <v>89</v>
      </c>
      <c r="K15" s="46">
        <v>1</v>
      </c>
      <c r="L15" s="46">
        <v>0</v>
      </c>
      <c r="M15" s="46">
        <v>2</v>
      </c>
      <c r="N15" s="46">
        <v>5000</v>
      </c>
      <c r="O15" s="46">
        <v>1000</v>
      </c>
      <c r="P15" s="46">
        <v>0</v>
      </c>
      <c r="Q15" s="46">
        <v>0</v>
      </c>
      <c r="R15" s="46">
        <v>0</v>
      </c>
      <c r="S15" s="46">
        <v>0</v>
      </c>
      <c r="T15" s="46">
        <v>0</v>
      </c>
      <c r="U15" s="46">
        <v>0</v>
      </c>
      <c r="V15" s="46">
        <v>0</v>
      </c>
      <c r="W15" s="46">
        <v>0</v>
      </c>
      <c r="X15" s="46">
        <v>0</v>
      </c>
      <c r="Y15" s="46">
        <v>0</v>
      </c>
      <c r="Z15" s="46">
        <v>0</v>
      </c>
      <c r="AA15" s="46"/>
    </row>
    <row r="16" spans="1:27" x14ac:dyDescent="0.3">
      <c r="A16" s="66">
        <v>38134</v>
      </c>
      <c r="B16" s="94" t="s">
        <v>111</v>
      </c>
      <c r="C16" s="84" t="s">
        <v>30</v>
      </c>
      <c r="D16" s="66" t="s">
        <v>31</v>
      </c>
      <c r="E16" s="53" t="s">
        <v>32</v>
      </c>
      <c r="F16" s="53" t="s">
        <v>33</v>
      </c>
      <c r="G16" s="53" t="s">
        <v>36</v>
      </c>
      <c r="H16" s="53" t="s">
        <v>37</v>
      </c>
      <c r="I16" s="53" t="s">
        <v>37</v>
      </c>
      <c r="J16" s="73" t="s">
        <v>89</v>
      </c>
      <c r="K16" s="46">
        <v>0</v>
      </c>
      <c r="L16" s="46">
        <v>0</v>
      </c>
      <c r="M16" s="46">
        <v>0</v>
      </c>
      <c r="N16" s="46">
        <v>1360</v>
      </c>
      <c r="O16" s="46">
        <v>272</v>
      </c>
      <c r="P16" s="46">
        <v>0</v>
      </c>
      <c r="Q16" s="46">
        <v>272</v>
      </c>
      <c r="R16" s="46">
        <v>0</v>
      </c>
      <c r="S16" s="46">
        <v>0</v>
      </c>
      <c r="T16" s="46">
        <v>0</v>
      </c>
      <c r="U16" s="46">
        <v>0</v>
      </c>
      <c r="V16" s="46">
        <v>0</v>
      </c>
      <c r="W16" s="46">
        <v>0</v>
      </c>
      <c r="X16" s="46">
        <v>0</v>
      </c>
      <c r="Y16" s="46">
        <v>0</v>
      </c>
      <c r="Z16" s="46">
        <v>0</v>
      </c>
      <c r="AA16" s="46"/>
    </row>
    <row r="17" spans="1:27" x14ac:dyDescent="0.3">
      <c r="A17" s="66">
        <v>38186</v>
      </c>
      <c r="B17" s="94" t="s">
        <v>111</v>
      </c>
      <c r="C17" s="84" t="s">
        <v>30</v>
      </c>
      <c r="D17" s="66" t="s">
        <v>31</v>
      </c>
      <c r="E17" s="53" t="s">
        <v>32</v>
      </c>
      <c r="F17" s="53" t="s">
        <v>33</v>
      </c>
      <c r="G17" s="53" t="s">
        <v>38</v>
      </c>
      <c r="H17" s="53" t="s">
        <v>39</v>
      </c>
      <c r="I17" s="53" t="s">
        <v>39</v>
      </c>
      <c r="J17" s="53" t="s">
        <v>89</v>
      </c>
      <c r="K17" s="46">
        <v>0</v>
      </c>
      <c r="L17" s="46">
        <v>0</v>
      </c>
      <c r="M17" s="46">
        <v>0</v>
      </c>
      <c r="N17" s="46">
        <v>784</v>
      </c>
      <c r="O17" s="46">
        <v>112</v>
      </c>
      <c r="P17" s="46">
        <v>2</v>
      </c>
      <c r="Q17" s="46">
        <v>112</v>
      </c>
      <c r="R17" s="46">
        <v>0</v>
      </c>
      <c r="S17" s="46">
        <v>0</v>
      </c>
      <c r="T17" s="46">
        <v>0</v>
      </c>
      <c r="U17" s="46">
        <v>0</v>
      </c>
      <c r="V17" s="46">
        <v>0</v>
      </c>
      <c r="W17" s="46">
        <v>0</v>
      </c>
      <c r="X17" s="46">
        <v>1</v>
      </c>
      <c r="Y17" s="46">
        <v>0</v>
      </c>
      <c r="Z17" s="46">
        <v>0</v>
      </c>
      <c r="AA17" s="46"/>
    </row>
    <row r="18" spans="1:27" x14ac:dyDescent="0.3">
      <c r="A18" s="66">
        <v>38235</v>
      </c>
      <c r="B18" s="94" t="s">
        <v>111</v>
      </c>
      <c r="C18" s="84" t="s">
        <v>30</v>
      </c>
      <c r="D18" s="66" t="s">
        <v>31</v>
      </c>
      <c r="E18" s="53" t="s">
        <v>32</v>
      </c>
      <c r="F18" s="53" t="s">
        <v>33</v>
      </c>
      <c r="G18" s="53" t="s">
        <v>36</v>
      </c>
      <c r="H18" s="53" t="s">
        <v>37</v>
      </c>
      <c r="I18" s="53" t="s">
        <v>37</v>
      </c>
      <c r="J18" s="73" t="s">
        <v>89</v>
      </c>
      <c r="K18" s="46">
        <v>0</v>
      </c>
      <c r="L18" s="46">
        <v>0</v>
      </c>
      <c r="M18" s="46">
        <v>0</v>
      </c>
      <c r="N18" s="46">
        <v>505</v>
      </c>
      <c r="O18" s="46">
        <v>101</v>
      </c>
      <c r="P18" s="46">
        <v>0</v>
      </c>
      <c r="Q18" s="46">
        <v>101</v>
      </c>
      <c r="R18" s="46">
        <v>0</v>
      </c>
      <c r="S18" s="46">
        <v>0</v>
      </c>
      <c r="T18" s="46">
        <v>0</v>
      </c>
      <c r="U18" s="46">
        <v>0</v>
      </c>
      <c r="V18" s="46">
        <v>0</v>
      </c>
      <c r="W18" s="46">
        <v>0</v>
      </c>
      <c r="X18" s="46">
        <v>0</v>
      </c>
      <c r="Y18" s="46">
        <v>0</v>
      </c>
      <c r="Z18" s="46">
        <v>0</v>
      </c>
      <c r="AA18" s="46"/>
    </row>
    <row r="19" spans="1:27" x14ac:dyDescent="0.3">
      <c r="A19" s="66">
        <v>38271</v>
      </c>
      <c r="B19" s="94" t="s">
        <v>111</v>
      </c>
      <c r="C19" s="84" t="s">
        <v>30</v>
      </c>
      <c r="D19" s="66" t="s">
        <v>31</v>
      </c>
      <c r="E19" s="53" t="s">
        <v>32</v>
      </c>
      <c r="F19" s="53" t="s">
        <v>33</v>
      </c>
      <c r="G19" s="53" t="s">
        <v>36</v>
      </c>
      <c r="H19" s="53" t="s">
        <v>37</v>
      </c>
      <c r="I19" s="53" t="s">
        <v>37</v>
      </c>
      <c r="J19" s="73" t="s">
        <v>89</v>
      </c>
      <c r="K19" s="46">
        <v>0</v>
      </c>
      <c r="L19" s="46">
        <v>0</v>
      </c>
      <c r="M19" s="46">
        <v>0</v>
      </c>
      <c r="N19" s="46">
        <v>7073</v>
      </c>
      <c r="O19" s="46">
        <v>2079</v>
      </c>
      <c r="P19" s="46">
        <v>0</v>
      </c>
      <c r="Q19" s="46">
        <v>2079</v>
      </c>
      <c r="R19" s="46">
        <v>0</v>
      </c>
      <c r="S19" s="46">
        <v>0</v>
      </c>
      <c r="T19" s="46">
        <v>0</v>
      </c>
      <c r="U19" s="46">
        <v>0</v>
      </c>
      <c r="V19" s="46">
        <v>0</v>
      </c>
      <c r="W19" s="46">
        <v>0</v>
      </c>
      <c r="X19" s="46">
        <v>0</v>
      </c>
      <c r="Y19" s="46">
        <v>0</v>
      </c>
      <c r="Z19" s="46">
        <v>0</v>
      </c>
      <c r="AA19" s="46"/>
    </row>
    <row r="20" spans="1:27" x14ac:dyDescent="0.3">
      <c r="A20" s="66">
        <v>38278</v>
      </c>
      <c r="B20" s="94" t="s">
        <v>111</v>
      </c>
      <c r="C20" s="84" t="s">
        <v>30</v>
      </c>
      <c r="D20" s="66" t="s">
        <v>31</v>
      </c>
      <c r="E20" s="53" t="s">
        <v>32</v>
      </c>
      <c r="F20" s="53" t="s">
        <v>33</v>
      </c>
      <c r="G20" s="53" t="s">
        <v>36</v>
      </c>
      <c r="H20" s="53" t="s">
        <v>37</v>
      </c>
      <c r="I20" s="53" t="s">
        <v>37</v>
      </c>
      <c r="J20" s="73" t="s">
        <v>89</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row>
    <row r="21" spans="1:27" x14ac:dyDescent="0.3">
      <c r="A21" s="66">
        <v>38300</v>
      </c>
      <c r="B21" s="94" t="s">
        <v>111</v>
      </c>
      <c r="C21" s="84" t="s">
        <v>30</v>
      </c>
      <c r="D21" s="66" t="s">
        <v>31</v>
      </c>
      <c r="E21" s="53" t="s">
        <v>32</v>
      </c>
      <c r="F21" s="53" t="s">
        <v>33</v>
      </c>
      <c r="G21" s="53" t="s">
        <v>36</v>
      </c>
      <c r="H21" s="53" t="s">
        <v>37</v>
      </c>
      <c r="I21" s="53" t="s">
        <v>37</v>
      </c>
      <c r="J21" s="73" t="s">
        <v>89</v>
      </c>
      <c r="K21" s="46">
        <v>1</v>
      </c>
      <c r="L21" s="46">
        <v>3</v>
      </c>
      <c r="M21" s="46">
        <v>0</v>
      </c>
      <c r="N21" s="46">
        <v>6815</v>
      </c>
      <c r="O21" s="46">
        <v>1363</v>
      </c>
      <c r="P21" s="46">
        <v>300</v>
      </c>
      <c r="Q21" s="46">
        <v>110</v>
      </c>
      <c r="R21" s="46">
        <v>0</v>
      </c>
      <c r="S21" s="46">
        <v>0</v>
      </c>
      <c r="T21" s="46">
        <v>0</v>
      </c>
      <c r="U21" s="46">
        <v>0</v>
      </c>
      <c r="V21" s="46">
        <v>0</v>
      </c>
      <c r="W21" s="46">
        <v>0</v>
      </c>
      <c r="X21" s="46">
        <v>0</v>
      </c>
      <c r="Y21" s="46">
        <v>0</v>
      </c>
      <c r="Z21" s="46">
        <v>0</v>
      </c>
      <c r="AA21" s="46"/>
    </row>
    <row r="22" spans="1:27" x14ac:dyDescent="0.3">
      <c r="A22" s="66">
        <v>38588</v>
      </c>
      <c r="B22" s="94" t="s">
        <v>110</v>
      </c>
      <c r="C22" s="84" t="s">
        <v>30</v>
      </c>
      <c r="D22" s="66" t="s">
        <v>31</v>
      </c>
      <c r="E22" s="53" t="s">
        <v>32</v>
      </c>
      <c r="F22" s="53" t="s">
        <v>33</v>
      </c>
      <c r="G22" s="53" t="s">
        <v>38</v>
      </c>
      <c r="H22" s="53" t="s">
        <v>39</v>
      </c>
      <c r="I22" s="53" t="s">
        <v>39</v>
      </c>
      <c r="J22" s="53" t="s">
        <v>89</v>
      </c>
      <c r="K22" s="46">
        <v>0</v>
      </c>
      <c r="L22" s="46">
        <v>0</v>
      </c>
      <c r="M22" s="46">
        <v>0</v>
      </c>
      <c r="N22" s="46">
        <v>169</v>
      </c>
      <c r="O22" s="46">
        <v>33</v>
      </c>
      <c r="P22" s="46">
        <v>0</v>
      </c>
      <c r="Q22" s="46">
        <v>33</v>
      </c>
      <c r="R22" s="46">
        <v>0</v>
      </c>
      <c r="S22" s="46">
        <v>0</v>
      </c>
      <c r="T22" s="46">
        <v>0</v>
      </c>
      <c r="U22" s="46">
        <v>0</v>
      </c>
      <c r="V22" s="46">
        <v>0</v>
      </c>
      <c r="W22" s="46">
        <v>0</v>
      </c>
      <c r="X22" s="46">
        <v>0</v>
      </c>
      <c r="Y22" s="46">
        <v>0</v>
      </c>
      <c r="Z22" s="46">
        <v>0</v>
      </c>
      <c r="AA22" s="46"/>
    </row>
    <row r="23" spans="1:27" x14ac:dyDescent="0.3">
      <c r="A23" s="66">
        <v>38640</v>
      </c>
      <c r="B23" s="94" t="s">
        <v>110</v>
      </c>
      <c r="C23" s="84" t="s">
        <v>30</v>
      </c>
      <c r="D23" s="66" t="s">
        <v>31</v>
      </c>
      <c r="E23" s="53" t="s">
        <v>32</v>
      </c>
      <c r="F23" s="53" t="s">
        <v>33</v>
      </c>
      <c r="G23" s="53" t="s">
        <v>36</v>
      </c>
      <c r="H23" s="53" t="s">
        <v>37</v>
      </c>
      <c r="I23" s="53" t="s">
        <v>37</v>
      </c>
      <c r="J23" s="53" t="s">
        <v>89</v>
      </c>
      <c r="K23" s="46">
        <v>0</v>
      </c>
      <c r="L23" s="46">
        <v>0</v>
      </c>
      <c r="M23" s="46">
        <v>0</v>
      </c>
      <c r="N23" s="46">
        <v>7300</v>
      </c>
      <c r="O23" s="46">
        <v>1850</v>
      </c>
      <c r="P23" s="46">
        <v>0</v>
      </c>
      <c r="Q23" s="46">
        <v>1850</v>
      </c>
      <c r="R23" s="46">
        <v>0</v>
      </c>
      <c r="S23" s="46">
        <v>0</v>
      </c>
      <c r="T23" s="46">
        <v>0</v>
      </c>
      <c r="U23" s="46">
        <v>0</v>
      </c>
      <c r="V23" s="46">
        <v>0</v>
      </c>
      <c r="W23" s="46">
        <v>0</v>
      </c>
      <c r="X23" s="46">
        <v>0</v>
      </c>
      <c r="Y23" s="46">
        <v>0</v>
      </c>
      <c r="Z23" s="46">
        <v>0</v>
      </c>
      <c r="AA23" s="46"/>
    </row>
    <row r="24" spans="1:27" x14ac:dyDescent="0.3">
      <c r="A24" s="66">
        <v>38761</v>
      </c>
      <c r="B24" s="94" t="s">
        <v>109</v>
      </c>
      <c r="C24" s="84" t="s">
        <v>30</v>
      </c>
      <c r="D24" s="66" t="s">
        <v>31</v>
      </c>
      <c r="E24" s="53" t="s">
        <v>32</v>
      </c>
      <c r="F24" s="53" t="s">
        <v>33</v>
      </c>
      <c r="G24" s="53" t="s">
        <v>36</v>
      </c>
      <c r="H24" s="53" t="s">
        <v>37</v>
      </c>
      <c r="I24" s="53" t="s">
        <v>37</v>
      </c>
      <c r="J24" s="53" t="s">
        <v>89</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row>
    <row r="25" spans="1:27" x14ac:dyDescent="0.3">
      <c r="A25" s="66">
        <v>38830</v>
      </c>
      <c r="B25" s="94" t="s">
        <v>109</v>
      </c>
      <c r="C25" s="84" t="s">
        <v>30</v>
      </c>
      <c r="D25" s="66" t="s">
        <v>31</v>
      </c>
      <c r="E25" s="53" t="s">
        <v>32</v>
      </c>
      <c r="F25" s="53" t="s">
        <v>33</v>
      </c>
      <c r="G25" s="53" t="s">
        <v>38</v>
      </c>
      <c r="H25" s="53" t="s">
        <v>39</v>
      </c>
      <c r="I25" s="53" t="s">
        <v>39</v>
      </c>
      <c r="J25" s="53" t="s">
        <v>89</v>
      </c>
      <c r="K25" s="46">
        <v>0</v>
      </c>
      <c r="L25" s="46">
        <v>1</v>
      </c>
      <c r="M25" s="46">
        <v>0</v>
      </c>
      <c r="N25" s="46">
        <v>90</v>
      </c>
      <c r="O25" s="46">
        <v>18</v>
      </c>
      <c r="P25" s="46">
        <v>0</v>
      </c>
      <c r="Q25" s="46">
        <v>18</v>
      </c>
      <c r="R25" s="46">
        <v>0</v>
      </c>
      <c r="S25" s="46">
        <v>0</v>
      </c>
      <c r="T25" s="46">
        <v>0</v>
      </c>
      <c r="U25" s="46">
        <v>0</v>
      </c>
      <c r="V25" s="46">
        <v>0</v>
      </c>
      <c r="W25" s="46">
        <v>0</v>
      </c>
      <c r="X25" s="46">
        <v>0</v>
      </c>
      <c r="Y25" s="46">
        <v>0</v>
      </c>
      <c r="Z25" s="46">
        <v>0</v>
      </c>
      <c r="AA25" s="46"/>
    </row>
    <row r="26" spans="1:27" x14ac:dyDescent="0.3">
      <c r="A26" s="66">
        <v>38846</v>
      </c>
      <c r="B26" s="94" t="s">
        <v>109</v>
      </c>
      <c r="C26" s="84" t="s">
        <v>30</v>
      </c>
      <c r="D26" s="66" t="s">
        <v>31</v>
      </c>
      <c r="E26" s="53" t="s">
        <v>32</v>
      </c>
      <c r="F26" s="53" t="s">
        <v>33</v>
      </c>
      <c r="G26" s="53" t="s">
        <v>36</v>
      </c>
      <c r="H26" s="53" t="s">
        <v>37</v>
      </c>
      <c r="I26" s="53" t="s">
        <v>37</v>
      </c>
      <c r="J26" s="53" t="s">
        <v>89</v>
      </c>
      <c r="K26" s="46">
        <v>1</v>
      </c>
      <c r="L26" s="46">
        <v>0</v>
      </c>
      <c r="M26" s="46">
        <v>0</v>
      </c>
      <c r="N26" s="46">
        <v>0</v>
      </c>
      <c r="O26" s="46">
        <v>0</v>
      </c>
      <c r="P26" s="46">
        <v>0</v>
      </c>
      <c r="Q26" s="46">
        <v>0</v>
      </c>
      <c r="R26" s="46">
        <v>0</v>
      </c>
      <c r="S26" s="46">
        <v>0</v>
      </c>
      <c r="T26" s="46">
        <v>0</v>
      </c>
      <c r="U26" s="46">
        <v>0</v>
      </c>
      <c r="V26" s="46">
        <v>0</v>
      </c>
      <c r="W26" s="46">
        <v>0</v>
      </c>
      <c r="X26" s="46">
        <v>0</v>
      </c>
      <c r="Y26" s="46">
        <v>0</v>
      </c>
      <c r="Z26" s="46">
        <v>0</v>
      </c>
      <c r="AA26" s="46"/>
    </row>
    <row r="27" spans="1:27" x14ac:dyDescent="0.3">
      <c r="A27" s="66">
        <v>39036</v>
      </c>
      <c r="B27" s="94" t="s">
        <v>109</v>
      </c>
      <c r="C27" s="84" t="s">
        <v>30</v>
      </c>
      <c r="D27" s="66" t="s">
        <v>31</v>
      </c>
      <c r="E27" s="53" t="s">
        <v>32</v>
      </c>
      <c r="F27" s="53" t="s">
        <v>33</v>
      </c>
      <c r="G27" s="53" t="s">
        <v>36</v>
      </c>
      <c r="H27" s="53" t="s">
        <v>37</v>
      </c>
      <c r="I27" s="53" t="s">
        <v>37</v>
      </c>
      <c r="J27" s="53" t="s">
        <v>89</v>
      </c>
      <c r="K27" s="46">
        <v>0</v>
      </c>
      <c r="L27" s="46">
        <v>0</v>
      </c>
      <c r="M27" s="46">
        <v>0</v>
      </c>
      <c r="N27" s="46">
        <v>4000</v>
      </c>
      <c r="O27" s="46">
        <v>800</v>
      </c>
      <c r="P27" s="46">
        <v>0</v>
      </c>
      <c r="Q27" s="46">
        <v>0</v>
      </c>
      <c r="R27" s="46">
        <v>0</v>
      </c>
      <c r="S27" s="46">
        <v>0</v>
      </c>
      <c r="T27" s="46">
        <v>0</v>
      </c>
      <c r="U27" s="46">
        <v>0</v>
      </c>
      <c r="V27" s="46">
        <v>0</v>
      </c>
      <c r="W27" s="46">
        <v>0</v>
      </c>
      <c r="X27" s="46">
        <v>0</v>
      </c>
      <c r="Y27" s="46">
        <v>0</v>
      </c>
      <c r="Z27" s="46">
        <v>0</v>
      </c>
      <c r="AA27" s="46" t="s">
        <v>44</v>
      </c>
    </row>
    <row r="28" spans="1:27" x14ac:dyDescent="0.3">
      <c r="A28" s="66">
        <v>39060</v>
      </c>
      <c r="B28" s="94" t="s">
        <v>109</v>
      </c>
      <c r="C28" s="84" t="s">
        <v>30</v>
      </c>
      <c r="D28" s="66" t="s">
        <v>31</v>
      </c>
      <c r="E28" s="53" t="s">
        <v>32</v>
      </c>
      <c r="F28" s="53" t="s">
        <v>33</v>
      </c>
      <c r="G28" s="53" t="s">
        <v>36</v>
      </c>
      <c r="H28" s="53" t="s">
        <v>37</v>
      </c>
      <c r="I28" s="53" t="s">
        <v>37</v>
      </c>
      <c r="J28" s="53" t="s">
        <v>89</v>
      </c>
      <c r="K28" s="46">
        <v>0</v>
      </c>
      <c r="L28" s="46">
        <v>0</v>
      </c>
      <c r="M28" s="46">
        <v>0</v>
      </c>
      <c r="N28" s="46">
        <v>5</v>
      </c>
      <c r="O28" s="46">
        <v>1</v>
      </c>
      <c r="P28" s="46">
        <v>0</v>
      </c>
      <c r="Q28" s="46">
        <v>1</v>
      </c>
      <c r="R28" s="46">
        <v>0</v>
      </c>
      <c r="S28" s="46">
        <v>0</v>
      </c>
      <c r="T28" s="46">
        <v>0</v>
      </c>
      <c r="U28" s="46">
        <v>0</v>
      </c>
      <c r="V28" s="46">
        <v>0</v>
      </c>
      <c r="W28" s="46">
        <v>0</v>
      </c>
      <c r="X28" s="46">
        <v>0</v>
      </c>
      <c r="Y28" s="46">
        <v>0</v>
      </c>
      <c r="Z28" s="46">
        <v>0</v>
      </c>
      <c r="AA28" s="46"/>
    </row>
    <row r="29" spans="1:27" x14ac:dyDescent="0.3">
      <c r="A29" s="66">
        <v>39215</v>
      </c>
      <c r="B29" s="94" t="s">
        <v>108</v>
      </c>
      <c r="C29" s="84" t="s">
        <v>30</v>
      </c>
      <c r="D29" s="66" t="s">
        <v>31</v>
      </c>
      <c r="E29" s="53" t="s">
        <v>32</v>
      </c>
      <c r="F29" s="53" t="s">
        <v>33</v>
      </c>
      <c r="G29" s="53" t="s">
        <v>38</v>
      </c>
      <c r="H29" s="53" t="s">
        <v>39</v>
      </c>
      <c r="I29" s="53" t="s">
        <v>39</v>
      </c>
      <c r="J29" s="53" t="s">
        <v>89</v>
      </c>
      <c r="K29" s="46">
        <v>1</v>
      </c>
      <c r="L29" s="46">
        <v>0</v>
      </c>
      <c r="M29" s="46">
        <v>0</v>
      </c>
      <c r="N29" s="46">
        <v>260</v>
      </c>
      <c r="O29" s="46">
        <v>52</v>
      </c>
      <c r="P29" s="46">
        <v>0</v>
      </c>
      <c r="Q29" s="46">
        <v>52</v>
      </c>
      <c r="R29" s="46">
        <v>0</v>
      </c>
      <c r="S29" s="46">
        <v>0</v>
      </c>
      <c r="T29" s="46">
        <v>0</v>
      </c>
      <c r="U29" s="46">
        <v>0</v>
      </c>
      <c r="V29" s="46">
        <v>0</v>
      </c>
      <c r="W29" s="46">
        <v>0</v>
      </c>
      <c r="X29" s="46">
        <v>0</v>
      </c>
      <c r="Y29" s="46">
        <v>0</v>
      </c>
      <c r="Z29" s="46">
        <v>0</v>
      </c>
      <c r="AA29" s="46"/>
    </row>
    <row r="30" spans="1:27" x14ac:dyDescent="0.3">
      <c r="A30" s="66">
        <v>39232</v>
      </c>
      <c r="B30" s="94" t="s">
        <v>108</v>
      </c>
      <c r="C30" s="84" t="s">
        <v>30</v>
      </c>
      <c r="D30" s="66" t="s">
        <v>31</v>
      </c>
      <c r="E30" s="53" t="s">
        <v>32</v>
      </c>
      <c r="F30" s="53" t="s">
        <v>33</v>
      </c>
      <c r="G30" s="53" t="s">
        <v>36</v>
      </c>
      <c r="H30" s="53" t="s">
        <v>37</v>
      </c>
      <c r="I30" s="53" t="s">
        <v>37</v>
      </c>
      <c r="J30" s="53" t="s">
        <v>89</v>
      </c>
      <c r="K30" s="46">
        <v>0</v>
      </c>
      <c r="L30" s="46">
        <v>0</v>
      </c>
      <c r="M30" s="46">
        <v>0</v>
      </c>
      <c r="N30" s="46">
        <v>470</v>
      </c>
      <c r="O30" s="46">
        <v>97</v>
      </c>
      <c r="P30" s="46">
        <v>0</v>
      </c>
      <c r="Q30" s="46">
        <v>0</v>
      </c>
      <c r="R30" s="46">
        <v>0</v>
      </c>
      <c r="S30" s="46">
        <v>0</v>
      </c>
      <c r="T30" s="46">
        <v>0</v>
      </c>
      <c r="U30" s="46">
        <v>0</v>
      </c>
      <c r="V30" s="46">
        <v>0</v>
      </c>
      <c r="W30" s="46">
        <v>0</v>
      </c>
      <c r="X30" s="46">
        <v>0</v>
      </c>
      <c r="Y30" s="46">
        <v>0</v>
      </c>
      <c r="Z30" s="46">
        <v>0</v>
      </c>
      <c r="AA30" s="46"/>
    </row>
    <row r="31" spans="1:27" x14ac:dyDescent="0.3">
      <c r="A31" s="66">
        <v>39311</v>
      </c>
      <c r="B31" s="94" t="s">
        <v>108</v>
      </c>
      <c r="C31" s="84" t="s">
        <v>30</v>
      </c>
      <c r="D31" s="66" t="s">
        <v>31</v>
      </c>
      <c r="E31" s="53" t="s">
        <v>32</v>
      </c>
      <c r="F31" s="53" t="s">
        <v>33</v>
      </c>
      <c r="G31" s="53" t="s">
        <v>38</v>
      </c>
      <c r="H31" s="53" t="s">
        <v>39</v>
      </c>
      <c r="I31" s="53" t="s">
        <v>39</v>
      </c>
      <c r="J31" s="53" t="s">
        <v>89</v>
      </c>
      <c r="K31" s="46">
        <v>0</v>
      </c>
      <c r="L31" s="46">
        <v>0</v>
      </c>
      <c r="M31" s="46">
        <v>0</v>
      </c>
      <c r="N31" s="46">
        <v>1010</v>
      </c>
      <c r="O31" s="46">
        <v>202</v>
      </c>
      <c r="P31" s="46">
        <v>2</v>
      </c>
      <c r="Q31" s="46">
        <v>200</v>
      </c>
      <c r="R31" s="46">
        <v>0</v>
      </c>
      <c r="S31" s="46">
        <v>0</v>
      </c>
      <c r="T31" s="46">
        <v>0</v>
      </c>
      <c r="U31" s="46">
        <v>0</v>
      </c>
      <c r="V31" s="46">
        <v>0</v>
      </c>
      <c r="W31" s="46">
        <v>0</v>
      </c>
      <c r="X31" s="46">
        <v>1</v>
      </c>
      <c r="Y31" s="46">
        <v>0</v>
      </c>
      <c r="Z31" s="46">
        <v>0</v>
      </c>
      <c r="AA31" s="46"/>
    </row>
    <row r="32" spans="1:27" x14ac:dyDescent="0.3">
      <c r="A32" s="66">
        <v>39319</v>
      </c>
      <c r="B32" s="94" t="s">
        <v>108</v>
      </c>
      <c r="C32" s="84" t="s">
        <v>30</v>
      </c>
      <c r="D32" s="66" t="s">
        <v>31</v>
      </c>
      <c r="E32" s="53" t="s">
        <v>32</v>
      </c>
      <c r="F32" s="53" t="s">
        <v>33</v>
      </c>
      <c r="G32" s="53" t="s">
        <v>36</v>
      </c>
      <c r="H32" s="53" t="s">
        <v>37</v>
      </c>
      <c r="I32" s="53" t="s">
        <v>37</v>
      </c>
      <c r="J32" s="53" t="s">
        <v>89</v>
      </c>
      <c r="K32" s="46">
        <v>0</v>
      </c>
      <c r="L32" s="46">
        <v>0</v>
      </c>
      <c r="M32" s="46">
        <v>0</v>
      </c>
      <c r="N32" s="46">
        <v>760</v>
      </c>
      <c r="O32" s="46">
        <v>152</v>
      </c>
      <c r="P32" s="46">
        <v>0</v>
      </c>
      <c r="Q32" s="46">
        <v>0</v>
      </c>
      <c r="R32" s="46">
        <v>0</v>
      </c>
      <c r="S32" s="46">
        <v>0</v>
      </c>
      <c r="T32" s="46">
        <v>0</v>
      </c>
      <c r="U32" s="46">
        <v>0</v>
      </c>
      <c r="V32" s="46">
        <v>0</v>
      </c>
      <c r="W32" s="46">
        <v>0</v>
      </c>
      <c r="X32" s="46">
        <v>0</v>
      </c>
      <c r="Y32" s="46">
        <v>0</v>
      </c>
      <c r="Z32" s="46">
        <v>0</v>
      </c>
      <c r="AA32" s="46"/>
    </row>
    <row r="33" spans="1:27" x14ac:dyDescent="0.3">
      <c r="A33" s="66">
        <v>39341</v>
      </c>
      <c r="B33" s="94" t="s">
        <v>108</v>
      </c>
      <c r="C33" s="84" t="s">
        <v>30</v>
      </c>
      <c r="D33" s="66" t="s">
        <v>31</v>
      </c>
      <c r="E33" s="53" t="s">
        <v>32</v>
      </c>
      <c r="F33" s="53" t="s">
        <v>33</v>
      </c>
      <c r="G33" s="53" t="s">
        <v>36</v>
      </c>
      <c r="H33" s="53" t="s">
        <v>37</v>
      </c>
      <c r="I33" s="53" t="s">
        <v>37</v>
      </c>
      <c r="J33" s="53" t="s">
        <v>89</v>
      </c>
      <c r="K33" s="46">
        <v>0</v>
      </c>
      <c r="L33" s="46">
        <v>0</v>
      </c>
      <c r="M33" s="46">
        <v>0</v>
      </c>
      <c r="N33" s="46">
        <v>1250</v>
      </c>
      <c r="O33" s="46">
        <v>250</v>
      </c>
      <c r="P33" s="46">
        <v>114</v>
      </c>
      <c r="Q33" s="46">
        <v>6</v>
      </c>
      <c r="R33" s="46">
        <v>0</v>
      </c>
      <c r="S33" s="46">
        <v>0</v>
      </c>
      <c r="T33" s="46">
        <v>0</v>
      </c>
      <c r="U33" s="46">
        <v>0</v>
      </c>
      <c r="V33" s="46">
        <v>0</v>
      </c>
      <c r="W33" s="46">
        <v>0</v>
      </c>
      <c r="X33" s="46">
        <v>0</v>
      </c>
      <c r="Y33" s="46">
        <v>0</v>
      </c>
      <c r="Z33" s="46">
        <v>0</v>
      </c>
      <c r="AA33" s="46"/>
    </row>
    <row r="34" spans="1:27" x14ac:dyDescent="0.3">
      <c r="A34" s="66">
        <v>39358</v>
      </c>
      <c r="B34" s="94" t="s">
        <v>108</v>
      </c>
      <c r="C34" s="84" t="s">
        <v>30</v>
      </c>
      <c r="D34" s="66" t="s">
        <v>31</v>
      </c>
      <c r="E34" s="53" t="s">
        <v>32</v>
      </c>
      <c r="F34" s="53" t="s">
        <v>33</v>
      </c>
      <c r="G34" s="53" t="s">
        <v>38</v>
      </c>
      <c r="H34" s="53" t="s">
        <v>39</v>
      </c>
      <c r="I34" s="53" t="s">
        <v>39</v>
      </c>
      <c r="J34" s="53" t="s">
        <v>89</v>
      </c>
      <c r="K34" s="46">
        <v>0</v>
      </c>
      <c r="L34" s="46">
        <v>0</v>
      </c>
      <c r="M34" s="46">
        <v>0</v>
      </c>
      <c r="N34" s="46">
        <v>40</v>
      </c>
      <c r="O34" s="46">
        <v>9</v>
      </c>
      <c r="P34" s="46">
        <v>0</v>
      </c>
      <c r="Q34" s="46">
        <v>9</v>
      </c>
      <c r="R34" s="46">
        <v>0</v>
      </c>
      <c r="S34" s="46">
        <v>0</v>
      </c>
      <c r="T34" s="46">
        <v>0</v>
      </c>
      <c r="U34" s="46">
        <v>0</v>
      </c>
      <c r="V34" s="46">
        <v>0</v>
      </c>
      <c r="W34" s="46">
        <v>0</v>
      </c>
      <c r="X34" s="46">
        <v>0</v>
      </c>
      <c r="Y34" s="46">
        <v>0</v>
      </c>
      <c r="Z34" s="46">
        <v>0</v>
      </c>
      <c r="AA34" s="46"/>
    </row>
    <row r="35" spans="1:27" x14ac:dyDescent="0.3">
      <c r="A35" s="66">
        <v>39380</v>
      </c>
      <c r="B35" s="94" t="s">
        <v>108</v>
      </c>
      <c r="C35" s="84" t="s">
        <v>30</v>
      </c>
      <c r="D35" s="66" t="s">
        <v>31</v>
      </c>
      <c r="E35" s="53" t="s">
        <v>32</v>
      </c>
      <c r="F35" s="53" t="s">
        <v>33</v>
      </c>
      <c r="G35" s="53" t="s">
        <v>36</v>
      </c>
      <c r="H35" s="53" t="s">
        <v>37</v>
      </c>
      <c r="I35" s="53" t="s">
        <v>37</v>
      </c>
      <c r="J35" s="53" t="s">
        <v>89</v>
      </c>
      <c r="K35" s="46">
        <v>0</v>
      </c>
      <c r="L35" s="46">
        <v>0</v>
      </c>
      <c r="M35" s="46">
        <v>0</v>
      </c>
      <c r="N35" s="46">
        <v>20590</v>
      </c>
      <c r="O35" s="46">
        <v>4660</v>
      </c>
      <c r="P35" s="46">
        <v>25</v>
      </c>
      <c r="Q35" s="46">
        <v>0</v>
      </c>
      <c r="R35" s="46">
        <v>0</v>
      </c>
      <c r="S35" s="46">
        <v>0</v>
      </c>
      <c r="T35" s="46">
        <v>0</v>
      </c>
      <c r="U35" s="46">
        <v>0</v>
      </c>
      <c r="V35" s="46">
        <v>0</v>
      </c>
      <c r="W35" s="46">
        <v>0</v>
      </c>
      <c r="X35" s="46">
        <v>0</v>
      </c>
      <c r="Y35" s="46">
        <v>0</v>
      </c>
      <c r="Z35" s="46">
        <v>0</v>
      </c>
      <c r="AA35" s="46"/>
    </row>
    <row r="36" spans="1:27" x14ac:dyDescent="0.3">
      <c r="A36" s="66">
        <v>39671</v>
      </c>
      <c r="B36" s="94" t="s">
        <v>107</v>
      </c>
      <c r="C36" s="84" t="s">
        <v>30</v>
      </c>
      <c r="D36" s="66" t="s">
        <v>31</v>
      </c>
      <c r="E36" s="53" t="s">
        <v>32</v>
      </c>
      <c r="F36" s="53" t="s">
        <v>33</v>
      </c>
      <c r="G36" s="66" t="s">
        <v>36</v>
      </c>
      <c r="H36" s="53" t="s">
        <v>37</v>
      </c>
      <c r="I36" s="53" t="s">
        <v>37</v>
      </c>
      <c r="J36" s="73" t="s">
        <v>89</v>
      </c>
      <c r="K36" s="46">
        <v>0</v>
      </c>
      <c r="L36" s="46">
        <v>0</v>
      </c>
      <c r="M36" s="46">
        <v>0</v>
      </c>
      <c r="N36" s="46">
        <v>0</v>
      </c>
      <c r="O36" s="46">
        <v>0</v>
      </c>
      <c r="P36" s="46">
        <v>0</v>
      </c>
      <c r="Q36" s="46">
        <v>0</v>
      </c>
      <c r="R36" s="46">
        <v>0</v>
      </c>
      <c r="S36" s="46">
        <v>0</v>
      </c>
      <c r="T36" s="46">
        <v>0</v>
      </c>
      <c r="U36" s="46">
        <v>0</v>
      </c>
      <c r="V36" s="46">
        <v>0</v>
      </c>
      <c r="W36" s="46">
        <v>0</v>
      </c>
      <c r="X36" s="46">
        <v>0</v>
      </c>
      <c r="Y36" s="46">
        <v>0</v>
      </c>
      <c r="Z36" s="46">
        <v>0</v>
      </c>
      <c r="AA36" s="47"/>
    </row>
    <row r="37" spans="1:27" x14ac:dyDescent="0.3">
      <c r="A37" s="66">
        <v>39679</v>
      </c>
      <c r="B37" s="94" t="s">
        <v>107</v>
      </c>
      <c r="C37" s="84" t="s">
        <v>30</v>
      </c>
      <c r="D37" s="66" t="s">
        <v>31</v>
      </c>
      <c r="E37" s="53" t="s">
        <v>32</v>
      </c>
      <c r="F37" s="53" t="s">
        <v>33</v>
      </c>
      <c r="G37" s="66" t="s">
        <v>38</v>
      </c>
      <c r="H37" s="53" t="s">
        <v>39</v>
      </c>
      <c r="I37" s="53" t="s">
        <v>39</v>
      </c>
      <c r="J37" s="53" t="s">
        <v>89</v>
      </c>
      <c r="K37" s="46">
        <v>0</v>
      </c>
      <c r="L37" s="46">
        <v>0</v>
      </c>
      <c r="M37" s="46">
        <v>0</v>
      </c>
      <c r="N37" s="46">
        <v>38</v>
      </c>
      <c r="O37" s="46">
        <v>7</v>
      </c>
      <c r="P37" s="46">
        <v>0</v>
      </c>
      <c r="Q37" s="46">
        <v>7</v>
      </c>
      <c r="R37" s="46">
        <v>0</v>
      </c>
      <c r="S37" s="46">
        <v>0</v>
      </c>
      <c r="T37" s="46">
        <v>0</v>
      </c>
      <c r="U37" s="46">
        <v>0</v>
      </c>
      <c r="V37" s="46">
        <v>0</v>
      </c>
      <c r="W37" s="46">
        <v>0</v>
      </c>
      <c r="X37" s="46">
        <v>0</v>
      </c>
      <c r="Y37" s="46">
        <v>0</v>
      </c>
      <c r="Z37" s="46">
        <v>0</v>
      </c>
      <c r="AA37" s="47"/>
    </row>
    <row r="38" spans="1:27" x14ac:dyDescent="0.3">
      <c r="A38" s="66">
        <v>39708</v>
      </c>
      <c r="B38" s="94" t="s">
        <v>107</v>
      </c>
      <c r="C38" s="84" t="s">
        <v>30</v>
      </c>
      <c r="D38" s="66" t="s">
        <v>31</v>
      </c>
      <c r="E38" s="53" t="s">
        <v>32</v>
      </c>
      <c r="F38" s="53" t="s">
        <v>33</v>
      </c>
      <c r="G38" s="66" t="s">
        <v>38</v>
      </c>
      <c r="H38" s="53" t="s">
        <v>39</v>
      </c>
      <c r="I38" s="53" t="s">
        <v>39</v>
      </c>
      <c r="J38" s="53" t="s">
        <v>89</v>
      </c>
      <c r="K38" s="46">
        <v>0</v>
      </c>
      <c r="L38" s="46">
        <v>0</v>
      </c>
      <c r="M38" s="46">
        <v>0</v>
      </c>
      <c r="N38" s="46">
        <v>0</v>
      </c>
      <c r="O38" s="46">
        <v>0</v>
      </c>
      <c r="P38" s="46">
        <v>0</v>
      </c>
      <c r="Q38" s="46">
        <v>0</v>
      </c>
      <c r="R38" s="46">
        <v>0</v>
      </c>
      <c r="S38" s="46">
        <v>0</v>
      </c>
      <c r="T38" s="46">
        <v>0</v>
      </c>
      <c r="U38" s="46">
        <v>1</v>
      </c>
      <c r="V38" s="46">
        <v>0</v>
      </c>
      <c r="W38" s="46">
        <v>0</v>
      </c>
      <c r="X38" s="46">
        <v>0</v>
      </c>
      <c r="Y38" s="46">
        <v>0</v>
      </c>
      <c r="Z38" s="46">
        <v>0</v>
      </c>
      <c r="AA38" s="47"/>
    </row>
    <row r="39" spans="1:27" x14ac:dyDescent="0.3">
      <c r="A39" s="66">
        <v>39754</v>
      </c>
      <c r="B39" s="94" t="s">
        <v>107</v>
      </c>
      <c r="C39" s="84" t="s">
        <v>30</v>
      </c>
      <c r="D39" s="66" t="s">
        <v>31</v>
      </c>
      <c r="E39" s="53" t="s">
        <v>32</v>
      </c>
      <c r="F39" s="53" t="s">
        <v>33</v>
      </c>
      <c r="G39" s="66" t="s">
        <v>36</v>
      </c>
      <c r="H39" s="53" t="s">
        <v>37</v>
      </c>
      <c r="I39" s="53" t="s">
        <v>37</v>
      </c>
      <c r="J39" s="53" t="s">
        <v>89</v>
      </c>
      <c r="K39" s="46">
        <v>0</v>
      </c>
      <c r="L39" s="46">
        <v>0</v>
      </c>
      <c r="M39" s="46">
        <v>0</v>
      </c>
      <c r="N39" s="46">
        <v>19</v>
      </c>
      <c r="O39" s="46">
        <v>4</v>
      </c>
      <c r="P39" s="46">
        <v>0</v>
      </c>
      <c r="Q39" s="46">
        <v>3</v>
      </c>
      <c r="R39" s="46">
        <v>1</v>
      </c>
      <c r="S39" s="46">
        <v>0</v>
      </c>
      <c r="T39" s="46">
        <v>0</v>
      </c>
      <c r="U39" s="46">
        <v>0</v>
      </c>
      <c r="V39" s="46">
        <v>0</v>
      </c>
      <c r="W39" s="46">
        <v>0</v>
      </c>
      <c r="X39" s="46">
        <v>0</v>
      </c>
      <c r="Y39" s="46">
        <v>0</v>
      </c>
      <c r="Z39" s="46">
        <v>0</v>
      </c>
      <c r="AA39" s="47"/>
    </row>
    <row r="40" spans="1:27" x14ac:dyDescent="0.3">
      <c r="A40" s="66">
        <v>39778</v>
      </c>
      <c r="B40" s="94" t="s">
        <v>107</v>
      </c>
      <c r="C40" s="84" t="s">
        <v>30</v>
      </c>
      <c r="D40" s="66" t="s">
        <v>31</v>
      </c>
      <c r="E40" s="53" t="s">
        <v>32</v>
      </c>
      <c r="F40" s="53" t="s">
        <v>33</v>
      </c>
      <c r="G40" s="66" t="s">
        <v>36</v>
      </c>
      <c r="H40" s="53" t="s">
        <v>37</v>
      </c>
      <c r="I40" s="53" t="s">
        <v>37</v>
      </c>
      <c r="J40" s="53" t="s">
        <v>89</v>
      </c>
      <c r="K40" s="46">
        <v>2</v>
      </c>
      <c r="L40" s="46">
        <v>0</v>
      </c>
      <c r="M40" s="46">
        <v>0</v>
      </c>
      <c r="N40" s="46">
        <v>2500</v>
      </c>
      <c r="O40" s="46">
        <v>500</v>
      </c>
      <c r="P40" s="46">
        <v>0</v>
      </c>
      <c r="Q40" s="46">
        <v>131</v>
      </c>
      <c r="R40" s="46">
        <v>0</v>
      </c>
      <c r="S40" s="46">
        <v>0</v>
      </c>
      <c r="T40" s="46">
        <v>0</v>
      </c>
      <c r="U40" s="46">
        <v>0</v>
      </c>
      <c r="V40" s="46">
        <v>0</v>
      </c>
      <c r="W40" s="46">
        <v>0</v>
      </c>
      <c r="X40" s="46">
        <v>0</v>
      </c>
      <c r="Y40" s="46">
        <v>0</v>
      </c>
      <c r="Z40" s="46">
        <v>0</v>
      </c>
      <c r="AA40" s="47"/>
    </row>
    <row r="41" spans="1:27" x14ac:dyDescent="0.3">
      <c r="A41" s="66">
        <v>40094</v>
      </c>
      <c r="B41" s="94" t="s">
        <v>106</v>
      </c>
      <c r="C41" s="84" t="s">
        <v>30</v>
      </c>
      <c r="D41" s="66" t="s">
        <v>31</v>
      </c>
      <c r="E41" s="53" t="s">
        <v>32</v>
      </c>
      <c r="F41" s="53" t="s">
        <v>33</v>
      </c>
      <c r="G41" s="53" t="s">
        <v>38</v>
      </c>
      <c r="H41" s="53" t="s">
        <v>39</v>
      </c>
      <c r="I41" s="53" t="s">
        <v>39</v>
      </c>
      <c r="J41" s="53" t="s">
        <v>89</v>
      </c>
      <c r="K41" s="46">
        <v>0</v>
      </c>
      <c r="L41" s="46">
        <v>0</v>
      </c>
      <c r="M41" s="46">
        <v>0</v>
      </c>
      <c r="N41" s="46">
        <v>170</v>
      </c>
      <c r="O41" s="46">
        <v>50</v>
      </c>
      <c r="P41" s="46">
        <v>0</v>
      </c>
      <c r="Q41" s="46">
        <v>25</v>
      </c>
      <c r="R41" s="46">
        <v>0</v>
      </c>
      <c r="S41" s="46">
        <v>0</v>
      </c>
      <c r="T41" s="46">
        <v>0</v>
      </c>
      <c r="U41" s="46">
        <v>0</v>
      </c>
      <c r="V41" s="46">
        <v>0</v>
      </c>
      <c r="W41" s="46">
        <v>0</v>
      </c>
      <c r="X41" s="46">
        <v>0</v>
      </c>
      <c r="Y41" s="46">
        <v>0</v>
      </c>
      <c r="Z41" s="46">
        <v>0</v>
      </c>
      <c r="AA41" s="46"/>
    </row>
    <row r="42" spans="1:27" x14ac:dyDescent="0.3">
      <c r="A42" s="66">
        <v>40101</v>
      </c>
      <c r="B42" s="94" t="s">
        <v>106</v>
      </c>
      <c r="C42" s="84" t="s">
        <v>30</v>
      </c>
      <c r="D42" s="66" t="s">
        <v>31</v>
      </c>
      <c r="E42" s="53" t="s">
        <v>32</v>
      </c>
      <c r="F42" s="53" t="s">
        <v>33</v>
      </c>
      <c r="G42" s="53" t="s">
        <v>36</v>
      </c>
      <c r="H42" s="53" t="s">
        <v>37</v>
      </c>
      <c r="I42" s="53" t="s">
        <v>37</v>
      </c>
      <c r="J42" s="73" t="s">
        <v>89</v>
      </c>
      <c r="K42" s="46">
        <v>0</v>
      </c>
      <c r="L42" s="46">
        <v>0</v>
      </c>
      <c r="M42" s="46">
        <v>0</v>
      </c>
      <c r="N42" s="46">
        <v>142</v>
      </c>
      <c r="O42" s="46">
        <v>23</v>
      </c>
      <c r="P42" s="46">
        <v>0</v>
      </c>
      <c r="Q42" s="46">
        <v>23</v>
      </c>
      <c r="R42" s="46">
        <v>0</v>
      </c>
      <c r="S42" s="46">
        <v>0</v>
      </c>
      <c r="T42" s="46">
        <v>0</v>
      </c>
      <c r="U42" s="46">
        <v>0</v>
      </c>
      <c r="V42" s="46">
        <v>0</v>
      </c>
      <c r="W42" s="46">
        <v>0</v>
      </c>
      <c r="X42" s="46">
        <v>0</v>
      </c>
      <c r="Y42" s="46">
        <v>0</v>
      </c>
      <c r="Z42" s="46">
        <v>0</v>
      </c>
      <c r="AA42" s="46"/>
    </row>
    <row r="43" spans="1:27" x14ac:dyDescent="0.3">
      <c r="A43" s="66">
        <v>40101</v>
      </c>
      <c r="B43" s="94" t="s">
        <v>106</v>
      </c>
      <c r="C43" s="84" t="s">
        <v>30</v>
      </c>
      <c r="D43" s="66" t="s">
        <v>31</v>
      </c>
      <c r="E43" s="53" t="s">
        <v>32</v>
      </c>
      <c r="F43" s="53" t="s">
        <v>33</v>
      </c>
      <c r="G43" s="53" t="s">
        <v>36</v>
      </c>
      <c r="H43" s="53" t="s">
        <v>37</v>
      </c>
      <c r="I43" s="53" t="s">
        <v>37</v>
      </c>
      <c r="J43" s="73" t="s">
        <v>89</v>
      </c>
      <c r="K43" s="46">
        <v>0</v>
      </c>
      <c r="L43" s="46">
        <v>0</v>
      </c>
      <c r="M43" s="46">
        <v>0</v>
      </c>
      <c r="N43" s="46">
        <v>8</v>
      </c>
      <c r="O43" s="46">
        <v>2</v>
      </c>
      <c r="P43" s="46">
        <v>0</v>
      </c>
      <c r="Q43" s="46">
        <v>2</v>
      </c>
      <c r="R43" s="46">
        <v>0</v>
      </c>
      <c r="S43" s="46">
        <v>0</v>
      </c>
      <c r="T43" s="46">
        <v>0</v>
      </c>
      <c r="U43" s="46">
        <v>0</v>
      </c>
      <c r="V43" s="46">
        <v>0</v>
      </c>
      <c r="W43" s="46">
        <v>0</v>
      </c>
      <c r="X43" s="46">
        <v>0</v>
      </c>
      <c r="Y43" s="46">
        <v>0</v>
      </c>
      <c r="Z43" s="46">
        <v>0</v>
      </c>
      <c r="AA43" s="46"/>
    </row>
    <row r="44" spans="1:27" x14ac:dyDescent="0.3">
      <c r="A44" s="66">
        <v>40329</v>
      </c>
      <c r="B44" s="94" t="s">
        <v>105</v>
      </c>
      <c r="C44" s="84" t="s">
        <v>30</v>
      </c>
      <c r="D44" s="66" t="s">
        <v>31</v>
      </c>
      <c r="E44" s="53" t="s">
        <v>32</v>
      </c>
      <c r="F44" s="53" t="s">
        <v>33</v>
      </c>
      <c r="G44" s="53" t="s">
        <v>38</v>
      </c>
      <c r="H44" s="53" t="s">
        <v>39</v>
      </c>
      <c r="I44" s="53" t="s">
        <v>39</v>
      </c>
      <c r="J44" s="53" t="s">
        <v>89</v>
      </c>
      <c r="K44" s="46">
        <v>0</v>
      </c>
      <c r="L44" s="46">
        <v>0</v>
      </c>
      <c r="M44" s="46">
        <v>0</v>
      </c>
      <c r="N44" s="46">
        <v>415</v>
      </c>
      <c r="O44" s="46">
        <v>83</v>
      </c>
      <c r="P44" s="46">
        <v>0</v>
      </c>
      <c r="Q44" s="46">
        <v>83</v>
      </c>
      <c r="R44" s="46">
        <v>0</v>
      </c>
      <c r="S44" s="46">
        <v>0</v>
      </c>
      <c r="T44" s="46">
        <v>0</v>
      </c>
      <c r="U44" s="46">
        <v>0</v>
      </c>
      <c r="V44" s="46">
        <v>0</v>
      </c>
      <c r="W44" s="46">
        <v>0</v>
      </c>
      <c r="X44" s="46">
        <v>0</v>
      </c>
      <c r="Y44" s="46">
        <v>0</v>
      </c>
      <c r="Z44" s="46">
        <v>0</v>
      </c>
      <c r="AA44" s="46" t="s">
        <v>49</v>
      </c>
    </row>
    <row r="45" spans="1:27" x14ac:dyDescent="0.3">
      <c r="A45" s="66">
        <v>40337</v>
      </c>
      <c r="B45" s="94" t="s">
        <v>105</v>
      </c>
      <c r="C45" s="84" t="s">
        <v>30</v>
      </c>
      <c r="D45" s="66" t="s">
        <v>31</v>
      </c>
      <c r="E45" s="53" t="s">
        <v>32</v>
      </c>
      <c r="F45" s="53" t="s">
        <v>33</v>
      </c>
      <c r="G45" s="53" t="s">
        <v>38</v>
      </c>
      <c r="H45" s="53" t="s">
        <v>39</v>
      </c>
      <c r="I45" s="53" t="s">
        <v>39</v>
      </c>
      <c r="J45" s="53" t="s">
        <v>89</v>
      </c>
      <c r="K45" s="46">
        <v>0</v>
      </c>
      <c r="L45" s="46">
        <v>0</v>
      </c>
      <c r="M45" s="46">
        <v>0</v>
      </c>
      <c r="N45" s="46">
        <v>5</v>
      </c>
      <c r="O45" s="46">
        <v>1</v>
      </c>
      <c r="P45" s="46">
        <v>0</v>
      </c>
      <c r="Q45" s="46">
        <v>1</v>
      </c>
      <c r="R45" s="46">
        <v>0</v>
      </c>
      <c r="S45" s="46">
        <v>0</v>
      </c>
      <c r="T45" s="46">
        <v>0</v>
      </c>
      <c r="U45" s="46">
        <v>0</v>
      </c>
      <c r="V45" s="46">
        <v>0</v>
      </c>
      <c r="W45" s="46">
        <v>0</v>
      </c>
      <c r="X45" s="46">
        <v>0</v>
      </c>
      <c r="Y45" s="46">
        <v>0</v>
      </c>
      <c r="Z45" s="46">
        <v>0</v>
      </c>
      <c r="AA45" s="46"/>
    </row>
    <row r="46" spans="1:27" x14ac:dyDescent="0.3">
      <c r="A46" s="66">
        <v>40341</v>
      </c>
      <c r="B46" s="94" t="s">
        <v>105</v>
      </c>
      <c r="C46" s="84" t="s">
        <v>30</v>
      </c>
      <c r="D46" s="66" t="s">
        <v>31</v>
      </c>
      <c r="E46" s="53" t="s">
        <v>32</v>
      </c>
      <c r="F46" s="53" t="s">
        <v>33</v>
      </c>
      <c r="G46" s="53" t="s">
        <v>38</v>
      </c>
      <c r="H46" s="53" t="s">
        <v>39</v>
      </c>
      <c r="I46" s="53" t="s">
        <v>39</v>
      </c>
      <c r="J46" s="53" t="s">
        <v>89</v>
      </c>
      <c r="K46" s="46">
        <v>0</v>
      </c>
      <c r="L46" s="46">
        <v>0</v>
      </c>
      <c r="M46" s="46">
        <v>0</v>
      </c>
      <c r="N46" s="46">
        <v>190</v>
      </c>
      <c r="O46" s="46">
        <v>38</v>
      </c>
      <c r="P46" s="46">
        <v>0</v>
      </c>
      <c r="Q46" s="46">
        <v>38</v>
      </c>
      <c r="R46" s="46">
        <v>0</v>
      </c>
      <c r="S46" s="46">
        <v>0</v>
      </c>
      <c r="T46" s="46">
        <v>0</v>
      </c>
      <c r="U46" s="46">
        <v>0</v>
      </c>
      <c r="V46" s="46">
        <v>0</v>
      </c>
      <c r="W46" s="46">
        <v>0</v>
      </c>
      <c r="X46" s="46">
        <v>1</v>
      </c>
      <c r="Y46" s="46">
        <v>0</v>
      </c>
      <c r="Z46" s="46">
        <v>0</v>
      </c>
      <c r="AA46" s="46"/>
    </row>
    <row r="47" spans="1:27" x14ac:dyDescent="0.3">
      <c r="A47" s="66">
        <v>40361</v>
      </c>
      <c r="B47" s="94" t="s">
        <v>105</v>
      </c>
      <c r="C47" s="84" t="s">
        <v>30</v>
      </c>
      <c r="D47" s="66" t="s">
        <v>31</v>
      </c>
      <c r="E47" s="53" t="s">
        <v>32</v>
      </c>
      <c r="F47" s="53" t="s">
        <v>33</v>
      </c>
      <c r="G47" s="53" t="s">
        <v>36</v>
      </c>
      <c r="H47" s="53" t="s">
        <v>37</v>
      </c>
      <c r="I47" s="53" t="s">
        <v>37</v>
      </c>
      <c r="J47" s="73" t="s">
        <v>89</v>
      </c>
      <c r="K47" s="46">
        <v>0</v>
      </c>
      <c r="L47" s="46">
        <v>0</v>
      </c>
      <c r="M47" s="46">
        <v>0</v>
      </c>
      <c r="N47" s="46">
        <v>1250</v>
      </c>
      <c r="O47" s="46">
        <v>250</v>
      </c>
      <c r="P47" s="46">
        <v>0</v>
      </c>
      <c r="Q47" s="46">
        <v>250</v>
      </c>
      <c r="R47" s="46">
        <v>0</v>
      </c>
      <c r="S47" s="46">
        <v>0</v>
      </c>
      <c r="T47" s="46">
        <v>0</v>
      </c>
      <c r="U47" s="46">
        <v>0</v>
      </c>
      <c r="V47" s="46">
        <v>0</v>
      </c>
      <c r="W47" s="46">
        <v>0</v>
      </c>
      <c r="X47" s="46">
        <v>0</v>
      </c>
      <c r="Y47" s="46">
        <v>0</v>
      </c>
      <c r="Z47" s="46">
        <v>0</v>
      </c>
      <c r="AA47" s="46"/>
    </row>
    <row r="48" spans="1:27" x14ac:dyDescent="0.3">
      <c r="A48" s="66">
        <v>40367</v>
      </c>
      <c r="B48" s="94" t="s">
        <v>105</v>
      </c>
      <c r="C48" s="84" t="s">
        <v>30</v>
      </c>
      <c r="D48" s="66" t="s">
        <v>31</v>
      </c>
      <c r="E48" s="53" t="s">
        <v>32</v>
      </c>
      <c r="F48" s="53" t="s">
        <v>33</v>
      </c>
      <c r="G48" s="53" t="s">
        <v>36</v>
      </c>
      <c r="H48" s="53" t="s">
        <v>37</v>
      </c>
      <c r="I48" s="53" t="s">
        <v>37</v>
      </c>
      <c r="J48" s="53" t="s">
        <v>89</v>
      </c>
      <c r="K48" s="46">
        <v>0</v>
      </c>
      <c r="L48" s="46">
        <v>0</v>
      </c>
      <c r="M48" s="46">
        <v>0</v>
      </c>
      <c r="N48" s="46">
        <v>0</v>
      </c>
      <c r="O48" s="46">
        <v>0</v>
      </c>
      <c r="P48" s="46">
        <v>0</v>
      </c>
      <c r="Q48" s="46">
        <v>0</v>
      </c>
      <c r="R48" s="46">
        <v>0</v>
      </c>
      <c r="S48" s="46">
        <v>0</v>
      </c>
      <c r="T48" s="46">
        <v>0</v>
      </c>
      <c r="U48" s="46">
        <v>0</v>
      </c>
      <c r="V48" s="46">
        <v>0</v>
      </c>
      <c r="W48" s="46">
        <v>0</v>
      </c>
      <c r="X48" s="46">
        <v>0</v>
      </c>
      <c r="Y48" s="46">
        <v>0</v>
      </c>
      <c r="Z48" s="46">
        <v>0</v>
      </c>
      <c r="AA48" s="46"/>
    </row>
    <row r="49" spans="1:27" x14ac:dyDescent="0.3">
      <c r="A49" s="66">
        <v>40402</v>
      </c>
      <c r="B49" s="94" t="s">
        <v>105</v>
      </c>
      <c r="C49" s="84" t="s">
        <v>30</v>
      </c>
      <c r="D49" s="66" t="s">
        <v>31</v>
      </c>
      <c r="E49" s="53" t="s">
        <v>32</v>
      </c>
      <c r="F49" s="53" t="s">
        <v>33</v>
      </c>
      <c r="G49" s="53" t="s">
        <v>36</v>
      </c>
      <c r="H49" s="53" t="s">
        <v>37</v>
      </c>
      <c r="I49" s="53" t="s">
        <v>37</v>
      </c>
      <c r="J49" s="53" t="s">
        <v>89</v>
      </c>
      <c r="K49" s="46">
        <v>1</v>
      </c>
      <c r="L49" s="46">
        <v>0</v>
      </c>
      <c r="M49" s="46">
        <v>0</v>
      </c>
      <c r="N49" s="46">
        <v>1100</v>
      </c>
      <c r="O49" s="46">
        <v>220</v>
      </c>
      <c r="P49" s="46">
        <v>0</v>
      </c>
      <c r="Q49" s="46">
        <v>220</v>
      </c>
      <c r="R49" s="46">
        <v>0</v>
      </c>
      <c r="S49" s="46">
        <v>0</v>
      </c>
      <c r="T49" s="46">
        <v>0</v>
      </c>
      <c r="U49" s="46">
        <v>0</v>
      </c>
      <c r="V49" s="46">
        <v>0</v>
      </c>
      <c r="W49" s="46">
        <v>0</v>
      </c>
      <c r="X49" s="46">
        <v>0</v>
      </c>
      <c r="Y49" s="46">
        <v>0</v>
      </c>
      <c r="Z49" s="46">
        <v>0</v>
      </c>
      <c r="AA49" s="46"/>
    </row>
    <row r="50" spans="1:27" x14ac:dyDescent="0.3">
      <c r="A50" s="66">
        <v>40464</v>
      </c>
      <c r="B50" s="94" t="s">
        <v>105</v>
      </c>
      <c r="C50" s="84" t="s">
        <v>30</v>
      </c>
      <c r="D50" s="66" t="s">
        <v>31</v>
      </c>
      <c r="E50" s="53" t="s">
        <v>32</v>
      </c>
      <c r="F50" s="53" t="s">
        <v>33</v>
      </c>
      <c r="G50" s="53" t="s">
        <v>36</v>
      </c>
      <c r="H50" s="53" t="s">
        <v>37</v>
      </c>
      <c r="I50" s="53" t="s">
        <v>37</v>
      </c>
      <c r="J50" s="53" t="s">
        <v>89</v>
      </c>
      <c r="K50" s="46">
        <v>0</v>
      </c>
      <c r="L50" s="46">
        <v>0</v>
      </c>
      <c r="M50" s="46">
        <v>0</v>
      </c>
      <c r="N50" s="46">
        <v>6735</v>
      </c>
      <c r="O50" s="46">
        <v>1347</v>
      </c>
      <c r="P50" s="46">
        <v>0</v>
      </c>
      <c r="Q50" s="46">
        <v>0</v>
      </c>
      <c r="R50" s="46">
        <v>0</v>
      </c>
      <c r="S50" s="46">
        <v>0</v>
      </c>
      <c r="T50" s="46">
        <v>0</v>
      </c>
      <c r="U50" s="46">
        <v>0</v>
      </c>
      <c r="V50" s="46">
        <v>0</v>
      </c>
      <c r="W50" s="46">
        <v>0</v>
      </c>
      <c r="X50" s="46">
        <v>0</v>
      </c>
      <c r="Y50" s="46">
        <v>0</v>
      </c>
      <c r="Z50" s="46">
        <v>0</v>
      </c>
      <c r="AA50" s="46"/>
    </row>
    <row r="51" spans="1:27" x14ac:dyDescent="0.3">
      <c r="A51" s="66">
        <v>40484</v>
      </c>
      <c r="B51" s="94" t="s">
        <v>105</v>
      </c>
      <c r="C51" s="84" t="s">
        <v>30</v>
      </c>
      <c r="D51" s="66" t="s">
        <v>31</v>
      </c>
      <c r="E51" s="53" t="s">
        <v>32</v>
      </c>
      <c r="F51" s="53" t="s">
        <v>33</v>
      </c>
      <c r="G51" s="53" t="s">
        <v>36</v>
      </c>
      <c r="H51" s="53" t="s">
        <v>37</v>
      </c>
      <c r="I51" s="53" t="s">
        <v>37</v>
      </c>
      <c r="J51" s="53" t="s">
        <v>89</v>
      </c>
      <c r="K51" s="46">
        <v>1</v>
      </c>
      <c r="L51" s="46">
        <v>0</v>
      </c>
      <c r="M51" s="46">
        <v>0</v>
      </c>
      <c r="N51" s="46">
        <v>12515</v>
      </c>
      <c r="O51" s="46">
        <v>2503</v>
      </c>
      <c r="P51" s="46">
        <v>0</v>
      </c>
      <c r="Q51" s="46">
        <v>2503</v>
      </c>
      <c r="R51" s="46">
        <v>0</v>
      </c>
      <c r="S51" s="46">
        <v>0</v>
      </c>
      <c r="T51" s="46">
        <v>0</v>
      </c>
      <c r="U51" s="46">
        <v>0</v>
      </c>
      <c r="V51" s="46">
        <v>0</v>
      </c>
      <c r="W51" s="46">
        <v>0</v>
      </c>
      <c r="X51" s="46">
        <v>0</v>
      </c>
      <c r="Y51" s="46">
        <v>0</v>
      </c>
      <c r="Z51" s="46">
        <v>0</v>
      </c>
      <c r="AA51" s="46"/>
    </row>
    <row r="52" spans="1:27" x14ac:dyDescent="0.3">
      <c r="A52" s="66">
        <v>40513</v>
      </c>
      <c r="B52" s="94" t="s">
        <v>105</v>
      </c>
      <c r="C52" s="84" t="s">
        <v>30</v>
      </c>
      <c r="D52" s="66" t="s">
        <v>31</v>
      </c>
      <c r="E52" s="53" t="s">
        <v>32</v>
      </c>
      <c r="F52" s="53" t="s">
        <v>33</v>
      </c>
      <c r="G52" s="53" t="s">
        <v>36</v>
      </c>
      <c r="H52" s="53" t="s">
        <v>37</v>
      </c>
      <c r="I52" s="53" t="s">
        <v>37</v>
      </c>
      <c r="J52" s="53" t="s">
        <v>89</v>
      </c>
      <c r="K52" s="46">
        <v>0</v>
      </c>
      <c r="L52" s="46">
        <v>0</v>
      </c>
      <c r="M52" s="46">
        <v>0</v>
      </c>
      <c r="N52" s="46">
        <v>2500</v>
      </c>
      <c r="O52" s="46">
        <v>500</v>
      </c>
      <c r="P52" s="46">
        <v>4</v>
      </c>
      <c r="Q52" s="46">
        <v>496</v>
      </c>
      <c r="R52" s="46">
        <v>0</v>
      </c>
      <c r="S52" s="46">
        <v>0</v>
      </c>
      <c r="T52" s="46">
        <v>0</v>
      </c>
      <c r="U52" s="46">
        <v>0</v>
      </c>
      <c r="V52" s="46">
        <v>0</v>
      </c>
      <c r="W52" s="46">
        <v>0</v>
      </c>
      <c r="X52" s="46">
        <v>0</v>
      </c>
      <c r="Y52" s="46">
        <v>0</v>
      </c>
      <c r="Z52" s="46">
        <v>0</v>
      </c>
      <c r="AA52" s="46"/>
    </row>
    <row r="53" spans="1:27" x14ac:dyDescent="0.3">
      <c r="A53" s="66">
        <v>40652</v>
      </c>
      <c r="B53" s="94" t="s">
        <v>104</v>
      </c>
      <c r="C53" s="84" t="s">
        <v>30</v>
      </c>
      <c r="D53" s="66" t="s">
        <v>31</v>
      </c>
      <c r="E53" s="53" t="s">
        <v>32</v>
      </c>
      <c r="F53" s="53" t="s">
        <v>33</v>
      </c>
      <c r="G53" s="53" t="s">
        <v>36</v>
      </c>
      <c r="H53" s="53" t="s">
        <v>37</v>
      </c>
      <c r="I53" s="53" t="s">
        <v>37</v>
      </c>
      <c r="J53" s="73" t="s">
        <v>89</v>
      </c>
      <c r="K53" s="46">
        <v>0</v>
      </c>
      <c r="L53" s="46">
        <v>0</v>
      </c>
      <c r="M53" s="46">
        <v>0</v>
      </c>
      <c r="N53" s="46">
        <v>1500</v>
      </c>
      <c r="O53" s="46">
        <v>300</v>
      </c>
      <c r="P53" s="46">
        <v>0</v>
      </c>
      <c r="Q53" s="46">
        <v>0</v>
      </c>
      <c r="R53" s="46">
        <v>0</v>
      </c>
      <c r="S53" s="46">
        <v>0</v>
      </c>
      <c r="T53" s="46">
        <v>0</v>
      </c>
      <c r="U53" s="46">
        <v>0</v>
      </c>
      <c r="V53" s="46">
        <v>0</v>
      </c>
      <c r="W53" s="46">
        <v>0</v>
      </c>
      <c r="X53" s="46">
        <v>0</v>
      </c>
      <c r="Y53" s="46">
        <v>0</v>
      </c>
      <c r="Z53" s="46">
        <v>0</v>
      </c>
      <c r="AA53" s="46"/>
    </row>
    <row r="54" spans="1:27" x14ac:dyDescent="0.3">
      <c r="A54" s="66">
        <v>40668</v>
      </c>
      <c r="B54" s="94" t="s">
        <v>104</v>
      </c>
      <c r="C54" s="84" t="s">
        <v>30</v>
      </c>
      <c r="D54" s="66" t="s">
        <v>31</v>
      </c>
      <c r="E54" s="53" t="s">
        <v>32</v>
      </c>
      <c r="F54" s="53" t="s">
        <v>33</v>
      </c>
      <c r="G54" s="53" t="s">
        <v>36</v>
      </c>
      <c r="H54" s="53" t="s">
        <v>37</v>
      </c>
      <c r="I54" s="53" t="s">
        <v>37</v>
      </c>
      <c r="J54" s="73" t="s">
        <v>89</v>
      </c>
      <c r="K54" s="46">
        <v>0</v>
      </c>
      <c r="L54" s="46">
        <v>0</v>
      </c>
      <c r="M54" s="46">
        <v>0</v>
      </c>
      <c r="N54" s="46">
        <v>750</v>
      </c>
      <c r="O54" s="46">
        <v>150</v>
      </c>
      <c r="P54" s="46">
        <v>0</v>
      </c>
      <c r="Q54" s="46">
        <v>0</v>
      </c>
      <c r="R54" s="46">
        <v>0</v>
      </c>
      <c r="S54" s="46">
        <v>0</v>
      </c>
      <c r="T54" s="46">
        <v>0</v>
      </c>
      <c r="U54" s="46">
        <v>0</v>
      </c>
      <c r="V54" s="46">
        <v>0</v>
      </c>
      <c r="W54" s="46">
        <v>0</v>
      </c>
      <c r="X54" s="46">
        <v>0</v>
      </c>
      <c r="Y54" s="46">
        <v>0</v>
      </c>
      <c r="Z54" s="46">
        <v>0</v>
      </c>
      <c r="AA54" s="46"/>
    </row>
    <row r="55" spans="1:27" x14ac:dyDescent="0.3">
      <c r="A55" s="66">
        <v>40697</v>
      </c>
      <c r="B55" s="94" t="s">
        <v>104</v>
      </c>
      <c r="C55" s="84" t="s">
        <v>30</v>
      </c>
      <c r="D55" s="66" t="s">
        <v>31</v>
      </c>
      <c r="E55" s="53" t="s">
        <v>32</v>
      </c>
      <c r="F55" s="53" t="s">
        <v>33</v>
      </c>
      <c r="G55" s="53" t="s">
        <v>36</v>
      </c>
      <c r="H55" s="53" t="s">
        <v>37</v>
      </c>
      <c r="I55" s="53" t="s">
        <v>37</v>
      </c>
      <c r="J55" s="73" t="s">
        <v>89</v>
      </c>
      <c r="K55" s="46">
        <v>0</v>
      </c>
      <c r="L55" s="46">
        <v>0</v>
      </c>
      <c r="M55" s="46">
        <v>0</v>
      </c>
      <c r="N55" s="46">
        <v>0</v>
      </c>
      <c r="O55" s="46">
        <v>0</v>
      </c>
      <c r="P55" s="46">
        <v>0</v>
      </c>
      <c r="Q55" s="46">
        <v>0</v>
      </c>
      <c r="R55" s="46">
        <v>0</v>
      </c>
      <c r="S55" s="46">
        <v>0</v>
      </c>
      <c r="T55" s="46">
        <v>0</v>
      </c>
      <c r="U55" s="46">
        <v>0</v>
      </c>
      <c r="V55" s="46">
        <v>0</v>
      </c>
      <c r="W55" s="46">
        <v>0</v>
      </c>
      <c r="X55" s="46">
        <v>0</v>
      </c>
      <c r="Y55" s="46">
        <v>0</v>
      </c>
      <c r="Z55" s="46">
        <v>0</v>
      </c>
      <c r="AA55" s="46"/>
    </row>
    <row r="56" spans="1:27" x14ac:dyDescent="0.3">
      <c r="A56" s="66">
        <v>40716</v>
      </c>
      <c r="B56" s="94" t="s">
        <v>104</v>
      </c>
      <c r="C56" s="84" t="s">
        <v>30</v>
      </c>
      <c r="D56" s="66" t="s">
        <v>31</v>
      </c>
      <c r="E56" s="53" t="s">
        <v>32</v>
      </c>
      <c r="F56" s="53" t="s">
        <v>33</v>
      </c>
      <c r="G56" s="53" t="s">
        <v>50</v>
      </c>
      <c r="H56" s="53" t="s">
        <v>51</v>
      </c>
      <c r="I56" s="53" t="s">
        <v>52</v>
      </c>
      <c r="J56" s="53" t="s">
        <v>89</v>
      </c>
      <c r="K56" s="46">
        <v>1</v>
      </c>
      <c r="L56" s="46">
        <v>0</v>
      </c>
      <c r="M56" s="46">
        <v>0</v>
      </c>
      <c r="N56" s="46">
        <v>250</v>
      </c>
      <c r="O56" s="46">
        <v>50</v>
      </c>
      <c r="P56" s="46">
        <v>0</v>
      </c>
      <c r="Q56" s="46">
        <v>50</v>
      </c>
      <c r="R56" s="46">
        <v>0</v>
      </c>
      <c r="S56" s="46">
        <v>0</v>
      </c>
      <c r="T56" s="46">
        <v>0</v>
      </c>
      <c r="U56" s="46">
        <v>0</v>
      </c>
      <c r="V56" s="46">
        <v>0</v>
      </c>
      <c r="W56" s="46">
        <v>0</v>
      </c>
      <c r="X56" s="46">
        <v>0</v>
      </c>
      <c r="Y56" s="46">
        <v>0</v>
      </c>
      <c r="Z56" s="46">
        <v>0</v>
      </c>
      <c r="AA56" s="46"/>
    </row>
    <row r="57" spans="1:27" x14ac:dyDescent="0.3">
      <c r="A57" s="66">
        <v>40733</v>
      </c>
      <c r="B57" s="94" t="s">
        <v>104</v>
      </c>
      <c r="C57" s="84" t="s">
        <v>30</v>
      </c>
      <c r="D57" s="66" t="s">
        <v>31</v>
      </c>
      <c r="E57" s="53" t="s">
        <v>32</v>
      </c>
      <c r="F57" s="53" t="s">
        <v>33</v>
      </c>
      <c r="G57" s="53" t="s">
        <v>50</v>
      </c>
      <c r="H57" s="53" t="s">
        <v>51</v>
      </c>
      <c r="I57" s="53" t="s">
        <v>52</v>
      </c>
      <c r="J57" s="53" t="s">
        <v>89</v>
      </c>
      <c r="K57" s="46">
        <v>1</v>
      </c>
      <c r="L57" s="46">
        <v>0</v>
      </c>
      <c r="M57" s="46">
        <v>0</v>
      </c>
      <c r="N57" s="46">
        <v>0</v>
      </c>
      <c r="O57" s="46">
        <v>0</v>
      </c>
      <c r="P57" s="46">
        <v>0</v>
      </c>
      <c r="Q57" s="46">
        <v>0</v>
      </c>
      <c r="R57" s="46">
        <v>0</v>
      </c>
      <c r="S57" s="46">
        <v>0</v>
      </c>
      <c r="T57" s="46">
        <v>0</v>
      </c>
      <c r="U57" s="46">
        <v>0</v>
      </c>
      <c r="V57" s="46">
        <v>0</v>
      </c>
      <c r="W57" s="46">
        <v>0</v>
      </c>
      <c r="X57" s="46">
        <v>0</v>
      </c>
      <c r="Y57" s="46">
        <v>0</v>
      </c>
      <c r="Z57" s="46">
        <v>0</v>
      </c>
      <c r="AA57" s="46"/>
    </row>
    <row r="58" spans="1:27" x14ac:dyDescent="0.3">
      <c r="A58" s="66">
        <v>40737</v>
      </c>
      <c r="B58" s="94" t="s">
        <v>104</v>
      </c>
      <c r="C58" s="84" t="s">
        <v>30</v>
      </c>
      <c r="D58" s="66" t="s">
        <v>31</v>
      </c>
      <c r="E58" s="53" t="s">
        <v>32</v>
      </c>
      <c r="F58" s="53" t="s">
        <v>33</v>
      </c>
      <c r="G58" s="53" t="s">
        <v>36</v>
      </c>
      <c r="H58" s="53" t="s">
        <v>37</v>
      </c>
      <c r="I58" s="53" t="s">
        <v>37</v>
      </c>
      <c r="J58" s="73" t="s">
        <v>89</v>
      </c>
      <c r="K58" s="46">
        <v>0</v>
      </c>
      <c r="L58" s="46">
        <v>0</v>
      </c>
      <c r="M58" s="46">
        <v>0</v>
      </c>
      <c r="N58" s="46">
        <v>0</v>
      </c>
      <c r="O58" s="46">
        <v>0</v>
      </c>
      <c r="P58" s="46">
        <v>0</v>
      </c>
      <c r="Q58" s="46">
        <v>0</v>
      </c>
      <c r="R58" s="46">
        <v>0</v>
      </c>
      <c r="S58" s="46">
        <v>0</v>
      </c>
      <c r="T58" s="46">
        <v>0</v>
      </c>
      <c r="U58" s="46">
        <v>0</v>
      </c>
      <c r="V58" s="46">
        <v>0</v>
      </c>
      <c r="W58" s="46">
        <v>0</v>
      </c>
      <c r="X58" s="46">
        <v>0</v>
      </c>
      <c r="Y58" s="46">
        <v>0</v>
      </c>
      <c r="Z58" s="46">
        <v>0</v>
      </c>
      <c r="AA58" s="46"/>
    </row>
    <row r="59" spans="1:27" x14ac:dyDescent="0.3">
      <c r="A59" s="66">
        <v>40794</v>
      </c>
      <c r="B59" s="94" t="s">
        <v>104</v>
      </c>
      <c r="C59" s="84" t="s">
        <v>30</v>
      </c>
      <c r="D59" s="66" t="s">
        <v>31</v>
      </c>
      <c r="E59" s="53" t="s">
        <v>32</v>
      </c>
      <c r="F59" s="53" t="s">
        <v>33</v>
      </c>
      <c r="G59" s="53" t="s">
        <v>38</v>
      </c>
      <c r="H59" s="53" t="s">
        <v>39</v>
      </c>
      <c r="I59" s="53" t="s">
        <v>39</v>
      </c>
      <c r="J59" s="53" t="s">
        <v>89</v>
      </c>
      <c r="K59" s="46">
        <v>0</v>
      </c>
      <c r="L59" s="46">
        <v>0</v>
      </c>
      <c r="M59" s="46">
        <v>0</v>
      </c>
      <c r="N59" s="46">
        <v>200</v>
      </c>
      <c r="O59" s="46">
        <v>40</v>
      </c>
      <c r="P59" s="46">
        <v>0</v>
      </c>
      <c r="Q59" s="46">
        <v>40</v>
      </c>
      <c r="R59" s="46">
        <v>0</v>
      </c>
      <c r="S59" s="46">
        <v>0</v>
      </c>
      <c r="T59" s="46">
        <v>0</v>
      </c>
      <c r="U59" s="46">
        <v>0</v>
      </c>
      <c r="V59" s="46">
        <v>0</v>
      </c>
      <c r="W59" s="46">
        <v>1</v>
      </c>
      <c r="X59" s="46">
        <v>0</v>
      </c>
      <c r="Y59" s="46">
        <v>0</v>
      </c>
      <c r="Z59" s="46">
        <v>0</v>
      </c>
      <c r="AA59" s="46"/>
    </row>
    <row r="60" spans="1:27" x14ac:dyDescent="0.3">
      <c r="A60" s="66">
        <v>40810</v>
      </c>
      <c r="B60" s="94" t="s">
        <v>104</v>
      </c>
      <c r="C60" s="84" t="s">
        <v>30</v>
      </c>
      <c r="D60" s="66" t="s">
        <v>31</v>
      </c>
      <c r="E60" s="53" t="s">
        <v>32</v>
      </c>
      <c r="F60" s="53" t="s">
        <v>33</v>
      </c>
      <c r="G60" s="53" t="s">
        <v>50</v>
      </c>
      <c r="H60" s="53" t="s">
        <v>51</v>
      </c>
      <c r="I60" s="53" t="s">
        <v>52</v>
      </c>
      <c r="J60" s="53" t="s">
        <v>89</v>
      </c>
      <c r="K60" s="46">
        <v>1</v>
      </c>
      <c r="L60" s="46">
        <v>0</v>
      </c>
      <c r="M60" s="46">
        <v>0</v>
      </c>
      <c r="N60" s="46">
        <v>0</v>
      </c>
      <c r="O60" s="46">
        <v>0</v>
      </c>
      <c r="P60" s="46">
        <v>0</v>
      </c>
      <c r="Q60" s="46">
        <v>0</v>
      </c>
      <c r="R60" s="46">
        <v>0</v>
      </c>
      <c r="S60" s="46">
        <v>0</v>
      </c>
      <c r="T60" s="46">
        <v>0</v>
      </c>
      <c r="U60" s="46">
        <v>0</v>
      </c>
      <c r="V60" s="46">
        <v>0</v>
      </c>
      <c r="W60" s="46">
        <v>0</v>
      </c>
      <c r="X60" s="46">
        <v>0</v>
      </c>
      <c r="Y60" s="46">
        <v>0</v>
      </c>
      <c r="Z60" s="46">
        <v>0</v>
      </c>
      <c r="AA60" s="46"/>
    </row>
    <row r="61" spans="1:27" x14ac:dyDescent="0.3">
      <c r="A61" s="66">
        <v>40832</v>
      </c>
      <c r="B61" s="94" t="s">
        <v>104</v>
      </c>
      <c r="C61" s="84" t="s">
        <v>30</v>
      </c>
      <c r="D61" s="66" t="s">
        <v>31</v>
      </c>
      <c r="E61" s="53" t="s">
        <v>32</v>
      </c>
      <c r="F61" s="53" t="s">
        <v>33</v>
      </c>
      <c r="G61" s="53" t="s">
        <v>38</v>
      </c>
      <c r="H61" s="53" t="s">
        <v>39</v>
      </c>
      <c r="I61" s="53" t="s">
        <v>39</v>
      </c>
      <c r="J61" s="53" t="s">
        <v>89</v>
      </c>
      <c r="K61" s="46">
        <v>0</v>
      </c>
      <c r="L61" s="46">
        <v>3</v>
      </c>
      <c r="M61" s="46">
        <v>0</v>
      </c>
      <c r="N61" s="46">
        <v>60</v>
      </c>
      <c r="O61" s="46">
        <v>12</v>
      </c>
      <c r="P61" s="46">
        <v>0</v>
      </c>
      <c r="Q61" s="46">
        <v>12</v>
      </c>
      <c r="R61" s="46">
        <v>0</v>
      </c>
      <c r="S61" s="46">
        <v>0</v>
      </c>
      <c r="T61" s="46">
        <v>0</v>
      </c>
      <c r="U61" s="46">
        <v>0</v>
      </c>
      <c r="V61" s="46">
        <v>0</v>
      </c>
      <c r="W61" s="46">
        <v>0</v>
      </c>
      <c r="X61" s="46">
        <v>0</v>
      </c>
      <c r="Y61" s="46">
        <v>0</v>
      </c>
      <c r="Z61" s="46">
        <v>0</v>
      </c>
      <c r="AA61" s="46"/>
    </row>
    <row r="62" spans="1:27" x14ac:dyDescent="0.3">
      <c r="A62" s="66">
        <v>40833</v>
      </c>
      <c r="B62" s="94" t="s">
        <v>104</v>
      </c>
      <c r="C62" s="84" t="s">
        <v>30</v>
      </c>
      <c r="D62" s="66" t="s">
        <v>31</v>
      </c>
      <c r="E62" s="53" t="s">
        <v>32</v>
      </c>
      <c r="F62" s="53" t="s">
        <v>33</v>
      </c>
      <c r="G62" s="53" t="s">
        <v>36</v>
      </c>
      <c r="H62" s="53" t="s">
        <v>37</v>
      </c>
      <c r="I62" s="53" t="s">
        <v>37</v>
      </c>
      <c r="J62" s="53" t="s">
        <v>89</v>
      </c>
      <c r="K62" s="46">
        <v>0</v>
      </c>
      <c r="L62" s="46">
        <v>1</v>
      </c>
      <c r="M62" s="46">
        <v>0</v>
      </c>
      <c r="N62" s="46">
        <v>16630</v>
      </c>
      <c r="O62" s="46">
        <v>3326</v>
      </c>
      <c r="P62" s="46">
        <v>5</v>
      </c>
      <c r="Q62" s="46">
        <v>576</v>
      </c>
      <c r="R62" s="46">
        <v>0</v>
      </c>
      <c r="S62" s="46">
        <v>0</v>
      </c>
      <c r="T62" s="46">
        <v>0</v>
      </c>
      <c r="U62" s="46">
        <v>0</v>
      </c>
      <c r="V62" s="46">
        <v>0</v>
      </c>
      <c r="W62" s="46">
        <v>0</v>
      </c>
      <c r="X62" s="46">
        <v>0</v>
      </c>
      <c r="Y62" s="46">
        <v>0</v>
      </c>
      <c r="Z62" s="46">
        <v>0</v>
      </c>
      <c r="AA62" s="46"/>
    </row>
    <row r="63" spans="1:27" x14ac:dyDescent="0.3">
      <c r="A63" s="66">
        <v>40876</v>
      </c>
      <c r="B63" s="94" t="s">
        <v>104</v>
      </c>
      <c r="C63" s="84" t="s">
        <v>30</v>
      </c>
      <c r="D63" s="66" t="s">
        <v>31</v>
      </c>
      <c r="E63" s="53" t="s">
        <v>32</v>
      </c>
      <c r="F63" s="53" t="s">
        <v>33</v>
      </c>
      <c r="G63" s="53" t="s">
        <v>36</v>
      </c>
      <c r="H63" s="53" t="s">
        <v>37</v>
      </c>
      <c r="I63" s="53" t="s">
        <v>37</v>
      </c>
      <c r="J63" s="73" t="s">
        <v>89</v>
      </c>
      <c r="K63" s="46">
        <v>0</v>
      </c>
      <c r="L63" s="46">
        <v>0</v>
      </c>
      <c r="M63" s="46">
        <v>0</v>
      </c>
      <c r="N63" s="46">
        <v>0</v>
      </c>
      <c r="O63" s="46">
        <v>0</v>
      </c>
      <c r="P63" s="46">
        <v>0</v>
      </c>
      <c r="Q63" s="46">
        <v>0</v>
      </c>
      <c r="R63" s="46">
        <v>0</v>
      </c>
      <c r="S63" s="46">
        <v>0</v>
      </c>
      <c r="T63" s="46">
        <v>1</v>
      </c>
      <c r="U63" s="46">
        <v>0</v>
      </c>
      <c r="V63" s="46">
        <v>0</v>
      </c>
      <c r="W63" s="46">
        <v>0</v>
      </c>
      <c r="X63" s="46">
        <v>0</v>
      </c>
      <c r="Y63" s="46">
        <v>0</v>
      </c>
      <c r="Z63" s="46">
        <v>0</v>
      </c>
      <c r="AA63" s="46"/>
    </row>
    <row r="64" spans="1:27" x14ac:dyDescent="0.3">
      <c r="A64" s="66">
        <v>41099</v>
      </c>
      <c r="B64" s="94" t="s">
        <v>103</v>
      </c>
      <c r="C64" s="84" t="s">
        <v>30</v>
      </c>
      <c r="D64" s="66" t="s">
        <v>31</v>
      </c>
      <c r="E64" s="53" t="s">
        <v>32</v>
      </c>
      <c r="F64" s="53" t="s">
        <v>33</v>
      </c>
      <c r="G64" s="53" t="s">
        <v>53</v>
      </c>
      <c r="H64" s="53" t="s">
        <v>54</v>
      </c>
      <c r="I64" s="53" t="s">
        <v>54</v>
      </c>
      <c r="J64" s="53" t="s">
        <v>89</v>
      </c>
      <c r="K64" s="46">
        <v>0</v>
      </c>
      <c r="L64" s="46">
        <v>0</v>
      </c>
      <c r="M64" s="46">
        <v>0</v>
      </c>
      <c r="N64" s="46">
        <v>0</v>
      </c>
      <c r="O64" s="46">
        <v>0</v>
      </c>
      <c r="P64" s="46">
        <v>0</v>
      </c>
      <c r="Q64" s="46">
        <v>0</v>
      </c>
      <c r="R64" s="46">
        <v>0</v>
      </c>
      <c r="S64" s="46">
        <v>0</v>
      </c>
      <c r="T64" s="46">
        <v>0</v>
      </c>
      <c r="U64" s="46">
        <v>0</v>
      </c>
      <c r="V64" s="46">
        <v>0</v>
      </c>
      <c r="W64" s="46">
        <v>0</v>
      </c>
      <c r="X64" s="46">
        <v>0</v>
      </c>
      <c r="Y64" s="46">
        <v>0</v>
      </c>
      <c r="Z64" s="46">
        <v>0</v>
      </c>
      <c r="AA64" s="46"/>
    </row>
    <row r="65" spans="1:27" x14ac:dyDescent="0.3">
      <c r="A65" s="66">
        <v>41105</v>
      </c>
      <c r="B65" s="94" t="s">
        <v>103</v>
      </c>
      <c r="C65" s="84" t="s">
        <v>30</v>
      </c>
      <c r="D65" s="66" t="s">
        <v>31</v>
      </c>
      <c r="E65" s="53" t="s">
        <v>32</v>
      </c>
      <c r="F65" s="53" t="s">
        <v>33</v>
      </c>
      <c r="G65" s="53" t="s">
        <v>53</v>
      </c>
      <c r="H65" s="53" t="s">
        <v>54</v>
      </c>
      <c r="I65" s="53" t="s">
        <v>54</v>
      </c>
      <c r="J65" s="53" t="s">
        <v>89</v>
      </c>
      <c r="K65" s="46">
        <v>0</v>
      </c>
      <c r="L65" s="46">
        <v>0</v>
      </c>
      <c r="M65" s="46">
        <v>0</v>
      </c>
      <c r="N65" s="46">
        <v>10</v>
      </c>
      <c r="O65" s="46">
        <v>2</v>
      </c>
      <c r="P65" s="46">
        <v>1</v>
      </c>
      <c r="Q65" s="46">
        <v>1</v>
      </c>
      <c r="R65" s="46">
        <v>0</v>
      </c>
      <c r="S65" s="46">
        <v>0</v>
      </c>
      <c r="T65" s="46">
        <v>0</v>
      </c>
      <c r="U65" s="46">
        <v>0</v>
      </c>
      <c r="V65" s="46">
        <v>0</v>
      </c>
      <c r="W65" s="46">
        <v>0</v>
      </c>
      <c r="X65" s="46">
        <v>0</v>
      </c>
      <c r="Y65" s="46">
        <v>0</v>
      </c>
      <c r="Z65" s="46">
        <v>0</v>
      </c>
      <c r="AA65" s="46"/>
    </row>
    <row r="66" spans="1:27" x14ac:dyDescent="0.3">
      <c r="A66" s="66">
        <v>41106</v>
      </c>
      <c r="B66" s="94" t="s">
        <v>103</v>
      </c>
      <c r="C66" s="84" t="s">
        <v>30</v>
      </c>
      <c r="D66" s="66" t="s">
        <v>31</v>
      </c>
      <c r="E66" s="53" t="s">
        <v>32</v>
      </c>
      <c r="F66" s="53" t="s">
        <v>33</v>
      </c>
      <c r="G66" s="53" t="s">
        <v>36</v>
      </c>
      <c r="H66" s="53" t="s">
        <v>37</v>
      </c>
      <c r="I66" s="53" t="s">
        <v>37</v>
      </c>
      <c r="J66" s="73" t="s">
        <v>89</v>
      </c>
      <c r="K66" s="46">
        <v>0</v>
      </c>
      <c r="L66" s="46">
        <v>0</v>
      </c>
      <c r="M66" s="46">
        <v>0</v>
      </c>
      <c r="N66" s="46">
        <v>0</v>
      </c>
      <c r="O66" s="46">
        <v>0</v>
      </c>
      <c r="P66" s="46">
        <v>0</v>
      </c>
      <c r="Q66" s="46">
        <v>0</v>
      </c>
      <c r="R66" s="46">
        <v>0</v>
      </c>
      <c r="S66" s="46">
        <v>0</v>
      </c>
      <c r="T66" s="46">
        <v>0</v>
      </c>
      <c r="U66" s="46">
        <v>0</v>
      </c>
      <c r="V66" s="46">
        <v>0</v>
      </c>
      <c r="W66" s="46">
        <v>0</v>
      </c>
      <c r="X66" s="46">
        <v>0</v>
      </c>
      <c r="Y66" s="46">
        <v>0</v>
      </c>
      <c r="Z66" s="46">
        <v>0</v>
      </c>
      <c r="AA66" s="46"/>
    </row>
    <row r="67" spans="1:27" x14ac:dyDescent="0.3">
      <c r="A67" s="66">
        <v>41147</v>
      </c>
      <c r="B67" s="94" t="s">
        <v>103</v>
      </c>
      <c r="C67" s="84" t="s">
        <v>30</v>
      </c>
      <c r="D67" s="66" t="s">
        <v>31</v>
      </c>
      <c r="E67" s="53" t="s">
        <v>32</v>
      </c>
      <c r="F67" s="53" t="s">
        <v>33</v>
      </c>
      <c r="G67" s="53" t="s">
        <v>38</v>
      </c>
      <c r="H67" s="53" t="s">
        <v>39</v>
      </c>
      <c r="I67" s="53" t="s">
        <v>39</v>
      </c>
      <c r="J67" s="53" t="s">
        <v>89</v>
      </c>
      <c r="K67" s="46">
        <v>0</v>
      </c>
      <c r="L67" s="46">
        <v>0</v>
      </c>
      <c r="M67" s="46">
        <v>0</v>
      </c>
      <c r="N67" s="46">
        <v>2554</v>
      </c>
      <c r="O67" s="46">
        <v>690</v>
      </c>
      <c r="P67" s="46">
        <v>0</v>
      </c>
      <c r="Q67" s="46">
        <v>465</v>
      </c>
      <c r="R67" s="46">
        <v>0</v>
      </c>
      <c r="S67" s="46">
        <v>0</v>
      </c>
      <c r="T67" s="46">
        <v>0</v>
      </c>
      <c r="U67" s="46">
        <v>0</v>
      </c>
      <c r="V67" s="46">
        <v>0</v>
      </c>
      <c r="W67" s="46">
        <v>0</v>
      </c>
      <c r="X67" s="46">
        <v>3</v>
      </c>
      <c r="Y67" s="46">
        <v>0</v>
      </c>
      <c r="Z67" s="46">
        <v>0</v>
      </c>
      <c r="AA67" s="46" t="s">
        <v>55</v>
      </c>
    </row>
    <row r="68" spans="1:27" x14ac:dyDescent="0.3">
      <c r="A68" s="66">
        <v>41148</v>
      </c>
      <c r="B68" s="94" t="s">
        <v>103</v>
      </c>
      <c r="C68" s="84" t="s">
        <v>30</v>
      </c>
      <c r="D68" s="66" t="s">
        <v>31</v>
      </c>
      <c r="E68" s="53" t="s">
        <v>32</v>
      </c>
      <c r="F68" s="53" t="s">
        <v>33</v>
      </c>
      <c r="G68" s="53" t="s">
        <v>36</v>
      </c>
      <c r="H68" s="53" t="s">
        <v>37</v>
      </c>
      <c r="I68" s="53" t="s">
        <v>37</v>
      </c>
      <c r="J68" s="73" t="s">
        <v>89</v>
      </c>
      <c r="K68" s="46">
        <v>0</v>
      </c>
      <c r="L68" s="46">
        <v>0</v>
      </c>
      <c r="M68" s="46">
        <v>0</v>
      </c>
      <c r="N68" s="46">
        <v>0</v>
      </c>
      <c r="O68" s="46">
        <v>0</v>
      </c>
      <c r="P68" s="46">
        <v>0</v>
      </c>
      <c r="Q68" s="46">
        <v>0</v>
      </c>
      <c r="R68" s="46">
        <v>0</v>
      </c>
      <c r="S68" s="46">
        <v>0</v>
      </c>
      <c r="T68" s="46">
        <v>0</v>
      </c>
      <c r="U68" s="46">
        <v>0</v>
      </c>
      <c r="V68" s="46">
        <v>0</v>
      </c>
      <c r="W68" s="46">
        <v>0</v>
      </c>
      <c r="X68" s="46">
        <v>0</v>
      </c>
      <c r="Y68" s="46">
        <v>0</v>
      </c>
      <c r="Z68" s="46">
        <v>0</v>
      </c>
      <c r="AA68" s="46"/>
    </row>
    <row r="69" spans="1:27" x14ac:dyDescent="0.3">
      <c r="A69" s="66">
        <v>41168</v>
      </c>
      <c r="B69" s="94" t="s">
        <v>103</v>
      </c>
      <c r="C69" s="84" t="s">
        <v>30</v>
      </c>
      <c r="D69" s="66" t="s">
        <v>31</v>
      </c>
      <c r="E69" s="53" t="s">
        <v>32</v>
      </c>
      <c r="F69" s="53" t="s">
        <v>33</v>
      </c>
      <c r="G69" s="53" t="s">
        <v>38</v>
      </c>
      <c r="H69" s="53" t="s">
        <v>39</v>
      </c>
      <c r="I69" s="53" t="s">
        <v>39</v>
      </c>
      <c r="J69" s="53" t="s">
        <v>89</v>
      </c>
      <c r="K69" s="46">
        <v>0</v>
      </c>
      <c r="L69" s="46">
        <v>0</v>
      </c>
      <c r="M69" s="46">
        <v>0</v>
      </c>
      <c r="N69" s="46">
        <v>7500</v>
      </c>
      <c r="O69" s="46">
        <v>1500</v>
      </c>
      <c r="P69" s="46">
        <v>0</v>
      </c>
      <c r="Q69" s="46">
        <v>1500</v>
      </c>
      <c r="R69" s="46">
        <v>0</v>
      </c>
      <c r="S69" s="46">
        <v>0</v>
      </c>
      <c r="T69" s="46">
        <v>0</v>
      </c>
      <c r="U69" s="46">
        <v>0</v>
      </c>
      <c r="V69" s="46">
        <v>0</v>
      </c>
      <c r="W69" s="46">
        <v>0</v>
      </c>
      <c r="X69" s="46">
        <v>0</v>
      </c>
      <c r="Y69" s="46">
        <v>0</v>
      </c>
      <c r="Z69" s="46">
        <v>0</v>
      </c>
      <c r="AA69" s="46"/>
    </row>
    <row r="70" spans="1:27" x14ac:dyDescent="0.3">
      <c r="A70" s="66">
        <v>41183</v>
      </c>
      <c r="B70" s="94" t="s">
        <v>103</v>
      </c>
      <c r="C70" s="84" t="s">
        <v>30</v>
      </c>
      <c r="D70" s="66" t="s">
        <v>31</v>
      </c>
      <c r="E70" s="53" t="s">
        <v>32</v>
      </c>
      <c r="F70" s="53" t="s">
        <v>33</v>
      </c>
      <c r="G70" s="53" t="s">
        <v>38</v>
      </c>
      <c r="H70" s="53" t="s">
        <v>39</v>
      </c>
      <c r="I70" s="53" t="s">
        <v>39</v>
      </c>
      <c r="J70" s="53" t="s">
        <v>89</v>
      </c>
      <c r="K70" s="46">
        <v>0</v>
      </c>
      <c r="L70" s="46">
        <v>0</v>
      </c>
      <c r="M70" s="46">
        <v>0</v>
      </c>
      <c r="N70" s="46">
        <v>0</v>
      </c>
      <c r="O70" s="46">
        <v>0</v>
      </c>
      <c r="P70" s="46">
        <v>0</v>
      </c>
      <c r="Q70" s="46">
        <v>0</v>
      </c>
      <c r="R70" s="46">
        <v>0</v>
      </c>
      <c r="S70" s="46">
        <v>0</v>
      </c>
      <c r="T70" s="46">
        <v>0</v>
      </c>
      <c r="U70" s="46">
        <v>0</v>
      </c>
      <c r="V70" s="46">
        <v>0</v>
      </c>
      <c r="W70" s="46">
        <v>0</v>
      </c>
      <c r="X70" s="46">
        <v>0</v>
      </c>
      <c r="Y70" s="46">
        <v>0</v>
      </c>
      <c r="Z70" s="46">
        <v>0</v>
      </c>
      <c r="AA70" s="46"/>
    </row>
    <row r="71" spans="1:27" x14ac:dyDescent="0.3">
      <c r="A71" s="66">
        <v>41199</v>
      </c>
      <c r="B71" s="94" t="s">
        <v>103</v>
      </c>
      <c r="C71" s="84" t="s">
        <v>30</v>
      </c>
      <c r="D71" s="66" t="s">
        <v>31</v>
      </c>
      <c r="E71" s="53" t="s">
        <v>32</v>
      </c>
      <c r="F71" s="53" t="s">
        <v>33</v>
      </c>
      <c r="G71" s="53" t="s">
        <v>36</v>
      </c>
      <c r="H71" s="53" t="s">
        <v>37</v>
      </c>
      <c r="I71" s="53" t="s">
        <v>37</v>
      </c>
      <c r="J71" s="73" t="s">
        <v>89</v>
      </c>
      <c r="K71" s="46">
        <v>0</v>
      </c>
      <c r="L71" s="46">
        <v>0</v>
      </c>
      <c r="M71" s="46">
        <v>0</v>
      </c>
      <c r="N71" s="46">
        <v>40</v>
      </c>
      <c r="O71" s="46">
        <v>8</v>
      </c>
      <c r="P71" s="46">
        <v>0</v>
      </c>
      <c r="Q71" s="46">
        <v>8</v>
      </c>
      <c r="R71" s="46">
        <v>0</v>
      </c>
      <c r="S71" s="46">
        <v>0</v>
      </c>
      <c r="T71" s="46">
        <v>0</v>
      </c>
      <c r="U71" s="46">
        <v>0</v>
      </c>
      <c r="V71" s="46">
        <v>0</v>
      </c>
      <c r="W71" s="46">
        <v>0</v>
      </c>
      <c r="X71" s="46">
        <v>0</v>
      </c>
      <c r="Y71" s="46">
        <v>0</v>
      </c>
      <c r="Z71" s="46">
        <v>0</v>
      </c>
      <c r="AA71" s="46"/>
    </row>
    <row r="72" spans="1:27" x14ac:dyDescent="0.3">
      <c r="A72" s="66">
        <v>41316</v>
      </c>
      <c r="B72" s="94" t="s">
        <v>102</v>
      </c>
      <c r="C72" s="84" t="s">
        <v>30</v>
      </c>
      <c r="D72" s="66" t="s">
        <v>31</v>
      </c>
      <c r="E72" s="53" t="s">
        <v>32</v>
      </c>
      <c r="F72" s="53" t="s">
        <v>33</v>
      </c>
      <c r="G72" s="53" t="s">
        <v>53</v>
      </c>
      <c r="H72" s="53" t="s">
        <v>54</v>
      </c>
      <c r="I72" s="53" t="s">
        <v>54</v>
      </c>
      <c r="J72" s="53" t="s">
        <v>89</v>
      </c>
      <c r="K72" s="46">
        <v>0</v>
      </c>
      <c r="L72" s="46">
        <v>1</v>
      </c>
      <c r="M72" s="46">
        <v>0</v>
      </c>
      <c r="N72" s="46">
        <v>70</v>
      </c>
      <c r="O72" s="46">
        <v>15</v>
      </c>
      <c r="P72" s="46">
        <v>0</v>
      </c>
      <c r="Q72" s="46">
        <v>10</v>
      </c>
      <c r="R72" s="46">
        <v>0</v>
      </c>
      <c r="S72" s="46">
        <v>0</v>
      </c>
      <c r="T72" s="46">
        <v>0</v>
      </c>
      <c r="U72" s="46">
        <v>0</v>
      </c>
      <c r="V72" s="46">
        <v>0</v>
      </c>
      <c r="W72" s="46">
        <v>0</v>
      </c>
      <c r="X72" s="46">
        <v>0</v>
      </c>
      <c r="Y72" s="46">
        <v>0</v>
      </c>
      <c r="Z72" s="46">
        <v>0</v>
      </c>
      <c r="AA72" s="46"/>
    </row>
    <row r="73" spans="1:27" x14ac:dyDescent="0.3">
      <c r="A73" s="66">
        <v>41443</v>
      </c>
      <c r="B73" s="94" t="s">
        <v>102</v>
      </c>
      <c r="C73" s="84" t="s">
        <v>30</v>
      </c>
      <c r="D73" s="66" t="s">
        <v>31</v>
      </c>
      <c r="E73" s="53" t="s">
        <v>32</v>
      </c>
      <c r="F73" s="53" t="s">
        <v>33</v>
      </c>
      <c r="G73" s="53" t="s">
        <v>36</v>
      </c>
      <c r="H73" s="53" t="s">
        <v>37</v>
      </c>
      <c r="I73" s="53" t="s">
        <v>37</v>
      </c>
      <c r="J73" s="73" t="s">
        <v>89</v>
      </c>
      <c r="K73" s="46">
        <v>1</v>
      </c>
      <c r="L73" s="46">
        <v>1</v>
      </c>
      <c r="M73" s="46">
        <v>0</v>
      </c>
      <c r="N73" s="46">
        <v>2</v>
      </c>
      <c r="O73" s="46">
        <v>0</v>
      </c>
      <c r="P73" s="46">
        <v>0</v>
      </c>
      <c r="Q73" s="46">
        <v>0</v>
      </c>
      <c r="R73" s="46">
        <v>0</v>
      </c>
      <c r="S73" s="46">
        <v>0</v>
      </c>
      <c r="T73" s="46">
        <v>0</v>
      </c>
      <c r="U73" s="46">
        <v>0</v>
      </c>
      <c r="V73" s="46">
        <v>0</v>
      </c>
      <c r="W73" s="46">
        <v>0</v>
      </c>
      <c r="X73" s="46">
        <v>0</v>
      </c>
      <c r="Y73" s="46">
        <v>0</v>
      </c>
      <c r="Z73" s="46">
        <v>0</v>
      </c>
      <c r="AA73" s="46"/>
    </row>
    <row r="74" spans="1:27" x14ac:dyDescent="0.3">
      <c r="A74" s="66">
        <v>41519</v>
      </c>
      <c r="B74" s="94" t="s">
        <v>102</v>
      </c>
      <c r="C74" s="84" t="s">
        <v>30</v>
      </c>
      <c r="D74" s="66" t="s">
        <v>31</v>
      </c>
      <c r="E74" s="53" t="s">
        <v>32</v>
      </c>
      <c r="F74" s="53" t="s">
        <v>33</v>
      </c>
      <c r="G74" s="53" t="s">
        <v>50</v>
      </c>
      <c r="H74" s="53" t="s">
        <v>51</v>
      </c>
      <c r="I74" s="53" t="s">
        <v>52</v>
      </c>
      <c r="J74" s="53" t="s">
        <v>89</v>
      </c>
      <c r="K74" s="46">
        <v>0</v>
      </c>
      <c r="L74" s="46">
        <v>0</v>
      </c>
      <c r="M74" s="46">
        <v>0</v>
      </c>
      <c r="N74" s="46">
        <v>0</v>
      </c>
      <c r="O74" s="46">
        <v>0</v>
      </c>
      <c r="P74" s="46">
        <v>0</v>
      </c>
      <c r="Q74" s="46">
        <v>0</v>
      </c>
      <c r="R74" s="46">
        <v>1</v>
      </c>
      <c r="S74" s="46">
        <v>0</v>
      </c>
      <c r="T74" s="46">
        <v>0</v>
      </c>
      <c r="U74" s="46">
        <v>0</v>
      </c>
      <c r="V74" s="46">
        <v>0</v>
      </c>
      <c r="W74" s="46">
        <v>0</v>
      </c>
      <c r="X74" s="46">
        <v>0</v>
      </c>
      <c r="Y74" s="46">
        <v>0</v>
      </c>
      <c r="Z74" s="46">
        <v>0</v>
      </c>
      <c r="AA74" s="46"/>
    </row>
    <row r="75" spans="1:27" x14ac:dyDescent="0.3">
      <c r="A75" s="66">
        <v>41554</v>
      </c>
      <c r="B75" s="94" t="s">
        <v>102</v>
      </c>
      <c r="C75" s="84" t="s">
        <v>30</v>
      </c>
      <c r="D75" s="66" t="s">
        <v>31</v>
      </c>
      <c r="E75" s="53" t="s">
        <v>32</v>
      </c>
      <c r="F75" s="53" t="s">
        <v>33</v>
      </c>
      <c r="G75" s="53" t="s">
        <v>36</v>
      </c>
      <c r="H75" s="53" t="s">
        <v>37</v>
      </c>
      <c r="I75" s="53" t="s">
        <v>37</v>
      </c>
      <c r="J75" s="73" t="s">
        <v>89</v>
      </c>
      <c r="K75" s="46">
        <v>0</v>
      </c>
      <c r="L75" s="46">
        <v>0</v>
      </c>
      <c r="M75" s="46">
        <v>0</v>
      </c>
      <c r="N75" s="46">
        <v>35</v>
      </c>
      <c r="O75" s="46">
        <v>7</v>
      </c>
      <c r="P75" s="46">
        <v>0</v>
      </c>
      <c r="Q75" s="46">
        <v>7</v>
      </c>
      <c r="R75" s="46">
        <v>0</v>
      </c>
      <c r="S75" s="46">
        <v>0</v>
      </c>
      <c r="T75" s="46">
        <v>0</v>
      </c>
      <c r="U75" s="46">
        <v>0</v>
      </c>
      <c r="V75" s="46">
        <v>0</v>
      </c>
      <c r="W75" s="46">
        <v>0</v>
      </c>
      <c r="X75" s="46">
        <v>0</v>
      </c>
      <c r="Y75" s="46">
        <v>0</v>
      </c>
      <c r="Z75" s="46">
        <v>0</v>
      </c>
      <c r="AA75" s="46"/>
    </row>
    <row r="76" spans="1:27" x14ac:dyDescent="0.3">
      <c r="A76" s="66">
        <v>41563</v>
      </c>
      <c r="B76" s="94" t="s">
        <v>102</v>
      </c>
      <c r="C76" s="84" t="s">
        <v>30</v>
      </c>
      <c r="D76" s="66" t="s">
        <v>31</v>
      </c>
      <c r="E76" s="53" t="s">
        <v>32</v>
      </c>
      <c r="F76" s="53" t="s">
        <v>33</v>
      </c>
      <c r="G76" s="53" t="s">
        <v>36</v>
      </c>
      <c r="H76" s="53" t="s">
        <v>37</v>
      </c>
      <c r="I76" s="53" t="s">
        <v>37</v>
      </c>
      <c r="J76" s="73" t="s">
        <v>89</v>
      </c>
      <c r="K76" s="46">
        <v>0</v>
      </c>
      <c r="L76" s="46">
        <v>0</v>
      </c>
      <c r="M76" s="46">
        <v>0</v>
      </c>
      <c r="N76" s="46">
        <v>115</v>
      </c>
      <c r="O76" s="46">
        <v>23</v>
      </c>
      <c r="P76" s="46">
        <v>0</v>
      </c>
      <c r="Q76" s="46">
        <v>23</v>
      </c>
      <c r="R76" s="46">
        <v>0</v>
      </c>
      <c r="S76" s="46">
        <v>0</v>
      </c>
      <c r="T76" s="46">
        <v>0</v>
      </c>
      <c r="U76" s="46">
        <v>0</v>
      </c>
      <c r="V76" s="46">
        <v>0</v>
      </c>
      <c r="W76" s="46">
        <v>0</v>
      </c>
      <c r="X76" s="46">
        <v>0</v>
      </c>
      <c r="Y76" s="46">
        <v>0</v>
      </c>
      <c r="Z76" s="46">
        <v>0</v>
      </c>
      <c r="AA76" s="46"/>
    </row>
    <row r="77" spans="1:27" x14ac:dyDescent="0.3">
      <c r="A77" s="66">
        <v>41579</v>
      </c>
      <c r="B77" s="94" t="s">
        <v>102</v>
      </c>
      <c r="C77" s="84" t="s">
        <v>30</v>
      </c>
      <c r="D77" s="66" t="s">
        <v>31</v>
      </c>
      <c r="E77" s="53" t="s">
        <v>32</v>
      </c>
      <c r="F77" s="53" t="s">
        <v>33</v>
      </c>
      <c r="G77" s="53" t="s">
        <v>36</v>
      </c>
      <c r="H77" s="53" t="s">
        <v>37</v>
      </c>
      <c r="I77" s="53" t="s">
        <v>37</v>
      </c>
      <c r="J77" s="73" t="s">
        <v>89</v>
      </c>
      <c r="K77" s="46">
        <v>0</v>
      </c>
      <c r="L77" s="46">
        <v>0</v>
      </c>
      <c r="M77" s="46">
        <v>0</v>
      </c>
      <c r="N77" s="46">
        <v>0</v>
      </c>
      <c r="O77" s="46">
        <v>0</v>
      </c>
      <c r="P77" s="46">
        <v>0</v>
      </c>
      <c r="Q77" s="46">
        <v>0</v>
      </c>
      <c r="R77" s="46">
        <v>0</v>
      </c>
      <c r="S77" s="46">
        <v>0</v>
      </c>
      <c r="T77" s="46">
        <v>0</v>
      </c>
      <c r="U77" s="46">
        <v>0</v>
      </c>
      <c r="V77" s="46">
        <v>0</v>
      </c>
      <c r="W77" s="46">
        <v>0</v>
      </c>
      <c r="X77" s="46">
        <v>0</v>
      </c>
      <c r="Y77" s="46">
        <v>0</v>
      </c>
      <c r="Z77" s="46">
        <v>0</v>
      </c>
      <c r="AA77" s="46"/>
    </row>
    <row r="78" spans="1:27" x14ac:dyDescent="0.3">
      <c r="A78" s="66">
        <v>41699</v>
      </c>
      <c r="B78" s="94" t="s">
        <v>101</v>
      </c>
      <c r="C78" s="84" t="s">
        <v>30</v>
      </c>
      <c r="D78" s="66" t="s">
        <v>31</v>
      </c>
      <c r="E78" s="53" t="s">
        <v>32</v>
      </c>
      <c r="F78" s="53" t="s">
        <v>33</v>
      </c>
      <c r="G78" s="53" t="s">
        <v>38</v>
      </c>
      <c r="H78" s="53" t="s">
        <v>39</v>
      </c>
      <c r="I78" s="53" t="s">
        <v>39</v>
      </c>
      <c r="J78" s="53" t="s">
        <v>89</v>
      </c>
      <c r="K78" s="46">
        <v>0</v>
      </c>
      <c r="L78" s="46">
        <v>0</v>
      </c>
      <c r="M78" s="46">
        <v>0</v>
      </c>
      <c r="N78" s="46">
        <v>750</v>
      </c>
      <c r="O78" s="46">
        <v>150</v>
      </c>
      <c r="P78" s="46">
        <v>0</v>
      </c>
      <c r="Q78" s="46">
        <v>150</v>
      </c>
      <c r="R78" s="46">
        <v>0</v>
      </c>
      <c r="S78" s="46">
        <v>0</v>
      </c>
      <c r="T78" s="46">
        <v>0</v>
      </c>
      <c r="U78" s="46">
        <v>0</v>
      </c>
      <c r="V78" s="46">
        <v>0</v>
      </c>
      <c r="W78" s="46">
        <v>1</v>
      </c>
      <c r="X78" s="46">
        <v>1</v>
      </c>
      <c r="Y78" s="46">
        <v>1</v>
      </c>
      <c r="Z78" s="46">
        <v>0</v>
      </c>
      <c r="AA78" s="46"/>
    </row>
    <row r="79" spans="1:27" x14ac:dyDescent="0.3">
      <c r="A79" s="66">
        <v>41722</v>
      </c>
      <c r="B79" s="94" t="s">
        <v>101</v>
      </c>
      <c r="C79" s="84" t="s">
        <v>30</v>
      </c>
      <c r="D79" s="66" t="s">
        <v>31</v>
      </c>
      <c r="E79" s="53" t="s">
        <v>32</v>
      </c>
      <c r="F79" s="53" t="s">
        <v>33</v>
      </c>
      <c r="G79" s="53" t="s">
        <v>53</v>
      </c>
      <c r="H79" s="53" t="s">
        <v>54</v>
      </c>
      <c r="I79" s="53" t="s">
        <v>54</v>
      </c>
      <c r="J79" s="53" t="s">
        <v>89</v>
      </c>
      <c r="K79" s="46">
        <v>0</v>
      </c>
      <c r="L79" s="46">
        <v>0</v>
      </c>
      <c r="M79" s="46">
        <v>0</v>
      </c>
      <c r="N79" s="46">
        <v>0</v>
      </c>
      <c r="O79" s="46">
        <v>0</v>
      </c>
      <c r="P79" s="46">
        <v>0</v>
      </c>
      <c r="Q79" s="46">
        <v>0</v>
      </c>
      <c r="R79" s="46">
        <v>1</v>
      </c>
      <c r="S79" s="46">
        <v>0</v>
      </c>
      <c r="T79" s="46">
        <v>0</v>
      </c>
      <c r="U79" s="46">
        <v>1</v>
      </c>
      <c r="V79" s="46">
        <v>1</v>
      </c>
      <c r="W79" s="46">
        <v>0</v>
      </c>
      <c r="X79" s="46">
        <v>0</v>
      </c>
      <c r="Y79" s="46">
        <v>0</v>
      </c>
      <c r="Z79" s="46">
        <v>0</v>
      </c>
      <c r="AA79" s="46"/>
    </row>
    <row r="80" spans="1:27" x14ac:dyDescent="0.3">
      <c r="A80" s="66">
        <v>41769</v>
      </c>
      <c r="B80" s="94" t="s">
        <v>101</v>
      </c>
      <c r="C80" s="84" t="s">
        <v>30</v>
      </c>
      <c r="D80" s="66" t="s">
        <v>31</v>
      </c>
      <c r="E80" s="53" t="s">
        <v>32</v>
      </c>
      <c r="F80" s="53" t="s">
        <v>33</v>
      </c>
      <c r="G80" s="53" t="s">
        <v>38</v>
      </c>
      <c r="H80" s="53" t="s">
        <v>39</v>
      </c>
      <c r="I80" s="53" t="s">
        <v>39</v>
      </c>
      <c r="J80" s="53" t="s">
        <v>89</v>
      </c>
      <c r="K80" s="46">
        <v>0</v>
      </c>
      <c r="L80" s="46">
        <v>0</v>
      </c>
      <c r="M80" s="46">
        <v>0</v>
      </c>
      <c r="N80" s="46">
        <v>815</v>
      </c>
      <c r="O80" s="46">
        <v>163</v>
      </c>
      <c r="P80" s="46">
        <v>0</v>
      </c>
      <c r="Q80" s="46">
        <v>163</v>
      </c>
      <c r="R80" s="46">
        <v>0</v>
      </c>
      <c r="S80" s="46">
        <v>0</v>
      </c>
      <c r="T80" s="46">
        <v>0</v>
      </c>
      <c r="U80" s="46">
        <v>0</v>
      </c>
      <c r="V80" s="46">
        <v>0</v>
      </c>
      <c r="W80" s="46">
        <v>0</v>
      </c>
      <c r="X80" s="46">
        <v>0</v>
      </c>
      <c r="Y80" s="46">
        <v>0</v>
      </c>
      <c r="Z80" s="46">
        <v>0</v>
      </c>
      <c r="AA80" s="46"/>
    </row>
    <row r="81" spans="1:27" x14ac:dyDescent="0.3">
      <c r="A81" s="66">
        <v>41798</v>
      </c>
      <c r="B81" s="94" t="s">
        <v>101</v>
      </c>
      <c r="C81" s="84" t="s">
        <v>30</v>
      </c>
      <c r="D81" s="66" t="s">
        <v>31</v>
      </c>
      <c r="E81" s="53" t="s">
        <v>32</v>
      </c>
      <c r="F81" s="53" t="s">
        <v>33</v>
      </c>
      <c r="G81" s="53" t="s">
        <v>36</v>
      </c>
      <c r="H81" s="53" t="s">
        <v>37</v>
      </c>
      <c r="I81" s="53" t="s">
        <v>37</v>
      </c>
      <c r="J81" s="53" t="s">
        <v>89</v>
      </c>
      <c r="K81" s="46">
        <v>0</v>
      </c>
      <c r="L81" s="46">
        <v>0</v>
      </c>
      <c r="M81" s="46">
        <v>1</v>
      </c>
      <c r="N81" s="46">
        <v>21</v>
      </c>
      <c r="O81" s="46">
        <v>4</v>
      </c>
      <c r="P81" s="46">
        <v>2</v>
      </c>
      <c r="Q81" s="46">
        <v>2</v>
      </c>
      <c r="R81" s="46">
        <v>0</v>
      </c>
      <c r="S81" s="46">
        <v>0</v>
      </c>
      <c r="T81" s="46">
        <v>0</v>
      </c>
      <c r="U81" s="46">
        <v>0</v>
      </c>
      <c r="V81" s="46">
        <v>0</v>
      </c>
      <c r="W81" s="46">
        <v>0</v>
      </c>
      <c r="X81" s="46">
        <v>0</v>
      </c>
      <c r="Y81" s="46">
        <v>0</v>
      </c>
      <c r="Z81" s="46">
        <v>0</v>
      </c>
      <c r="AA81" s="46"/>
    </row>
    <row r="82" spans="1:27" x14ac:dyDescent="0.3">
      <c r="A82" s="66">
        <v>41807</v>
      </c>
      <c r="B82" s="94" t="s">
        <v>101</v>
      </c>
      <c r="C82" s="84" t="s">
        <v>30</v>
      </c>
      <c r="D82" s="66" t="s">
        <v>31</v>
      </c>
      <c r="E82" s="53" t="s">
        <v>32</v>
      </c>
      <c r="F82" s="53" t="s">
        <v>33</v>
      </c>
      <c r="G82" s="53" t="s">
        <v>38</v>
      </c>
      <c r="H82" s="53" t="s">
        <v>39</v>
      </c>
      <c r="I82" s="53" t="s">
        <v>39</v>
      </c>
      <c r="J82" s="53" t="s">
        <v>89</v>
      </c>
      <c r="K82" s="46">
        <v>0</v>
      </c>
      <c r="L82" s="46">
        <v>0</v>
      </c>
      <c r="M82" s="46">
        <v>0</v>
      </c>
      <c r="N82" s="46">
        <v>50</v>
      </c>
      <c r="O82" s="46">
        <v>10</v>
      </c>
      <c r="P82" s="46">
        <v>0</v>
      </c>
      <c r="Q82" s="46">
        <v>10</v>
      </c>
      <c r="R82" s="46">
        <v>1</v>
      </c>
      <c r="S82" s="46">
        <v>0</v>
      </c>
      <c r="T82" s="46">
        <v>0</v>
      </c>
      <c r="U82" s="46">
        <v>0</v>
      </c>
      <c r="V82" s="46">
        <v>1</v>
      </c>
      <c r="W82" s="46">
        <v>0</v>
      </c>
      <c r="X82" s="46">
        <v>0</v>
      </c>
      <c r="Y82" s="46">
        <v>0</v>
      </c>
      <c r="Z82" s="46">
        <v>0</v>
      </c>
      <c r="AA82" s="46"/>
    </row>
    <row r="83" spans="1:27" x14ac:dyDescent="0.3">
      <c r="A83" s="66">
        <v>41898</v>
      </c>
      <c r="B83" s="94" t="s">
        <v>101</v>
      </c>
      <c r="C83" s="84" t="s">
        <v>30</v>
      </c>
      <c r="D83" s="66" t="s">
        <v>31</v>
      </c>
      <c r="E83" s="53" t="s">
        <v>32</v>
      </c>
      <c r="F83" s="53" t="s">
        <v>33</v>
      </c>
      <c r="G83" s="53" t="s">
        <v>36</v>
      </c>
      <c r="H83" s="53" t="s">
        <v>37</v>
      </c>
      <c r="I83" s="53" t="s">
        <v>37</v>
      </c>
      <c r="J83" s="53" t="s">
        <v>89</v>
      </c>
      <c r="K83" s="46">
        <v>0</v>
      </c>
      <c r="L83" s="46">
        <v>0</v>
      </c>
      <c r="M83" s="46">
        <v>0</v>
      </c>
      <c r="N83" s="46">
        <v>0</v>
      </c>
      <c r="O83" s="46">
        <v>0</v>
      </c>
      <c r="P83" s="46">
        <v>0</v>
      </c>
      <c r="Q83" s="46">
        <v>0</v>
      </c>
      <c r="R83" s="46">
        <v>0</v>
      </c>
      <c r="S83" s="46">
        <v>0</v>
      </c>
      <c r="T83" s="46">
        <v>0</v>
      </c>
      <c r="U83" s="46">
        <v>0</v>
      </c>
      <c r="V83" s="46">
        <v>0</v>
      </c>
      <c r="W83" s="46">
        <v>0</v>
      </c>
      <c r="X83" s="46">
        <v>0</v>
      </c>
      <c r="Y83" s="46">
        <v>0</v>
      </c>
      <c r="Z83" s="46">
        <v>0</v>
      </c>
      <c r="AA83" s="46">
        <v>2</v>
      </c>
    </row>
    <row r="84" spans="1:27" x14ac:dyDescent="0.3">
      <c r="A84" s="66">
        <v>41914</v>
      </c>
      <c r="B84" s="94" t="s">
        <v>101</v>
      </c>
      <c r="C84" s="84" t="s">
        <v>30</v>
      </c>
      <c r="D84" s="66" t="s">
        <v>31</v>
      </c>
      <c r="E84" s="53" t="s">
        <v>32</v>
      </c>
      <c r="F84" s="53" t="s">
        <v>33</v>
      </c>
      <c r="G84" s="53" t="s">
        <v>38</v>
      </c>
      <c r="H84" s="53" t="s">
        <v>39</v>
      </c>
      <c r="I84" s="53" t="s">
        <v>39</v>
      </c>
      <c r="J84" s="53" t="s">
        <v>89</v>
      </c>
      <c r="K84" s="46">
        <v>0</v>
      </c>
      <c r="L84" s="46">
        <v>0</v>
      </c>
      <c r="M84" s="46">
        <v>0</v>
      </c>
      <c r="N84" s="46">
        <v>0</v>
      </c>
      <c r="O84" s="46">
        <v>0</v>
      </c>
      <c r="P84" s="46">
        <v>0</v>
      </c>
      <c r="Q84" s="46">
        <v>0</v>
      </c>
      <c r="R84" s="46">
        <v>0</v>
      </c>
      <c r="S84" s="46">
        <v>0</v>
      </c>
      <c r="T84" s="46">
        <v>0</v>
      </c>
      <c r="U84" s="46">
        <v>0</v>
      </c>
      <c r="V84" s="46">
        <v>0</v>
      </c>
      <c r="W84" s="46">
        <v>0</v>
      </c>
      <c r="X84" s="46">
        <v>0</v>
      </c>
      <c r="Y84" s="46">
        <v>0</v>
      </c>
      <c r="Z84" s="46">
        <v>0</v>
      </c>
      <c r="AA84" s="46"/>
    </row>
    <row r="85" spans="1:27" x14ac:dyDescent="0.3">
      <c r="A85" s="66">
        <v>41919</v>
      </c>
      <c r="B85" s="94" t="s">
        <v>101</v>
      </c>
      <c r="C85" s="84" t="s">
        <v>30</v>
      </c>
      <c r="D85" s="66" t="s">
        <v>31</v>
      </c>
      <c r="E85" s="53" t="s">
        <v>32</v>
      </c>
      <c r="F85" s="53" t="s">
        <v>33</v>
      </c>
      <c r="G85" s="53" t="s">
        <v>38</v>
      </c>
      <c r="H85" s="53" t="s">
        <v>39</v>
      </c>
      <c r="I85" s="53" t="s">
        <v>39</v>
      </c>
      <c r="J85" s="53" t="s">
        <v>89</v>
      </c>
      <c r="K85" s="46"/>
      <c r="L85" s="46"/>
      <c r="M85" s="46"/>
      <c r="N85" s="46"/>
      <c r="O85" s="46"/>
      <c r="P85" s="46"/>
      <c r="Q85" s="46"/>
      <c r="R85" s="46"/>
      <c r="S85" s="46"/>
      <c r="T85" s="46"/>
      <c r="U85" s="46"/>
      <c r="V85" s="46"/>
      <c r="W85" s="46"/>
      <c r="X85" s="46"/>
      <c r="Y85" s="46"/>
      <c r="Z85" s="46"/>
      <c r="AA85" s="46"/>
    </row>
    <row r="86" spans="1:27" x14ac:dyDescent="0.3">
      <c r="A86" s="66">
        <v>41926</v>
      </c>
      <c r="B86" s="94" t="s">
        <v>101</v>
      </c>
      <c r="C86" s="84" t="s">
        <v>30</v>
      </c>
      <c r="D86" s="66" t="s">
        <v>31</v>
      </c>
      <c r="E86" s="53" t="s">
        <v>32</v>
      </c>
      <c r="F86" s="53" t="s">
        <v>33</v>
      </c>
      <c r="G86" s="53" t="s">
        <v>36</v>
      </c>
      <c r="H86" s="53" t="s">
        <v>37</v>
      </c>
      <c r="I86" s="53" t="s">
        <v>37</v>
      </c>
      <c r="J86" s="53" t="s">
        <v>89</v>
      </c>
      <c r="K86" s="46">
        <v>1</v>
      </c>
      <c r="L86" s="46">
        <v>0</v>
      </c>
      <c r="M86" s="46">
        <v>0</v>
      </c>
      <c r="N86" s="46">
        <v>1</v>
      </c>
      <c r="O86" s="46">
        <v>0</v>
      </c>
      <c r="P86" s="46">
        <v>0</v>
      </c>
      <c r="Q86" s="46">
        <v>0</v>
      </c>
      <c r="R86" s="46">
        <v>0</v>
      </c>
      <c r="S86" s="46">
        <v>0</v>
      </c>
      <c r="T86" s="46">
        <v>0</v>
      </c>
      <c r="U86" s="46">
        <v>0</v>
      </c>
      <c r="V86" s="46">
        <v>0</v>
      </c>
      <c r="W86" s="46">
        <v>0</v>
      </c>
      <c r="X86" s="46">
        <v>0</v>
      </c>
      <c r="Y86" s="46">
        <v>0</v>
      </c>
      <c r="Z86" s="46">
        <v>0</v>
      </c>
      <c r="AA86" s="46"/>
    </row>
    <row r="87" spans="1:27" x14ac:dyDescent="0.3">
      <c r="A87" s="66">
        <v>41938</v>
      </c>
      <c r="B87" s="94" t="s">
        <v>101</v>
      </c>
      <c r="C87" s="84" t="s">
        <v>30</v>
      </c>
      <c r="D87" s="66" t="s">
        <v>31</v>
      </c>
      <c r="E87" s="53" t="s">
        <v>32</v>
      </c>
      <c r="F87" s="53" t="s">
        <v>33</v>
      </c>
      <c r="G87" s="53" t="s">
        <v>36</v>
      </c>
      <c r="H87" s="53" t="s">
        <v>37</v>
      </c>
      <c r="I87" s="53" t="s">
        <v>37</v>
      </c>
      <c r="J87" s="53" t="s">
        <v>89</v>
      </c>
      <c r="K87" s="24"/>
      <c r="L87" s="24"/>
      <c r="M87" s="24"/>
      <c r="N87" s="34">
        <v>80</v>
      </c>
      <c r="O87" s="24"/>
      <c r="P87" s="24"/>
      <c r="Q87" s="24"/>
      <c r="R87" s="24"/>
      <c r="S87" s="24"/>
      <c r="T87" s="24"/>
      <c r="U87" s="24"/>
      <c r="V87" s="24"/>
      <c r="W87" s="24"/>
      <c r="X87" s="24"/>
      <c r="Y87" s="24"/>
      <c r="Z87" s="46"/>
      <c r="AA87" s="46"/>
    </row>
    <row r="88" spans="1:27" x14ac:dyDescent="0.3">
      <c r="A88" s="66">
        <v>41984</v>
      </c>
      <c r="B88" s="94" t="s">
        <v>101</v>
      </c>
      <c r="C88" s="84" t="s">
        <v>30</v>
      </c>
      <c r="D88" s="66" t="s">
        <v>31</v>
      </c>
      <c r="E88" s="53" t="s">
        <v>32</v>
      </c>
      <c r="F88" s="53" t="s">
        <v>33</v>
      </c>
      <c r="G88" s="53" t="s">
        <v>36</v>
      </c>
      <c r="H88" s="53" t="s">
        <v>37</v>
      </c>
      <c r="I88" s="53" t="s">
        <v>37</v>
      </c>
      <c r="J88" s="53" t="s">
        <v>89</v>
      </c>
      <c r="K88" s="46">
        <v>0</v>
      </c>
      <c r="L88" s="46">
        <v>0</v>
      </c>
      <c r="M88" s="46">
        <v>0</v>
      </c>
      <c r="N88" s="46">
        <v>165</v>
      </c>
      <c r="O88" s="46">
        <v>33</v>
      </c>
      <c r="P88" s="46">
        <v>0</v>
      </c>
      <c r="Q88" s="46">
        <v>33</v>
      </c>
      <c r="R88" s="46">
        <v>0</v>
      </c>
      <c r="S88" s="46">
        <v>0</v>
      </c>
      <c r="T88" s="46">
        <v>0</v>
      </c>
      <c r="U88" s="46">
        <v>0</v>
      </c>
      <c r="V88" s="46">
        <v>0</v>
      </c>
      <c r="W88" s="46">
        <v>0</v>
      </c>
      <c r="X88" s="46">
        <v>0</v>
      </c>
      <c r="Y88" s="46">
        <v>0</v>
      </c>
      <c r="Z88" s="46">
        <v>0</v>
      </c>
      <c r="AA88" s="46"/>
    </row>
    <row r="89" spans="1:27" x14ac:dyDescent="0.3">
      <c r="A89" s="23">
        <v>2014</v>
      </c>
      <c r="B89" s="94" t="s">
        <v>101</v>
      </c>
      <c r="C89" s="25" t="s">
        <v>30</v>
      </c>
      <c r="D89" s="38" t="s">
        <v>31</v>
      </c>
      <c r="E89" s="39" t="s">
        <v>32</v>
      </c>
      <c r="F89" s="39" t="s">
        <v>33</v>
      </c>
      <c r="G89" s="23" t="s">
        <v>82</v>
      </c>
      <c r="H89" s="53"/>
      <c r="I89" s="53"/>
      <c r="J89" s="39" t="s">
        <v>89</v>
      </c>
      <c r="K89" s="46">
        <v>0</v>
      </c>
      <c r="L89" s="46">
        <v>0</v>
      </c>
      <c r="M89" s="46">
        <v>0</v>
      </c>
      <c r="N89" s="46">
        <v>10</v>
      </c>
      <c r="O89" s="46">
        <v>2</v>
      </c>
      <c r="P89" s="46">
        <v>0</v>
      </c>
      <c r="Q89" s="46">
        <v>2</v>
      </c>
      <c r="R89" s="46">
        <v>0</v>
      </c>
      <c r="S89" s="46">
        <v>0</v>
      </c>
      <c r="T89" s="46">
        <v>0</v>
      </c>
      <c r="U89" s="46">
        <v>0</v>
      </c>
      <c r="V89" s="46">
        <v>0</v>
      </c>
      <c r="W89" s="46">
        <v>0</v>
      </c>
      <c r="X89" s="46">
        <v>0</v>
      </c>
      <c r="Y89" s="46">
        <v>0</v>
      </c>
      <c r="Z89" s="46">
        <v>0</v>
      </c>
      <c r="AA89" s="46"/>
    </row>
    <row r="90" spans="1:27" x14ac:dyDescent="0.3">
      <c r="A90" s="66">
        <v>42098</v>
      </c>
      <c r="B90" s="94" t="s">
        <v>100</v>
      </c>
      <c r="C90" s="84" t="s">
        <v>30</v>
      </c>
      <c r="D90" s="66" t="s">
        <v>31</v>
      </c>
      <c r="E90" s="53" t="s">
        <v>32</v>
      </c>
      <c r="F90" s="53" t="s">
        <v>33</v>
      </c>
      <c r="G90" s="53" t="s">
        <v>53</v>
      </c>
      <c r="H90" s="53" t="s">
        <v>54</v>
      </c>
      <c r="I90" s="53" t="s">
        <v>54</v>
      </c>
      <c r="J90" s="53" t="s">
        <v>89</v>
      </c>
      <c r="K90" s="46">
        <v>0</v>
      </c>
      <c r="L90" s="46">
        <v>0</v>
      </c>
      <c r="M90" s="46">
        <v>0</v>
      </c>
      <c r="N90" s="46">
        <v>370</v>
      </c>
      <c r="O90" s="46">
        <v>74</v>
      </c>
      <c r="P90" s="46">
        <v>1</v>
      </c>
      <c r="Q90" s="46">
        <v>73</v>
      </c>
      <c r="R90" s="46">
        <v>0</v>
      </c>
      <c r="S90" s="46">
        <v>0</v>
      </c>
      <c r="T90" s="46">
        <v>0</v>
      </c>
      <c r="U90" s="46">
        <v>0</v>
      </c>
      <c r="V90" s="46">
        <v>0</v>
      </c>
      <c r="W90" s="46">
        <v>0</v>
      </c>
      <c r="X90" s="46">
        <v>0</v>
      </c>
      <c r="Y90" s="46">
        <v>0</v>
      </c>
      <c r="Z90" s="46">
        <v>0</v>
      </c>
      <c r="AA90" s="46"/>
    </row>
    <row r="91" spans="1:27" x14ac:dyDescent="0.3">
      <c r="A91" s="66">
        <v>42169</v>
      </c>
      <c r="B91" s="94" t="s">
        <v>100</v>
      </c>
      <c r="C91" s="84" t="s">
        <v>30</v>
      </c>
      <c r="D91" s="66" t="s">
        <v>31</v>
      </c>
      <c r="E91" s="53" t="s">
        <v>32</v>
      </c>
      <c r="F91" s="53" t="s">
        <v>33</v>
      </c>
      <c r="G91" s="53" t="s">
        <v>50</v>
      </c>
      <c r="H91" s="53" t="s">
        <v>51</v>
      </c>
      <c r="I91" s="53" t="s">
        <v>52</v>
      </c>
      <c r="J91" s="53" t="s">
        <v>89</v>
      </c>
      <c r="K91" s="46">
        <v>0</v>
      </c>
      <c r="L91" s="46">
        <v>0</v>
      </c>
      <c r="M91" s="46">
        <v>0</v>
      </c>
      <c r="N91" s="46">
        <v>45</v>
      </c>
      <c r="O91" s="46">
        <v>9</v>
      </c>
      <c r="P91" s="46">
        <v>1</v>
      </c>
      <c r="Q91" s="46">
        <v>8</v>
      </c>
      <c r="R91" s="46">
        <v>0</v>
      </c>
      <c r="S91" s="46">
        <v>0</v>
      </c>
      <c r="T91" s="46">
        <v>0</v>
      </c>
      <c r="U91" s="46">
        <v>0</v>
      </c>
      <c r="V91" s="46">
        <v>0</v>
      </c>
      <c r="W91" s="46">
        <v>0</v>
      </c>
      <c r="X91" s="46">
        <v>0</v>
      </c>
      <c r="Y91" s="46">
        <v>0</v>
      </c>
      <c r="Z91" s="46">
        <v>0</v>
      </c>
      <c r="AA91" s="46"/>
    </row>
    <row r="92" spans="1:27" x14ac:dyDescent="0.3">
      <c r="A92" s="77">
        <v>42248</v>
      </c>
      <c r="B92" s="94" t="s">
        <v>100</v>
      </c>
      <c r="C92" s="25" t="s">
        <v>30</v>
      </c>
      <c r="D92" s="38" t="s">
        <v>31</v>
      </c>
      <c r="E92" s="39" t="s">
        <v>32</v>
      </c>
      <c r="F92" s="39" t="s">
        <v>33</v>
      </c>
      <c r="G92" s="23" t="s">
        <v>36</v>
      </c>
      <c r="H92" s="53"/>
      <c r="I92" s="53"/>
      <c r="J92" s="39" t="s">
        <v>89</v>
      </c>
      <c r="K92" s="46">
        <v>0</v>
      </c>
      <c r="L92" s="46">
        <v>2</v>
      </c>
      <c r="M92" s="46">
        <v>0</v>
      </c>
      <c r="N92" s="46">
        <v>195</v>
      </c>
      <c r="O92" s="46">
        <v>39</v>
      </c>
      <c r="P92" s="46">
        <v>0</v>
      </c>
      <c r="Q92" s="46">
        <v>39</v>
      </c>
      <c r="R92" s="46">
        <v>0</v>
      </c>
      <c r="S92" s="46">
        <v>0</v>
      </c>
      <c r="T92" s="46">
        <v>0</v>
      </c>
      <c r="U92" s="46">
        <v>0</v>
      </c>
      <c r="V92" s="46">
        <v>0</v>
      </c>
      <c r="W92" s="46">
        <v>0</v>
      </c>
      <c r="X92" s="46">
        <v>0</v>
      </c>
      <c r="Y92" s="46">
        <v>0</v>
      </c>
      <c r="Z92" s="46">
        <v>0</v>
      </c>
      <c r="AA92" s="46"/>
    </row>
    <row r="93" spans="1:27" x14ac:dyDescent="0.3">
      <c r="A93" s="66">
        <v>42518</v>
      </c>
      <c r="B93" s="94" t="s">
        <v>99</v>
      </c>
      <c r="C93" s="84" t="s">
        <v>30</v>
      </c>
      <c r="D93" s="66" t="s">
        <v>31</v>
      </c>
      <c r="E93" s="53" t="s">
        <v>32</v>
      </c>
      <c r="F93" s="53" t="s">
        <v>33</v>
      </c>
      <c r="G93" s="53" t="s">
        <v>53</v>
      </c>
      <c r="H93" s="53" t="s">
        <v>54</v>
      </c>
      <c r="I93" s="53" t="s">
        <v>54</v>
      </c>
      <c r="J93" s="53" t="s">
        <v>89</v>
      </c>
      <c r="K93" s="46">
        <v>0</v>
      </c>
      <c r="L93" s="46">
        <v>0</v>
      </c>
      <c r="M93" s="46">
        <v>0</v>
      </c>
      <c r="N93" s="46">
        <v>188</v>
      </c>
      <c r="O93" s="46">
        <v>38</v>
      </c>
      <c r="P93" s="46">
        <v>0</v>
      </c>
      <c r="Q93" s="46">
        <v>11</v>
      </c>
      <c r="R93" s="46">
        <v>0</v>
      </c>
      <c r="S93" s="46">
        <v>0</v>
      </c>
      <c r="T93" s="46">
        <v>0</v>
      </c>
      <c r="U93" s="46">
        <v>0</v>
      </c>
      <c r="V93" s="46">
        <v>0</v>
      </c>
      <c r="W93" s="46">
        <v>0</v>
      </c>
      <c r="X93" s="46">
        <v>0</v>
      </c>
      <c r="Y93" s="46">
        <v>0</v>
      </c>
      <c r="Z93" s="46">
        <v>0</v>
      </c>
      <c r="AA93" s="46"/>
    </row>
    <row r="94" spans="1:27" x14ac:dyDescent="0.3">
      <c r="A94" s="66">
        <v>42543</v>
      </c>
      <c r="B94" s="94" t="s">
        <v>99</v>
      </c>
      <c r="C94" s="84" t="s">
        <v>30</v>
      </c>
      <c r="D94" s="66" t="s">
        <v>31</v>
      </c>
      <c r="E94" s="53" t="s">
        <v>32</v>
      </c>
      <c r="F94" s="53" t="s">
        <v>33</v>
      </c>
      <c r="G94" s="53" t="s">
        <v>38</v>
      </c>
      <c r="H94" s="53" t="s">
        <v>39</v>
      </c>
      <c r="I94" s="53" t="s">
        <v>39</v>
      </c>
      <c r="J94" s="53" t="s">
        <v>89</v>
      </c>
      <c r="K94" s="46">
        <v>0</v>
      </c>
      <c r="L94" s="46">
        <v>0</v>
      </c>
      <c r="M94" s="46">
        <v>0</v>
      </c>
      <c r="N94" s="46">
        <v>250</v>
      </c>
      <c r="O94" s="46">
        <v>50</v>
      </c>
      <c r="P94" s="46">
        <v>0</v>
      </c>
      <c r="Q94" s="46">
        <v>50</v>
      </c>
      <c r="R94" s="46">
        <v>0</v>
      </c>
      <c r="S94" s="46">
        <v>0</v>
      </c>
      <c r="T94" s="46">
        <v>0</v>
      </c>
      <c r="U94" s="46">
        <v>0</v>
      </c>
      <c r="V94" s="46">
        <v>0</v>
      </c>
      <c r="W94" s="46">
        <v>0</v>
      </c>
      <c r="X94" s="46">
        <v>0</v>
      </c>
      <c r="Y94" s="46">
        <v>0</v>
      </c>
      <c r="Z94" s="46">
        <v>0</v>
      </c>
      <c r="AA94" s="46"/>
    </row>
    <row r="95" spans="1:27" x14ac:dyDescent="0.3">
      <c r="A95" s="66">
        <v>42556</v>
      </c>
      <c r="B95" s="94" t="s">
        <v>99</v>
      </c>
      <c r="C95" s="84" t="s">
        <v>30</v>
      </c>
      <c r="D95" s="66" t="s">
        <v>31</v>
      </c>
      <c r="E95" s="53" t="s">
        <v>32</v>
      </c>
      <c r="F95" s="53" t="s">
        <v>33</v>
      </c>
      <c r="G95" s="53" t="s">
        <v>38</v>
      </c>
      <c r="H95" s="53" t="s">
        <v>39</v>
      </c>
      <c r="I95" s="53" t="s">
        <v>39</v>
      </c>
      <c r="J95" s="53" t="s">
        <v>89</v>
      </c>
      <c r="K95" s="46">
        <v>0</v>
      </c>
      <c r="L95" s="46">
        <v>0</v>
      </c>
      <c r="M95" s="46">
        <v>0</v>
      </c>
      <c r="N95" s="46">
        <v>0</v>
      </c>
      <c r="O95" s="46">
        <v>0</v>
      </c>
      <c r="P95" s="46">
        <v>0</v>
      </c>
      <c r="Q95" s="46">
        <v>0</v>
      </c>
      <c r="R95" s="46">
        <v>0</v>
      </c>
      <c r="S95" s="46">
        <v>0</v>
      </c>
      <c r="T95" s="46">
        <v>0</v>
      </c>
      <c r="U95" s="46">
        <v>0</v>
      </c>
      <c r="V95" s="46">
        <v>0</v>
      </c>
      <c r="W95" s="46">
        <v>0</v>
      </c>
      <c r="X95" s="46">
        <v>0</v>
      </c>
      <c r="Y95" s="46">
        <v>0</v>
      </c>
      <c r="Z95" s="46">
        <v>0</v>
      </c>
      <c r="AA95" s="46"/>
    </row>
    <row r="96" spans="1:27" x14ac:dyDescent="0.3">
      <c r="A96" s="66">
        <v>42565</v>
      </c>
      <c r="B96" s="94" t="s">
        <v>99</v>
      </c>
      <c r="C96" s="84" t="s">
        <v>30</v>
      </c>
      <c r="D96" s="66" t="s">
        <v>31</v>
      </c>
      <c r="E96" s="53" t="s">
        <v>32</v>
      </c>
      <c r="F96" s="53" t="s">
        <v>33</v>
      </c>
      <c r="G96" s="53" t="s">
        <v>38</v>
      </c>
      <c r="H96" s="53" t="s">
        <v>39</v>
      </c>
      <c r="I96" s="53" t="s">
        <v>39</v>
      </c>
      <c r="J96" s="53" t="s">
        <v>89</v>
      </c>
      <c r="K96" s="46">
        <v>0</v>
      </c>
      <c r="L96" s="46">
        <v>0</v>
      </c>
      <c r="M96" s="46">
        <v>0</v>
      </c>
      <c r="N96" s="46">
        <v>15</v>
      </c>
      <c r="O96" s="46">
        <v>3</v>
      </c>
      <c r="P96" s="46">
        <v>0</v>
      </c>
      <c r="Q96" s="46">
        <v>3</v>
      </c>
      <c r="R96" s="46">
        <v>0</v>
      </c>
      <c r="S96" s="46">
        <v>0</v>
      </c>
      <c r="T96" s="46">
        <v>0</v>
      </c>
      <c r="U96" s="46">
        <v>0</v>
      </c>
      <c r="V96" s="46">
        <v>0</v>
      </c>
      <c r="W96" s="46">
        <v>0</v>
      </c>
      <c r="X96" s="46">
        <v>0</v>
      </c>
      <c r="Y96" s="46">
        <v>0</v>
      </c>
      <c r="Z96" s="46">
        <v>0</v>
      </c>
      <c r="AA96" s="46"/>
    </row>
    <row r="97" spans="1:27" x14ac:dyDescent="0.3">
      <c r="A97" s="66">
        <v>42574</v>
      </c>
      <c r="B97" s="94" t="s">
        <v>99</v>
      </c>
      <c r="C97" s="84" t="s">
        <v>30</v>
      </c>
      <c r="D97" s="66" t="s">
        <v>31</v>
      </c>
      <c r="E97" s="53" t="s">
        <v>32</v>
      </c>
      <c r="F97" s="53" t="s">
        <v>33</v>
      </c>
      <c r="G97" s="53" t="s">
        <v>38</v>
      </c>
      <c r="H97" s="53" t="s">
        <v>39</v>
      </c>
      <c r="I97" s="53" t="s">
        <v>39</v>
      </c>
      <c r="J97" s="53" t="s">
        <v>89</v>
      </c>
      <c r="K97" s="46">
        <v>0</v>
      </c>
      <c r="L97" s="46">
        <v>0</v>
      </c>
      <c r="M97" s="46">
        <v>0</v>
      </c>
      <c r="N97" s="46">
        <v>150</v>
      </c>
      <c r="O97" s="46">
        <v>30</v>
      </c>
      <c r="P97" s="46">
        <v>0</v>
      </c>
      <c r="Q97" s="46">
        <v>30</v>
      </c>
      <c r="R97" s="46">
        <v>0</v>
      </c>
      <c r="S97" s="46">
        <v>0</v>
      </c>
      <c r="T97" s="46">
        <v>0</v>
      </c>
      <c r="U97" s="46">
        <v>0</v>
      </c>
      <c r="V97" s="46">
        <v>0</v>
      </c>
      <c r="W97" s="46">
        <v>0</v>
      </c>
      <c r="X97" s="46">
        <v>0</v>
      </c>
      <c r="Y97" s="46">
        <v>0</v>
      </c>
      <c r="Z97" s="46">
        <v>0</v>
      </c>
      <c r="AA97" s="46"/>
    </row>
    <row r="98" spans="1:27" x14ac:dyDescent="0.3">
      <c r="A98" s="66">
        <v>42612</v>
      </c>
      <c r="B98" s="94" t="s">
        <v>99</v>
      </c>
      <c r="C98" s="84" t="s">
        <v>30</v>
      </c>
      <c r="D98" s="66" t="s">
        <v>31</v>
      </c>
      <c r="E98" s="53" t="s">
        <v>32</v>
      </c>
      <c r="F98" s="53" t="s">
        <v>33</v>
      </c>
      <c r="G98" s="53" t="s">
        <v>38</v>
      </c>
      <c r="H98" s="53" t="s">
        <v>39</v>
      </c>
      <c r="I98" s="53" t="s">
        <v>39</v>
      </c>
      <c r="J98" s="53" t="s">
        <v>89</v>
      </c>
      <c r="K98" s="46">
        <v>0</v>
      </c>
      <c r="L98" s="46">
        <v>0</v>
      </c>
      <c r="M98" s="46">
        <v>0</v>
      </c>
      <c r="N98" s="46">
        <v>0</v>
      </c>
      <c r="O98" s="46">
        <v>0</v>
      </c>
      <c r="P98" s="46">
        <v>0</v>
      </c>
      <c r="Q98" s="46">
        <v>0</v>
      </c>
      <c r="R98" s="46">
        <v>0</v>
      </c>
      <c r="S98" s="46">
        <v>0</v>
      </c>
      <c r="T98" s="46">
        <v>0</v>
      </c>
      <c r="U98" s="46">
        <v>0</v>
      </c>
      <c r="V98" s="46">
        <v>0</v>
      </c>
      <c r="W98" s="46">
        <v>0</v>
      </c>
      <c r="X98" s="46">
        <v>1</v>
      </c>
      <c r="Y98" s="46">
        <v>1</v>
      </c>
      <c r="Z98" s="46">
        <v>0</v>
      </c>
      <c r="AA98" s="46"/>
    </row>
    <row r="99" spans="1:27" x14ac:dyDescent="0.3">
      <c r="A99" s="66">
        <v>42688</v>
      </c>
      <c r="B99" s="94" t="s">
        <v>99</v>
      </c>
      <c r="C99" s="84" t="s">
        <v>30</v>
      </c>
      <c r="D99" s="66" t="s">
        <v>31</v>
      </c>
      <c r="E99" s="53" t="s">
        <v>32</v>
      </c>
      <c r="F99" s="53" t="s">
        <v>33</v>
      </c>
      <c r="G99" s="53" t="s">
        <v>36</v>
      </c>
      <c r="H99" s="53" t="s">
        <v>37</v>
      </c>
      <c r="I99" s="53" t="s">
        <v>37</v>
      </c>
      <c r="J99" s="73" t="s">
        <v>89</v>
      </c>
      <c r="K99" s="46">
        <v>1</v>
      </c>
      <c r="L99" s="46">
        <v>1</v>
      </c>
      <c r="M99" s="46">
        <v>0</v>
      </c>
      <c r="N99" s="46">
        <v>2</v>
      </c>
      <c r="O99" s="46">
        <v>0</v>
      </c>
      <c r="P99" s="46">
        <v>0</v>
      </c>
      <c r="Q99" s="46">
        <v>0</v>
      </c>
      <c r="R99" s="46">
        <v>0</v>
      </c>
      <c r="S99" s="46">
        <v>0</v>
      </c>
      <c r="T99" s="46">
        <v>0</v>
      </c>
      <c r="U99" s="46">
        <v>0</v>
      </c>
      <c r="V99" s="46">
        <v>0</v>
      </c>
      <c r="W99" s="46">
        <v>0</v>
      </c>
      <c r="X99" s="46">
        <v>0</v>
      </c>
      <c r="Y99" s="46">
        <v>0</v>
      </c>
      <c r="Z99" s="46">
        <v>0</v>
      </c>
      <c r="AA99" s="46"/>
    </row>
    <row r="100" spans="1:27" x14ac:dyDescent="0.3">
      <c r="A100" s="66">
        <v>42693</v>
      </c>
      <c r="B100" s="94" t="s">
        <v>99</v>
      </c>
      <c r="C100" s="84" t="s">
        <v>30</v>
      </c>
      <c r="D100" s="66" t="s">
        <v>31</v>
      </c>
      <c r="E100" s="53" t="s">
        <v>32</v>
      </c>
      <c r="F100" s="53" t="s">
        <v>33</v>
      </c>
      <c r="G100" s="53" t="s">
        <v>36</v>
      </c>
      <c r="H100" s="53" t="s">
        <v>37</v>
      </c>
      <c r="I100" s="53" t="s">
        <v>37</v>
      </c>
      <c r="J100" s="73" t="s">
        <v>89</v>
      </c>
      <c r="K100" s="46">
        <v>0</v>
      </c>
      <c r="L100" s="46">
        <v>0</v>
      </c>
      <c r="M100" s="46">
        <v>0</v>
      </c>
      <c r="N100" s="46">
        <v>0</v>
      </c>
      <c r="O100" s="46">
        <v>0</v>
      </c>
      <c r="P100" s="46">
        <v>0</v>
      </c>
      <c r="Q100" s="46">
        <v>0</v>
      </c>
      <c r="R100" s="46">
        <v>0</v>
      </c>
      <c r="S100" s="46">
        <v>0</v>
      </c>
      <c r="T100" s="46">
        <v>0</v>
      </c>
      <c r="U100" s="46">
        <v>0</v>
      </c>
      <c r="V100" s="46">
        <v>0</v>
      </c>
      <c r="W100" s="46">
        <v>0</v>
      </c>
      <c r="X100" s="46">
        <v>0</v>
      </c>
      <c r="Y100" s="46">
        <v>0</v>
      </c>
      <c r="Z100" s="46">
        <v>0</v>
      </c>
      <c r="AA100" s="46">
        <v>0</v>
      </c>
    </row>
    <row r="101" spans="1:27" x14ac:dyDescent="0.3">
      <c r="A101" s="66">
        <v>42706</v>
      </c>
      <c r="B101" s="94" t="s">
        <v>99</v>
      </c>
      <c r="C101" s="84" t="s">
        <v>30</v>
      </c>
      <c r="D101" s="66" t="s">
        <v>31</v>
      </c>
      <c r="E101" s="53" t="s">
        <v>32</v>
      </c>
      <c r="F101" s="53" t="s">
        <v>33</v>
      </c>
      <c r="G101" s="53" t="s">
        <v>53</v>
      </c>
      <c r="H101" s="53" t="s">
        <v>54</v>
      </c>
      <c r="I101" s="53" t="s">
        <v>54</v>
      </c>
      <c r="J101" s="53" t="s">
        <v>89</v>
      </c>
      <c r="K101" s="46"/>
      <c r="L101" s="46"/>
      <c r="M101" s="46"/>
      <c r="N101" s="46"/>
      <c r="O101" s="46"/>
      <c r="P101" s="46"/>
      <c r="Q101" s="46"/>
      <c r="R101" s="46"/>
      <c r="S101" s="46"/>
      <c r="T101" s="46"/>
      <c r="U101" s="46"/>
      <c r="V101" s="46"/>
      <c r="W101" s="46"/>
      <c r="X101" s="46"/>
      <c r="Y101" s="46"/>
      <c r="Z101" s="46"/>
      <c r="AA101" s="46"/>
    </row>
    <row r="102" spans="1:27" x14ac:dyDescent="0.3">
      <c r="A102" s="66">
        <v>42919</v>
      </c>
      <c r="B102" s="94" t="s">
        <v>98</v>
      </c>
      <c r="C102" s="84" t="s">
        <v>30</v>
      </c>
      <c r="D102" s="66" t="s">
        <v>31</v>
      </c>
      <c r="E102" s="53" t="s">
        <v>32</v>
      </c>
      <c r="F102" s="53" t="s">
        <v>33</v>
      </c>
      <c r="G102" s="53" t="s">
        <v>38</v>
      </c>
      <c r="H102" s="53" t="s">
        <v>39</v>
      </c>
      <c r="I102" s="53" t="s">
        <v>39</v>
      </c>
      <c r="J102" s="53" t="s">
        <v>89</v>
      </c>
      <c r="K102" s="46">
        <v>0</v>
      </c>
      <c r="L102" s="46">
        <v>0</v>
      </c>
      <c r="M102" s="46">
        <v>0</v>
      </c>
      <c r="N102" s="46">
        <v>500</v>
      </c>
      <c r="O102" s="46">
        <v>100</v>
      </c>
      <c r="P102" s="46">
        <v>0</v>
      </c>
      <c r="Q102" s="46">
        <v>100</v>
      </c>
      <c r="R102" s="46">
        <v>0</v>
      </c>
      <c r="S102" s="46">
        <v>0</v>
      </c>
      <c r="T102" s="46">
        <v>1</v>
      </c>
      <c r="U102" s="46">
        <v>0</v>
      </c>
      <c r="V102" s="46">
        <v>0</v>
      </c>
      <c r="W102" s="46">
        <v>0</v>
      </c>
      <c r="X102" s="46">
        <v>0</v>
      </c>
      <c r="Y102" s="46">
        <v>0</v>
      </c>
      <c r="Z102" s="46">
        <v>0</v>
      </c>
      <c r="AA102" s="46"/>
    </row>
    <row r="103" spans="1:27" x14ac:dyDescent="0.3">
      <c r="A103" s="66">
        <v>42936</v>
      </c>
      <c r="B103" s="94" t="s">
        <v>98</v>
      </c>
      <c r="C103" s="84" t="s">
        <v>30</v>
      </c>
      <c r="D103" s="66" t="s">
        <v>31</v>
      </c>
      <c r="E103" s="53" t="s">
        <v>32</v>
      </c>
      <c r="F103" s="53" t="s">
        <v>33</v>
      </c>
      <c r="G103" s="53" t="s">
        <v>38</v>
      </c>
      <c r="H103" s="53" t="s">
        <v>39</v>
      </c>
      <c r="I103" s="53" t="s">
        <v>39</v>
      </c>
      <c r="J103" s="53" t="s">
        <v>89</v>
      </c>
      <c r="K103" s="46">
        <v>0</v>
      </c>
      <c r="L103" s="46">
        <v>0</v>
      </c>
      <c r="M103" s="46">
        <v>0</v>
      </c>
      <c r="N103" s="46">
        <v>340</v>
      </c>
      <c r="O103" s="46">
        <v>68</v>
      </c>
      <c r="P103" s="46">
        <v>1</v>
      </c>
      <c r="Q103" s="46">
        <v>67</v>
      </c>
      <c r="R103" s="46">
        <v>0</v>
      </c>
      <c r="S103" s="46">
        <v>0</v>
      </c>
      <c r="T103" s="46">
        <v>0</v>
      </c>
      <c r="U103" s="46">
        <v>0</v>
      </c>
      <c r="V103" s="46">
        <v>0</v>
      </c>
      <c r="W103" s="46">
        <v>0</v>
      </c>
      <c r="X103" s="46">
        <v>0</v>
      </c>
      <c r="Y103" s="46">
        <v>0</v>
      </c>
      <c r="Z103" s="46">
        <v>0</v>
      </c>
      <c r="AA103" s="46"/>
    </row>
    <row r="104" spans="1:27" x14ac:dyDescent="0.3">
      <c r="A104" s="66">
        <v>42995</v>
      </c>
      <c r="B104" s="94" t="s">
        <v>98</v>
      </c>
      <c r="C104" s="84" t="s">
        <v>30</v>
      </c>
      <c r="D104" s="66" t="s">
        <v>31</v>
      </c>
      <c r="E104" s="53" t="s">
        <v>32</v>
      </c>
      <c r="F104" s="53" t="s">
        <v>33</v>
      </c>
      <c r="G104" s="53" t="s">
        <v>38</v>
      </c>
      <c r="H104" s="53" t="s">
        <v>39</v>
      </c>
      <c r="I104" s="53" t="s">
        <v>39</v>
      </c>
      <c r="J104" s="53" t="s">
        <v>89</v>
      </c>
      <c r="K104" s="46">
        <v>0</v>
      </c>
      <c r="L104" s="46">
        <v>0</v>
      </c>
      <c r="M104" s="46">
        <v>0</v>
      </c>
      <c r="N104" s="46">
        <v>120</v>
      </c>
      <c r="O104" s="46">
        <v>24</v>
      </c>
      <c r="P104" s="46">
        <v>1</v>
      </c>
      <c r="Q104" s="46">
        <v>23</v>
      </c>
      <c r="R104" s="46">
        <v>0</v>
      </c>
      <c r="S104" s="46">
        <v>0</v>
      </c>
      <c r="T104" s="46">
        <v>0</v>
      </c>
      <c r="U104" s="46">
        <v>0</v>
      </c>
      <c r="V104" s="46">
        <v>0</v>
      </c>
      <c r="W104" s="46">
        <v>0</v>
      </c>
      <c r="X104" s="46">
        <v>3</v>
      </c>
      <c r="Y104" s="46">
        <v>0</v>
      </c>
      <c r="Z104" s="46">
        <v>0</v>
      </c>
      <c r="AA104" s="46"/>
    </row>
    <row r="105" spans="1:27" x14ac:dyDescent="0.3">
      <c r="A105" s="66">
        <v>43056</v>
      </c>
      <c r="B105" s="94" t="s">
        <v>98</v>
      </c>
      <c r="C105" s="84" t="s">
        <v>30</v>
      </c>
      <c r="D105" s="66" t="s">
        <v>31</v>
      </c>
      <c r="E105" s="53" t="s">
        <v>32</v>
      </c>
      <c r="F105" s="53" t="s">
        <v>33</v>
      </c>
      <c r="G105" s="53" t="s">
        <v>36</v>
      </c>
      <c r="H105" s="53" t="s">
        <v>37</v>
      </c>
      <c r="I105" s="53" t="s">
        <v>37</v>
      </c>
      <c r="J105" s="73" t="s">
        <v>89</v>
      </c>
      <c r="K105" s="46"/>
      <c r="L105" s="46"/>
      <c r="M105" s="46"/>
      <c r="N105" s="46"/>
      <c r="O105" s="46"/>
      <c r="P105" s="46"/>
      <c r="Q105" s="46"/>
      <c r="R105" s="46"/>
      <c r="S105" s="46"/>
      <c r="T105" s="46"/>
      <c r="U105" s="46"/>
      <c r="V105" s="46"/>
      <c r="W105" s="46"/>
      <c r="X105" s="46"/>
      <c r="Y105" s="46"/>
      <c r="Z105" s="46"/>
      <c r="AA105" s="46"/>
    </row>
    <row r="106" spans="1:27" x14ac:dyDescent="0.3">
      <c r="A106" s="66">
        <v>43077</v>
      </c>
      <c r="B106" s="94" t="s">
        <v>98</v>
      </c>
      <c r="C106" s="84" t="s">
        <v>30</v>
      </c>
      <c r="D106" s="66" t="s">
        <v>31</v>
      </c>
      <c r="E106" s="53" t="s">
        <v>32</v>
      </c>
      <c r="F106" s="53" t="s">
        <v>33</v>
      </c>
      <c r="G106" s="53" t="s">
        <v>50</v>
      </c>
      <c r="H106" s="53" t="s">
        <v>51</v>
      </c>
      <c r="I106" s="53" t="s">
        <v>52</v>
      </c>
      <c r="J106" s="53" t="s">
        <v>89</v>
      </c>
      <c r="K106" s="46">
        <v>0</v>
      </c>
      <c r="L106" s="46">
        <v>0</v>
      </c>
      <c r="M106" s="46">
        <v>0</v>
      </c>
      <c r="N106" s="46">
        <v>64</v>
      </c>
      <c r="O106" s="46">
        <v>21</v>
      </c>
      <c r="P106" s="46">
        <v>0</v>
      </c>
      <c r="Q106" s="46">
        <v>21</v>
      </c>
      <c r="R106" s="46">
        <v>0</v>
      </c>
      <c r="S106" s="46">
        <v>0</v>
      </c>
      <c r="T106" s="46">
        <v>0</v>
      </c>
      <c r="U106" s="46">
        <v>0</v>
      </c>
      <c r="V106" s="46">
        <v>0</v>
      </c>
      <c r="W106" s="46">
        <v>0</v>
      </c>
      <c r="X106" s="46">
        <v>0</v>
      </c>
      <c r="Y106" s="46">
        <v>0</v>
      </c>
      <c r="Z106" s="46">
        <v>0</v>
      </c>
      <c r="AA106" s="46"/>
    </row>
    <row r="107" spans="1:27" x14ac:dyDescent="0.3">
      <c r="A107" s="66">
        <v>43265</v>
      </c>
      <c r="B107" s="94" t="s">
        <v>97</v>
      </c>
      <c r="C107" s="84" t="s">
        <v>30</v>
      </c>
      <c r="D107" s="66" t="s">
        <v>31</v>
      </c>
      <c r="E107" s="53" t="s">
        <v>32</v>
      </c>
      <c r="F107" s="53" t="s">
        <v>33</v>
      </c>
      <c r="G107" s="53" t="s">
        <v>38</v>
      </c>
      <c r="H107" s="53" t="s">
        <v>39</v>
      </c>
      <c r="I107" s="53" t="s">
        <v>39</v>
      </c>
      <c r="J107" s="53" t="s">
        <v>89</v>
      </c>
      <c r="K107" s="46">
        <v>0</v>
      </c>
      <c r="L107" s="46">
        <v>0</v>
      </c>
      <c r="M107" s="46">
        <v>0</v>
      </c>
      <c r="N107" s="46">
        <v>5</v>
      </c>
      <c r="O107" s="46">
        <v>1</v>
      </c>
      <c r="P107" s="46">
        <v>0</v>
      </c>
      <c r="Q107" s="46">
        <v>1</v>
      </c>
      <c r="R107" s="46">
        <v>0</v>
      </c>
      <c r="S107" s="46">
        <v>0</v>
      </c>
      <c r="T107" s="46">
        <v>0</v>
      </c>
      <c r="U107" s="46">
        <v>0</v>
      </c>
      <c r="V107" s="46">
        <v>0</v>
      </c>
      <c r="W107" s="46">
        <v>0</v>
      </c>
      <c r="X107" s="46">
        <v>0</v>
      </c>
      <c r="Y107" s="46">
        <v>0</v>
      </c>
      <c r="Z107" s="46">
        <v>0</v>
      </c>
      <c r="AA107" s="46"/>
    </row>
    <row r="108" spans="1:27" x14ac:dyDescent="0.3">
      <c r="A108" s="23">
        <v>2018</v>
      </c>
      <c r="B108" s="94" t="s">
        <v>97</v>
      </c>
      <c r="C108" s="25" t="s">
        <v>30</v>
      </c>
      <c r="D108" s="38" t="s">
        <v>31</v>
      </c>
      <c r="E108" s="39" t="s">
        <v>32</v>
      </c>
      <c r="F108" s="39" t="s">
        <v>33</v>
      </c>
      <c r="G108" s="23" t="s">
        <v>82</v>
      </c>
      <c r="H108" s="53"/>
      <c r="I108" s="53"/>
      <c r="J108" s="39" t="s">
        <v>89</v>
      </c>
      <c r="K108" s="46">
        <v>0</v>
      </c>
      <c r="L108" s="46">
        <v>0</v>
      </c>
      <c r="M108" s="46">
        <v>0</v>
      </c>
      <c r="N108" s="46">
        <v>20</v>
      </c>
      <c r="O108" s="46">
        <v>5</v>
      </c>
      <c r="P108" s="46">
        <v>0</v>
      </c>
      <c r="Q108" s="46">
        <v>3</v>
      </c>
      <c r="R108" s="46">
        <v>0</v>
      </c>
      <c r="S108" s="46">
        <v>0</v>
      </c>
      <c r="T108" s="46">
        <v>0</v>
      </c>
      <c r="U108" s="46">
        <v>0</v>
      </c>
      <c r="V108" s="46">
        <v>0</v>
      </c>
      <c r="W108" s="46">
        <v>0</v>
      </c>
      <c r="X108" s="46">
        <v>0</v>
      </c>
      <c r="Y108" s="46">
        <v>0</v>
      </c>
      <c r="Z108" s="46">
        <v>0</v>
      </c>
      <c r="AA108" s="46"/>
    </row>
    <row r="109" spans="1:27" x14ac:dyDescent="0.3">
      <c r="A109" s="66">
        <v>43538</v>
      </c>
      <c r="B109" s="94" t="s">
        <v>96</v>
      </c>
      <c r="C109" s="84" t="s">
        <v>30</v>
      </c>
      <c r="D109" s="66" t="s">
        <v>31</v>
      </c>
      <c r="E109" s="53" t="s">
        <v>32</v>
      </c>
      <c r="F109" s="53" t="s">
        <v>33</v>
      </c>
      <c r="G109" s="53" t="s">
        <v>53</v>
      </c>
      <c r="H109" s="53" t="s">
        <v>54</v>
      </c>
      <c r="I109" s="53" t="s">
        <v>54</v>
      </c>
      <c r="J109" s="53" t="s">
        <v>89</v>
      </c>
      <c r="K109" s="46">
        <v>0</v>
      </c>
      <c r="L109" s="46">
        <v>3</v>
      </c>
      <c r="M109" s="46">
        <v>0</v>
      </c>
      <c r="N109" s="46">
        <v>699</v>
      </c>
      <c r="O109" s="46">
        <v>191</v>
      </c>
      <c r="P109" s="46">
        <v>2</v>
      </c>
      <c r="Q109" s="46">
        <v>179</v>
      </c>
      <c r="R109" s="46">
        <v>0</v>
      </c>
      <c r="S109" s="46">
        <v>0</v>
      </c>
      <c r="T109" s="46">
        <v>0</v>
      </c>
      <c r="U109" s="46">
        <v>0</v>
      </c>
      <c r="V109" s="46">
        <v>0</v>
      </c>
      <c r="W109" s="46">
        <v>0</v>
      </c>
      <c r="X109" s="46">
        <v>0</v>
      </c>
      <c r="Y109" s="46">
        <v>0</v>
      </c>
      <c r="Z109" s="46">
        <v>0</v>
      </c>
      <c r="AA109" s="46" t="s">
        <v>66</v>
      </c>
    </row>
    <row r="110" spans="1:27" x14ac:dyDescent="0.3">
      <c r="A110" s="66">
        <v>43558</v>
      </c>
      <c r="B110" s="94" t="s">
        <v>96</v>
      </c>
      <c r="C110" s="84" t="s">
        <v>30</v>
      </c>
      <c r="D110" s="66" t="s">
        <v>31</v>
      </c>
      <c r="E110" s="53" t="s">
        <v>32</v>
      </c>
      <c r="F110" s="53" t="s">
        <v>33</v>
      </c>
      <c r="G110" s="53" t="s">
        <v>53</v>
      </c>
      <c r="H110" s="53" t="s">
        <v>54</v>
      </c>
      <c r="I110" s="53" t="s">
        <v>54</v>
      </c>
      <c r="J110" s="53" t="s">
        <v>89</v>
      </c>
      <c r="K110" s="46">
        <v>3</v>
      </c>
      <c r="L110" s="46">
        <v>0</v>
      </c>
      <c r="M110" s="46">
        <v>0</v>
      </c>
      <c r="N110" s="46">
        <v>150000</v>
      </c>
      <c r="O110" s="46">
        <v>30000</v>
      </c>
      <c r="P110" s="46">
        <v>14</v>
      </c>
      <c r="Q110" s="46">
        <v>3</v>
      </c>
      <c r="R110" s="46">
        <v>9</v>
      </c>
      <c r="S110" s="46">
        <v>0</v>
      </c>
      <c r="T110" s="46">
        <v>0</v>
      </c>
      <c r="U110" s="46">
        <v>1</v>
      </c>
      <c r="V110" s="46">
        <v>0</v>
      </c>
      <c r="W110" s="46">
        <v>0</v>
      </c>
      <c r="X110" s="46">
        <v>4</v>
      </c>
      <c r="Y110" s="46">
        <v>20</v>
      </c>
      <c r="Z110" s="46">
        <v>0</v>
      </c>
      <c r="AA110" s="46" t="s">
        <v>67</v>
      </c>
    </row>
    <row r="111" spans="1:27" x14ac:dyDescent="0.3">
      <c r="A111" s="66">
        <v>43611</v>
      </c>
      <c r="B111" s="94" t="s">
        <v>96</v>
      </c>
      <c r="C111" s="84" t="s">
        <v>30</v>
      </c>
      <c r="D111" s="66" t="s">
        <v>31</v>
      </c>
      <c r="E111" s="53" t="s">
        <v>32</v>
      </c>
      <c r="F111" s="53" t="s">
        <v>33</v>
      </c>
      <c r="G111" s="53" t="s">
        <v>36</v>
      </c>
      <c r="H111" s="53" t="s">
        <v>37</v>
      </c>
      <c r="I111" s="53" t="s">
        <v>37</v>
      </c>
      <c r="J111" s="73" t="s">
        <v>89</v>
      </c>
      <c r="K111" s="55"/>
      <c r="L111" s="24"/>
      <c r="M111" s="24"/>
      <c r="N111" s="34"/>
      <c r="O111" s="46"/>
      <c r="P111" s="46"/>
      <c r="Q111" s="46"/>
      <c r="R111" s="46"/>
      <c r="S111" s="46"/>
      <c r="T111" s="46"/>
      <c r="U111" s="46"/>
      <c r="V111" s="46"/>
      <c r="W111" s="46"/>
      <c r="X111" s="46"/>
      <c r="Y111" s="46"/>
      <c r="Z111" s="46"/>
      <c r="AA111" s="46"/>
    </row>
    <row r="112" spans="1:27" x14ac:dyDescent="0.3">
      <c r="A112" s="66">
        <v>43640</v>
      </c>
      <c r="B112" s="94" t="s">
        <v>96</v>
      </c>
      <c r="C112" s="84" t="s">
        <v>30</v>
      </c>
      <c r="D112" s="66" t="s">
        <v>31</v>
      </c>
      <c r="E112" s="53" t="s">
        <v>32</v>
      </c>
      <c r="F112" s="53" t="s">
        <v>33</v>
      </c>
      <c r="G112" s="53" t="s">
        <v>38</v>
      </c>
      <c r="H112" s="53" t="s">
        <v>39</v>
      </c>
      <c r="I112" s="53" t="s">
        <v>39</v>
      </c>
      <c r="J112" s="53" t="s">
        <v>89</v>
      </c>
      <c r="K112" s="55"/>
      <c r="L112" s="24"/>
      <c r="M112" s="24"/>
      <c r="N112" s="34"/>
      <c r="O112" s="46"/>
      <c r="P112" s="46"/>
      <c r="Q112" s="46"/>
      <c r="R112" s="46"/>
      <c r="S112" s="46"/>
      <c r="T112" s="46"/>
      <c r="U112" s="46"/>
      <c r="V112" s="46"/>
      <c r="W112" s="46"/>
      <c r="X112" s="46"/>
      <c r="Y112" s="46"/>
      <c r="Z112" s="46"/>
      <c r="AA112" s="46"/>
    </row>
    <row r="113" spans="1:27" x14ac:dyDescent="0.3">
      <c r="A113" s="66">
        <v>43661</v>
      </c>
      <c r="B113" s="94" t="s">
        <v>96</v>
      </c>
      <c r="C113" s="84" t="s">
        <v>30</v>
      </c>
      <c r="D113" s="66" t="s">
        <v>31</v>
      </c>
      <c r="E113" s="53" t="s">
        <v>32</v>
      </c>
      <c r="F113" s="53" t="s">
        <v>33</v>
      </c>
      <c r="G113" s="53" t="s">
        <v>36</v>
      </c>
      <c r="H113" s="53" t="s">
        <v>37</v>
      </c>
      <c r="I113" s="53" t="s">
        <v>37</v>
      </c>
      <c r="J113" s="73" t="s">
        <v>89</v>
      </c>
      <c r="K113" s="46">
        <v>1</v>
      </c>
      <c r="L113" s="46">
        <v>0</v>
      </c>
      <c r="M113" s="46">
        <v>0</v>
      </c>
      <c r="N113" s="56">
        <v>13319</v>
      </c>
      <c r="O113" s="56">
        <v>3843</v>
      </c>
      <c r="P113" s="46">
        <v>1</v>
      </c>
      <c r="Q113" s="46">
        <v>577</v>
      </c>
      <c r="R113" s="46">
        <v>0</v>
      </c>
      <c r="S113" s="46">
        <v>0</v>
      </c>
      <c r="T113" s="46">
        <v>0</v>
      </c>
      <c r="U113" s="46">
        <v>0</v>
      </c>
      <c r="V113" s="46">
        <v>0</v>
      </c>
      <c r="W113" s="46">
        <v>0</v>
      </c>
      <c r="X113" s="46">
        <v>8</v>
      </c>
      <c r="Y113" s="46">
        <v>3</v>
      </c>
      <c r="Z113" s="46">
        <v>0</v>
      </c>
      <c r="AA113" s="46" t="s">
        <v>68</v>
      </c>
    </row>
    <row r="114" spans="1:27" x14ac:dyDescent="0.3">
      <c r="A114" s="77">
        <v>43705</v>
      </c>
      <c r="B114" s="94" t="s">
        <v>96</v>
      </c>
      <c r="C114" s="25" t="s">
        <v>30</v>
      </c>
      <c r="D114" s="38" t="s">
        <v>31</v>
      </c>
      <c r="E114" s="39" t="s">
        <v>32</v>
      </c>
      <c r="F114" s="39" t="s">
        <v>33</v>
      </c>
      <c r="G114" s="23" t="s">
        <v>82</v>
      </c>
      <c r="H114" s="53"/>
      <c r="I114" s="53"/>
      <c r="J114" s="39" t="s">
        <v>89</v>
      </c>
      <c r="K114" s="46">
        <v>0</v>
      </c>
      <c r="L114" s="46">
        <v>0</v>
      </c>
      <c r="M114" s="46">
        <v>0</v>
      </c>
      <c r="N114" s="46">
        <v>56</v>
      </c>
      <c r="O114" s="46">
        <v>14</v>
      </c>
      <c r="P114" s="46">
        <v>0</v>
      </c>
      <c r="Q114" s="46">
        <v>14</v>
      </c>
      <c r="R114" s="46">
        <v>0</v>
      </c>
      <c r="S114" s="46">
        <v>0</v>
      </c>
      <c r="T114" s="46">
        <v>0</v>
      </c>
      <c r="U114" s="46">
        <v>0</v>
      </c>
      <c r="V114" s="46">
        <v>0</v>
      </c>
      <c r="W114" s="46">
        <v>0</v>
      </c>
      <c r="X114" s="46">
        <v>0</v>
      </c>
      <c r="Y114" s="46">
        <v>0</v>
      </c>
      <c r="Z114" s="46">
        <v>0</v>
      </c>
      <c r="AA114" s="46"/>
    </row>
    <row r="115" spans="1:27" x14ac:dyDescent="0.3">
      <c r="A115" s="66">
        <v>43934</v>
      </c>
      <c r="B115" s="94" t="s">
        <v>95</v>
      </c>
      <c r="C115" s="84" t="s">
        <v>30</v>
      </c>
      <c r="D115" s="66" t="s">
        <v>31</v>
      </c>
      <c r="E115" s="53" t="s">
        <v>32</v>
      </c>
      <c r="F115" s="53" t="s">
        <v>33</v>
      </c>
      <c r="G115" s="53" t="s">
        <v>53</v>
      </c>
      <c r="H115" s="53" t="s">
        <v>54</v>
      </c>
      <c r="I115" s="53" t="s">
        <v>54</v>
      </c>
      <c r="J115" s="53" t="s">
        <v>89</v>
      </c>
      <c r="K115" s="46">
        <v>0</v>
      </c>
      <c r="L115" s="46">
        <v>0</v>
      </c>
      <c r="M115" s="46">
        <v>0</v>
      </c>
      <c r="N115" s="46">
        <v>86</v>
      </c>
      <c r="O115" s="46">
        <v>21</v>
      </c>
      <c r="P115" s="46">
        <v>1</v>
      </c>
      <c r="Q115" s="46">
        <v>20</v>
      </c>
      <c r="R115" s="46">
        <v>0</v>
      </c>
      <c r="S115" s="46">
        <v>0</v>
      </c>
      <c r="T115" s="46">
        <v>0</v>
      </c>
      <c r="U115" s="46">
        <v>0</v>
      </c>
      <c r="V115" s="46">
        <v>0</v>
      </c>
      <c r="W115" s="46">
        <v>0</v>
      </c>
      <c r="X115" s="46">
        <v>0</v>
      </c>
      <c r="Y115" s="46">
        <v>0</v>
      </c>
      <c r="Z115" s="46">
        <v>0</v>
      </c>
      <c r="AA115" s="46"/>
    </row>
    <row r="116" spans="1:27" x14ac:dyDescent="0.3">
      <c r="A116" s="66">
        <v>44024</v>
      </c>
      <c r="B116" s="94" t="s">
        <v>95</v>
      </c>
      <c r="C116" s="84" t="s">
        <v>30</v>
      </c>
      <c r="D116" s="66" t="s">
        <v>31</v>
      </c>
      <c r="E116" s="53" t="s">
        <v>32</v>
      </c>
      <c r="F116" s="53" t="s">
        <v>33</v>
      </c>
      <c r="G116" s="53" t="s">
        <v>38</v>
      </c>
      <c r="H116" s="53" t="s">
        <v>39</v>
      </c>
      <c r="I116" s="53" t="s">
        <v>39</v>
      </c>
      <c r="J116" s="53" t="s">
        <v>89</v>
      </c>
      <c r="K116" s="46">
        <v>0</v>
      </c>
      <c r="L116" s="46">
        <v>0</v>
      </c>
      <c r="M116" s="46">
        <v>0</v>
      </c>
      <c r="N116" s="46">
        <v>340</v>
      </c>
      <c r="O116" s="46">
        <v>68</v>
      </c>
      <c r="P116" s="46">
        <v>0</v>
      </c>
      <c r="Q116" s="46">
        <v>68</v>
      </c>
      <c r="R116" s="46">
        <v>0</v>
      </c>
      <c r="S116" s="46">
        <v>0</v>
      </c>
      <c r="T116" s="46">
        <v>0</v>
      </c>
      <c r="U116" s="46">
        <v>0</v>
      </c>
      <c r="V116" s="46">
        <v>0</v>
      </c>
      <c r="W116" s="46">
        <v>0</v>
      </c>
      <c r="X116" s="46">
        <v>0</v>
      </c>
      <c r="Y116" s="46">
        <v>2</v>
      </c>
      <c r="Z116" s="46">
        <v>0</v>
      </c>
      <c r="AA116" s="46"/>
    </row>
    <row r="117" spans="1:27" x14ac:dyDescent="0.3">
      <c r="A117" s="66">
        <v>44060</v>
      </c>
      <c r="B117" s="94" t="s">
        <v>95</v>
      </c>
      <c r="C117" s="84" t="s">
        <v>30</v>
      </c>
      <c r="D117" s="66" t="s">
        <v>31</v>
      </c>
      <c r="E117" s="53" t="s">
        <v>32</v>
      </c>
      <c r="F117" s="53" t="s">
        <v>33</v>
      </c>
      <c r="G117" s="53" t="s">
        <v>63</v>
      </c>
      <c r="H117" s="53" t="s">
        <v>64</v>
      </c>
      <c r="I117" s="53" t="s">
        <v>64</v>
      </c>
      <c r="J117" s="53" t="s">
        <v>89</v>
      </c>
      <c r="K117" s="56">
        <v>0</v>
      </c>
      <c r="L117" s="56">
        <v>0</v>
      </c>
      <c r="M117" s="56">
        <v>0</v>
      </c>
      <c r="N117" s="56">
        <v>116</v>
      </c>
      <c r="O117" s="56">
        <v>69</v>
      </c>
      <c r="P117" s="56">
        <v>5</v>
      </c>
      <c r="Q117" s="56">
        <v>64</v>
      </c>
      <c r="R117" s="56">
        <v>0</v>
      </c>
      <c r="S117" s="56">
        <v>1</v>
      </c>
      <c r="T117" s="56">
        <v>0</v>
      </c>
      <c r="U117" s="56">
        <v>0</v>
      </c>
      <c r="V117" s="56">
        <v>0</v>
      </c>
      <c r="W117" s="56">
        <v>0</v>
      </c>
      <c r="X117" s="56">
        <v>0</v>
      </c>
      <c r="Y117" s="56">
        <v>0</v>
      </c>
      <c r="Z117" s="46">
        <v>0</v>
      </c>
      <c r="AA117" s="57"/>
    </row>
    <row r="118" spans="1:27" x14ac:dyDescent="0.3">
      <c r="A118" s="66">
        <v>44079</v>
      </c>
      <c r="B118" s="94" t="s">
        <v>95</v>
      </c>
      <c r="C118" s="84" t="s">
        <v>30</v>
      </c>
      <c r="D118" s="66" t="s">
        <v>31</v>
      </c>
      <c r="E118" s="53" t="s">
        <v>32</v>
      </c>
      <c r="F118" s="53" t="s">
        <v>33</v>
      </c>
      <c r="G118" s="53" t="s">
        <v>63</v>
      </c>
      <c r="H118" s="53" t="s">
        <v>64</v>
      </c>
      <c r="I118" s="53" t="s">
        <v>64</v>
      </c>
      <c r="J118" s="53" t="s">
        <v>89</v>
      </c>
      <c r="K118" s="56">
        <v>0</v>
      </c>
      <c r="L118" s="56">
        <v>0</v>
      </c>
      <c r="M118" s="56">
        <v>0</v>
      </c>
      <c r="N118" s="56">
        <v>288</v>
      </c>
      <c r="O118" s="56">
        <v>72</v>
      </c>
      <c r="P118" s="56">
        <v>0</v>
      </c>
      <c r="Q118" s="56">
        <v>72</v>
      </c>
      <c r="R118" s="56">
        <v>0</v>
      </c>
      <c r="S118" s="56">
        <v>0</v>
      </c>
      <c r="T118" s="56">
        <v>0</v>
      </c>
      <c r="U118" s="56">
        <v>0</v>
      </c>
      <c r="V118" s="56">
        <v>0</v>
      </c>
      <c r="W118" s="56">
        <v>0</v>
      </c>
      <c r="X118" s="56">
        <v>0</v>
      </c>
      <c r="Y118" s="56">
        <v>0</v>
      </c>
      <c r="Z118" s="46">
        <v>0</v>
      </c>
      <c r="AA118" s="57"/>
    </row>
    <row r="119" spans="1:27" x14ac:dyDescent="0.3">
      <c r="A119" s="66">
        <v>44136</v>
      </c>
      <c r="B119" s="94" t="s">
        <v>95</v>
      </c>
      <c r="C119" s="84" t="s">
        <v>30</v>
      </c>
      <c r="D119" s="66" t="s">
        <v>31</v>
      </c>
      <c r="E119" s="53" t="s">
        <v>32</v>
      </c>
      <c r="F119" s="53" t="s">
        <v>33</v>
      </c>
      <c r="G119" s="53" t="s">
        <v>36</v>
      </c>
      <c r="H119" s="53" t="s">
        <v>37</v>
      </c>
      <c r="I119" s="53" t="s">
        <v>37</v>
      </c>
      <c r="J119" s="73" t="s">
        <v>89</v>
      </c>
      <c r="K119" s="56">
        <v>0</v>
      </c>
      <c r="L119" s="56">
        <v>0</v>
      </c>
      <c r="M119" s="56">
        <v>0</v>
      </c>
      <c r="N119" s="56">
        <v>310</v>
      </c>
      <c r="O119" s="56">
        <v>62</v>
      </c>
      <c r="P119" s="56">
        <v>0</v>
      </c>
      <c r="Q119" s="56">
        <v>0</v>
      </c>
      <c r="R119" s="56">
        <v>0</v>
      </c>
      <c r="S119" s="56">
        <v>0</v>
      </c>
      <c r="T119" s="56">
        <v>0</v>
      </c>
      <c r="U119" s="56">
        <v>0</v>
      </c>
      <c r="V119" s="56">
        <v>0</v>
      </c>
      <c r="W119" s="56">
        <v>0</v>
      </c>
      <c r="X119" s="56">
        <v>0</v>
      </c>
      <c r="Y119" s="56">
        <v>0</v>
      </c>
      <c r="Z119" s="56">
        <v>0</v>
      </c>
      <c r="AA119" s="57" t="s">
        <v>70</v>
      </c>
    </row>
    <row r="120" spans="1:27" x14ac:dyDescent="0.3">
      <c r="A120" s="66">
        <v>44148</v>
      </c>
      <c r="B120" s="94" t="s">
        <v>95</v>
      </c>
      <c r="C120" s="84" t="s">
        <v>30</v>
      </c>
      <c r="D120" s="66" t="s">
        <v>31</v>
      </c>
      <c r="E120" s="53" t="s">
        <v>32</v>
      </c>
      <c r="F120" s="53" t="s">
        <v>33</v>
      </c>
      <c r="G120" s="53" t="s">
        <v>36</v>
      </c>
      <c r="H120" s="53" t="s">
        <v>37</v>
      </c>
      <c r="I120" s="53" t="s">
        <v>37</v>
      </c>
      <c r="J120" s="73" t="s">
        <v>89</v>
      </c>
      <c r="K120" s="56">
        <v>0</v>
      </c>
      <c r="L120" s="56">
        <v>0</v>
      </c>
      <c r="M120" s="56">
        <v>0</v>
      </c>
      <c r="N120" s="56">
        <v>13126</v>
      </c>
      <c r="O120" s="56">
        <v>8124</v>
      </c>
      <c r="P120" s="56">
        <v>0</v>
      </c>
      <c r="Q120" s="56">
        <v>0</v>
      </c>
      <c r="R120" s="56">
        <v>0</v>
      </c>
      <c r="S120" s="56">
        <v>0</v>
      </c>
      <c r="T120" s="56">
        <v>0</v>
      </c>
      <c r="U120" s="56">
        <v>0</v>
      </c>
      <c r="V120" s="56">
        <v>0</v>
      </c>
      <c r="W120" s="56">
        <v>0</v>
      </c>
      <c r="X120" s="46">
        <v>0</v>
      </c>
      <c r="Y120" s="56">
        <v>0</v>
      </c>
      <c r="Z120" s="46">
        <v>0</v>
      </c>
      <c r="AA120" s="57" t="s">
        <v>72</v>
      </c>
    </row>
    <row r="121" spans="1:27" ht="24.6" x14ac:dyDescent="0.3">
      <c r="A121" s="77">
        <v>43942</v>
      </c>
      <c r="B121" s="94" t="s">
        <v>95</v>
      </c>
      <c r="C121" s="25" t="s">
        <v>30</v>
      </c>
      <c r="D121" s="38" t="s">
        <v>31</v>
      </c>
      <c r="E121" s="39" t="s">
        <v>32</v>
      </c>
      <c r="F121" s="39" t="s">
        <v>33</v>
      </c>
      <c r="G121" s="23" t="s">
        <v>82</v>
      </c>
      <c r="H121" s="39"/>
      <c r="I121" s="39"/>
      <c r="J121" s="39" t="s">
        <v>89</v>
      </c>
      <c r="K121" s="48"/>
      <c r="L121" s="56"/>
      <c r="M121" s="56"/>
      <c r="N121" s="35"/>
      <c r="O121" s="56"/>
      <c r="P121" s="56"/>
      <c r="Q121" s="56"/>
      <c r="R121" s="56"/>
      <c r="S121" s="56"/>
      <c r="T121" s="56"/>
      <c r="U121" s="56"/>
      <c r="V121" s="56"/>
      <c r="W121" s="56"/>
      <c r="X121" s="56"/>
      <c r="Y121" s="56"/>
      <c r="Z121" s="46"/>
      <c r="AA121" s="57"/>
    </row>
    <row r="122" spans="1:27" ht="24.6" x14ac:dyDescent="0.3">
      <c r="A122" s="77">
        <v>44080</v>
      </c>
      <c r="B122" s="94" t="s">
        <v>95</v>
      </c>
      <c r="C122" s="25" t="s">
        <v>30</v>
      </c>
      <c r="D122" s="38" t="s">
        <v>31</v>
      </c>
      <c r="E122" s="39" t="s">
        <v>32</v>
      </c>
      <c r="F122" s="39" t="s">
        <v>33</v>
      </c>
      <c r="G122" s="23" t="s">
        <v>82</v>
      </c>
      <c r="H122" s="39"/>
      <c r="I122" s="39"/>
      <c r="J122" s="39" t="s">
        <v>89</v>
      </c>
      <c r="K122" s="48"/>
      <c r="L122" s="56"/>
      <c r="M122" s="56"/>
      <c r="N122" s="35"/>
      <c r="O122" s="56"/>
      <c r="P122" s="56"/>
      <c r="Q122" s="56"/>
      <c r="R122" s="56"/>
      <c r="S122" s="56"/>
      <c r="T122" s="56"/>
      <c r="U122" s="56"/>
      <c r="V122" s="56"/>
      <c r="W122" s="56"/>
      <c r="X122" s="56"/>
      <c r="Y122" s="56"/>
      <c r="Z122" s="46"/>
      <c r="AA122" s="57"/>
    </row>
    <row r="123" spans="1:27" ht="24.6" x14ac:dyDescent="0.3">
      <c r="A123" s="78">
        <v>44298</v>
      </c>
      <c r="B123" s="94" t="s">
        <v>94</v>
      </c>
      <c r="C123" s="84" t="s">
        <v>30</v>
      </c>
      <c r="D123" s="66" t="s">
        <v>31</v>
      </c>
      <c r="E123" s="53" t="s">
        <v>32</v>
      </c>
      <c r="F123" s="53" t="s">
        <v>33</v>
      </c>
      <c r="G123" s="53" t="s">
        <v>36</v>
      </c>
      <c r="H123" s="53" t="s">
        <v>37</v>
      </c>
      <c r="I123" s="53" t="s">
        <v>37</v>
      </c>
      <c r="J123" s="73" t="s">
        <v>89</v>
      </c>
      <c r="K123" s="48"/>
      <c r="L123" s="56"/>
      <c r="M123" s="56"/>
      <c r="N123" s="35"/>
      <c r="O123" s="56"/>
      <c r="P123" s="56"/>
      <c r="Q123" s="56"/>
      <c r="R123" s="56"/>
      <c r="S123" s="56"/>
      <c r="T123" s="56"/>
      <c r="U123" s="56"/>
      <c r="V123" s="56"/>
      <c r="W123" s="56"/>
      <c r="X123" s="56"/>
      <c r="Y123" s="56"/>
      <c r="Z123" s="46"/>
      <c r="AA123" s="57"/>
    </row>
    <row r="124" spans="1:27" x14ac:dyDescent="0.3">
      <c r="A124" s="78">
        <v>44302</v>
      </c>
      <c r="B124" s="94" t="s">
        <v>94</v>
      </c>
      <c r="C124" s="84" t="s">
        <v>30</v>
      </c>
      <c r="D124" s="66" t="s">
        <v>31</v>
      </c>
      <c r="E124" s="53" t="s">
        <v>32</v>
      </c>
      <c r="F124" s="53" t="s">
        <v>33</v>
      </c>
      <c r="G124" s="53" t="s">
        <v>63</v>
      </c>
      <c r="H124" s="53" t="s">
        <v>64</v>
      </c>
      <c r="I124" s="53" t="s">
        <v>64</v>
      </c>
      <c r="J124" s="53" t="s">
        <v>89</v>
      </c>
      <c r="K124" s="28"/>
      <c r="L124" s="16"/>
      <c r="M124" s="16"/>
      <c r="N124" s="16">
        <v>9</v>
      </c>
      <c r="O124" s="16">
        <v>2</v>
      </c>
      <c r="P124" s="16"/>
      <c r="Q124" s="16">
        <v>2</v>
      </c>
      <c r="R124" s="16"/>
      <c r="S124" s="16"/>
      <c r="T124" s="16"/>
      <c r="U124" s="16"/>
      <c r="V124" s="16"/>
      <c r="W124" s="16"/>
      <c r="X124" s="16"/>
      <c r="Y124" s="16"/>
      <c r="Z124" s="17"/>
      <c r="AA124" s="12"/>
    </row>
    <row r="125" spans="1:27" x14ac:dyDescent="0.3">
      <c r="A125" s="78">
        <v>44380</v>
      </c>
      <c r="B125" s="94" t="s">
        <v>94</v>
      </c>
      <c r="C125" s="84" t="s">
        <v>30</v>
      </c>
      <c r="D125" s="66" t="s">
        <v>31</v>
      </c>
      <c r="E125" s="53" t="s">
        <v>32</v>
      </c>
      <c r="F125" s="53" t="s">
        <v>33</v>
      </c>
      <c r="G125" s="53" t="s">
        <v>63</v>
      </c>
      <c r="H125" s="53" t="s">
        <v>64</v>
      </c>
      <c r="I125" s="53" t="s">
        <v>64</v>
      </c>
      <c r="J125" s="53" t="s">
        <v>89</v>
      </c>
      <c r="K125" s="28"/>
      <c r="L125" s="16"/>
      <c r="M125" s="16"/>
      <c r="N125" s="16"/>
      <c r="O125" s="16"/>
      <c r="P125" s="16"/>
      <c r="Q125" s="16"/>
      <c r="R125" s="16"/>
      <c r="S125" s="16"/>
      <c r="T125" s="16"/>
      <c r="U125" s="16"/>
      <c r="V125" s="16"/>
      <c r="W125" s="16"/>
      <c r="X125" s="16"/>
      <c r="Y125" s="16"/>
      <c r="Z125" s="17"/>
      <c r="AA125" s="12"/>
    </row>
    <row r="126" spans="1:27" ht="66" x14ac:dyDescent="0.3">
      <c r="A126" s="78">
        <v>44401</v>
      </c>
      <c r="B126" s="94" t="s">
        <v>94</v>
      </c>
      <c r="C126" s="84" t="s">
        <v>30</v>
      </c>
      <c r="D126" s="66" t="s">
        <v>31</v>
      </c>
      <c r="E126" s="53" t="s">
        <v>32</v>
      </c>
      <c r="F126" s="53" t="s">
        <v>33</v>
      </c>
      <c r="G126" s="53" t="s">
        <v>38</v>
      </c>
      <c r="H126" s="53" t="s">
        <v>39</v>
      </c>
      <c r="I126" s="53" t="s">
        <v>39</v>
      </c>
      <c r="J126" s="53" t="s">
        <v>89</v>
      </c>
      <c r="K126" s="31">
        <v>1</v>
      </c>
      <c r="L126" s="19"/>
      <c r="M126" s="19"/>
      <c r="N126" s="19">
        <v>293</v>
      </c>
      <c r="O126" s="19">
        <v>116</v>
      </c>
      <c r="P126" s="19"/>
      <c r="Q126" s="19">
        <v>56</v>
      </c>
      <c r="R126" s="19"/>
      <c r="S126" s="19"/>
      <c r="T126" s="19"/>
      <c r="U126" s="19"/>
      <c r="V126" s="19"/>
      <c r="W126" s="19"/>
      <c r="X126" s="19">
        <v>4</v>
      </c>
      <c r="Y126" s="19"/>
      <c r="Z126" s="20"/>
      <c r="AA126" s="21" t="s">
        <v>74</v>
      </c>
    </row>
    <row r="127" spans="1:27" x14ac:dyDescent="0.3">
      <c r="A127" s="79">
        <v>44801</v>
      </c>
      <c r="B127" s="94" t="s">
        <v>119</v>
      </c>
      <c r="C127" s="84" t="s">
        <v>30</v>
      </c>
      <c r="D127" s="66" t="s">
        <v>31</v>
      </c>
      <c r="E127" s="53" t="s">
        <v>32</v>
      </c>
      <c r="F127" s="53" t="s">
        <v>33</v>
      </c>
      <c r="G127" s="53" t="s">
        <v>63</v>
      </c>
      <c r="H127" s="53" t="s">
        <v>64</v>
      </c>
      <c r="I127" s="53" t="s">
        <v>64</v>
      </c>
      <c r="J127" s="53" t="s">
        <v>89</v>
      </c>
      <c r="K127" s="28">
        <v>1</v>
      </c>
      <c r="L127" s="16"/>
      <c r="M127" s="16"/>
      <c r="N127" s="16"/>
      <c r="O127" s="16"/>
      <c r="P127" s="16"/>
      <c r="Q127" s="16"/>
      <c r="R127" s="16"/>
      <c r="S127" s="16"/>
      <c r="T127" s="16"/>
      <c r="U127" s="16"/>
      <c r="V127" s="16"/>
      <c r="W127" s="16"/>
      <c r="X127" s="16"/>
      <c r="Y127" s="16"/>
      <c r="Z127" s="17"/>
      <c r="AA127" s="12"/>
    </row>
    <row r="128" spans="1:27" x14ac:dyDescent="0.3">
      <c r="A128" s="79">
        <v>44801</v>
      </c>
      <c r="B128" s="94" t="s">
        <v>119</v>
      </c>
      <c r="C128" s="84" t="s">
        <v>30</v>
      </c>
      <c r="D128" s="66" t="s">
        <v>31</v>
      </c>
      <c r="E128" s="53" t="s">
        <v>32</v>
      </c>
      <c r="F128" s="53" t="s">
        <v>33</v>
      </c>
      <c r="G128" s="67" t="s">
        <v>36</v>
      </c>
      <c r="H128" s="53" t="s">
        <v>37</v>
      </c>
      <c r="I128" s="53" t="s">
        <v>37</v>
      </c>
      <c r="J128" s="73" t="s">
        <v>89</v>
      </c>
      <c r="K128" s="28"/>
      <c r="L128" s="62"/>
      <c r="M128" s="16"/>
      <c r="N128" s="62">
        <v>25</v>
      </c>
      <c r="O128" s="62">
        <v>5</v>
      </c>
      <c r="P128" s="62"/>
      <c r="Q128" s="62">
        <v>5</v>
      </c>
      <c r="R128" s="16"/>
      <c r="S128" s="16"/>
      <c r="T128" s="16"/>
      <c r="U128" s="16"/>
      <c r="V128" s="16"/>
      <c r="W128" s="16"/>
      <c r="X128" s="16"/>
      <c r="Y128" s="16"/>
      <c r="Z128" s="17"/>
      <c r="AA128" s="63"/>
    </row>
    <row r="129" spans="1:27" x14ac:dyDescent="0.3">
      <c r="A129" s="79">
        <v>44819</v>
      </c>
      <c r="B129" s="94" t="s">
        <v>119</v>
      </c>
      <c r="C129" s="84" t="s">
        <v>30</v>
      </c>
      <c r="D129" s="66" t="s">
        <v>31</v>
      </c>
      <c r="E129" s="53" t="s">
        <v>32</v>
      </c>
      <c r="F129" s="53" t="s">
        <v>33</v>
      </c>
      <c r="G129" s="53" t="s">
        <v>36</v>
      </c>
      <c r="H129" s="53" t="s">
        <v>37</v>
      </c>
      <c r="I129" s="53" t="s">
        <v>37</v>
      </c>
      <c r="J129" s="53" t="s">
        <v>89</v>
      </c>
      <c r="K129" s="28"/>
      <c r="L129" s="16"/>
      <c r="M129" s="16"/>
      <c r="N129" s="16">
        <v>304</v>
      </c>
      <c r="O129" s="16">
        <v>76</v>
      </c>
      <c r="P129" s="16"/>
      <c r="Q129" s="16">
        <v>76</v>
      </c>
      <c r="R129" s="16"/>
      <c r="S129" s="16"/>
      <c r="T129" s="16"/>
      <c r="U129" s="16"/>
      <c r="V129" s="16"/>
      <c r="W129" s="16"/>
      <c r="X129" s="16"/>
      <c r="Y129" s="16"/>
      <c r="Z129" s="17"/>
      <c r="AA129" s="22"/>
    </row>
    <row r="130" spans="1:27" x14ac:dyDescent="0.3">
      <c r="A130" s="79">
        <v>44870</v>
      </c>
      <c r="B130" s="94" t="s">
        <v>119</v>
      </c>
      <c r="C130" s="84" t="s">
        <v>30</v>
      </c>
      <c r="D130" s="66" t="s">
        <v>31</v>
      </c>
      <c r="E130" s="53" t="s">
        <v>32</v>
      </c>
      <c r="F130" s="53" t="s">
        <v>33</v>
      </c>
      <c r="G130" s="53" t="s">
        <v>36</v>
      </c>
      <c r="H130" s="53" t="s">
        <v>37</v>
      </c>
      <c r="I130" s="53" t="s">
        <v>37</v>
      </c>
      <c r="J130" s="73" t="s">
        <v>89</v>
      </c>
      <c r="K130" s="28"/>
      <c r="L130" s="16"/>
      <c r="M130" s="16"/>
      <c r="N130" s="76">
        <v>12957</v>
      </c>
      <c r="O130" s="16"/>
      <c r="P130" s="16"/>
      <c r="Q130" s="16"/>
      <c r="R130" s="16"/>
      <c r="S130" s="16"/>
      <c r="T130" s="16"/>
      <c r="U130" s="16"/>
      <c r="V130" s="16"/>
      <c r="W130" s="16"/>
      <c r="X130" s="16"/>
      <c r="Y130" s="16"/>
      <c r="Z130" s="17"/>
      <c r="AA130" s="22"/>
    </row>
    <row r="131" spans="1:27" x14ac:dyDescent="0.3">
      <c r="A131" s="77">
        <v>44609</v>
      </c>
      <c r="B131" s="94" t="s">
        <v>119</v>
      </c>
      <c r="C131" s="25" t="s">
        <v>30</v>
      </c>
      <c r="D131" s="38" t="s">
        <v>31</v>
      </c>
      <c r="E131" s="39" t="s">
        <v>32</v>
      </c>
      <c r="F131" s="39" t="s">
        <v>33</v>
      </c>
      <c r="G131" s="23" t="s">
        <v>82</v>
      </c>
      <c r="H131" s="39"/>
      <c r="I131" s="39"/>
      <c r="J131" s="39" t="s">
        <v>89</v>
      </c>
      <c r="K131" s="51">
        <v>1</v>
      </c>
      <c r="L131" s="45"/>
      <c r="M131" s="45"/>
      <c r="N131" s="35"/>
      <c r="O131" s="45"/>
      <c r="P131" s="45"/>
      <c r="Q131" s="45"/>
      <c r="R131" s="45"/>
      <c r="S131" s="45"/>
      <c r="T131" s="45"/>
      <c r="U131" s="45"/>
      <c r="V131" s="45"/>
      <c r="W131" s="45"/>
      <c r="X131" s="45"/>
      <c r="Y131" s="45"/>
      <c r="Z131" s="45"/>
      <c r="AA131" s="45"/>
    </row>
    <row r="132" spans="1:27" x14ac:dyDescent="0.3">
      <c r="A132" s="77">
        <v>44815</v>
      </c>
      <c r="B132" s="94" t="s">
        <v>119</v>
      </c>
      <c r="C132" s="25" t="s">
        <v>30</v>
      </c>
      <c r="D132" s="38" t="s">
        <v>31</v>
      </c>
      <c r="E132" s="39" t="s">
        <v>32</v>
      </c>
      <c r="F132" s="39" t="s">
        <v>33</v>
      </c>
      <c r="G132" s="23" t="s">
        <v>38</v>
      </c>
      <c r="H132" s="39"/>
      <c r="I132" s="39"/>
      <c r="J132" s="39" t="s">
        <v>89</v>
      </c>
      <c r="K132" s="25"/>
      <c r="L132" s="45"/>
      <c r="M132" s="45"/>
      <c r="N132" s="35">
        <v>4051</v>
      </c>
      <c r="O132" s="45"/>
      <c r="P132" s="45"/>
      <c r="Q132" s="45"/>
      <c r="R132" s="45"/>
      <c r="S132" s="45"/>
      <c r="T132" s="45"/>
      <c r="U132" s="45"/>
      <c r="V132" s="45"/>
      <c r="W132" s="45"/>
      <c r="X132" s="45"/>
      <c r="Y132" s="45"/>
      <c r="Z132" s="45"/>
      <c r="AA132" s="45"/>
    </row>
    <row r="133" spans="1:27" x14ac:dyDescent="0.3">
      <c r="A133" s="77">
        <v>44833</v>
      </c>
      <c r="B133" s="94" t="s">
        <v>119</v>
      </c>
      <c r="C133" s="25" t="s">
        <v>30</v>
      </c>
      <c r="D133" s="38" t="s">
        <v>31</v>
      </c>
      <c r="E133" s="39" t="s">
        <v>32</v>
      </c>
      <c r="F133" s="39" t="s">
        <v>33</v>
      </c>
      <c r="G133" s="23" t="s">
        <v>38</v>
      </c>
      <c r="H133" s="39"/>
      <c r="I133" s="39"/>
      <c r="J133" s="39" t="s">
        <v>89</v>
      </c>
      <c r="K133" s="25"/>
      <c r="L133" s="45"/>
      <c r="M133" s="45"/>
      <c r="N133" s="35">
        <v>1200</v>
      </c>
      <c r="O133" s="45"/>
      <c r="P133" s="45"/>
      <c r="Q133" s="45"/>
      <c r="R133" s="45"/>
      <c r="S133" s="45"/>
      <c r="T133" s="45"/>
      <c r="U133" s="45"/>
      <c r="V133" s="45"/>
      <c r="W133" s="45"/>
      <c r="X133" s="45"/>
      <c r="Y133" s="45"/>
      <c r="Z133" s="45"/>
      <c r="AA133" s="45"/>
    </row>
    <row r="134" spans="1:27" x14ac:dyDescent="0.3">
      <c r="A134" s="79">
        <v>44957</v>
      </c>
      <c r="B134" s="94" t="s">
        <v>120</v>
      </c>
      <c r="C134" s="84" t="s">
        <v>30</v>
      </c>
      <c r="D134" s="66" t="s">
        <v>31</v>
      </c>
      <c r="E134" s="53" t="s">
        <v>32</v>
      </c>
      <c r="F134" s="53" t="s">
        <v>33</v>
      </c>
      <c r="G134" s="53" t="s">
        <v>53</v>
      </c>
      <c r="H134" s="53" t="s">
        <v>54</v>
      </c>
      <c r="I134" s="53" t="s">
        <v>54</v>
      </c>
      <c r="J134" s="53" t="s">
        <v>89</v>
      </c>
    </row>
    <row r="135" spans="1:27" x14ac:dyDescent="0.3">
      <c r="A135" s="79">
        <v>44996</v>
      </c>
      <c r="B135" s="94" t="s">
        <v>120</v>
      </c>
      <c r="C135" s="84" t="s">
        <v>30</v>
      </c>
      <c r="D135" s="66" t="s">
        <v>31</v>
      </c>
      <c r="E135" s="53" t="s">
        <v>32</v>
      </c>
      <c r="F135" s="53" t="s">
        <v>33</v>
      </c>
      <c r="G135" s="53" t="s">
        <v>53</v>
      </c>
      <c r="H135" s="53" t="s">
        <v>54</v>
      </c>
      <c r="I135" s="53" t="s">
        <v>54</v>
      </c>
      <c r="J135" s="53" t="s">
        <v>89</v>
      </c>
    </row>
    <row r="136" spans="1:27" x14ac:dyDescent="0.3">
      <c r="A136" s="79">
        <v>45158</v>
      </c>
      <c r="B136" s="94" t="s">
        <v>120</v>
      </c>
      <c r="C136" s="84" t="s">
        <v>30</v>
      </c>
      <c r="D136" s="66" t="s">
        <v>31</v>
      </c>
      <c r="E136" s="53" t="s">
        <v>32</v>
      </c>
      <c r="F136" s="53" t="s">
        <v>33</v>
      </c>
      <c r="G136" s="67" t="s">
        <v>38</v>
      </c>
      <c r="H136" s="53" t="s">
        <v>39</v>
      </c>
      <c r="I136" s="53" t="s">
        <v>39</v>
      </c>
      <c r="J136" s="53" t="s">
        <v>89</v>
      </c>
    </row>
    <row r="137" spans="1:27" x14ac:dyDescent="0.3">
      <c r="A137" s="79">
        <v>45224</v>
      </c>
      <c r="B137" s="94" t="s">
        <v>120</v>
      </c>
      <c r="C137" s="84" t="s">
        <v>30</v>
      </c>
      <c r="D137" s="66" t="s">
        <v>31</v>
      </c>
      <c r="E137" s="53" t="s">
        <v>32</v>
      </c>
      <c r="F137" s="53" t="s">
        <v>33</v>
      </c>
      <c r="G137" s="67" t="s">
        <v>36</v>
      </c>
      <c r="H137" s="53" t="s">
        <v>37</v>
      </c>
      <c r="I137" s="53" t="s">
        <v>42</v>
      </c>
      <c r="J137" s="73" t="s">
        <v>89</v>
      </c>
    </row>
    <row r="138" spans="1:27" x14ac:dyDescent="0.3">
      <c r="A138" s="79">
        <v>45227</v>
      </c>
      <c r="B138" s="94" t="s">
        <v>120</v>
      </c>
      <c r="C138" s="84" t="s">
        <v>30</v>
      </c>
      <c r="D138" s="66" t="s">
        <v>31</v>
      </c>
      <c r="E138" s="53" t="s">
        <v>32</v>
      </c>
      <c r="F138" s="53" t="s">
        <v>33</v>
      </c>
      <c r="G138" s="67" t="s">
        <v>36</v>
      </c>
      <c r="H138" s="53" t="s">
        <v>37</v>
      </c>
      <c r="I138" s="53" t="s">
        <v>42</v>
      </c>
      <c r="J138" s="73" t="s">
        <v>89</v>
      </c>
    </row>
    <row r="139" spans="1:27" x14ac:dyDescent="0.3">
      <c r="A139" s="79">
        <v>45244</v>
      </c>
      <c r="B139" s="94" t="s">
        <v>120</v>
      </c>
      <c r="C139" s="84" t="s">
        <v>30</v>
      </c>
      <c r="D139" s="66" t="s">
        <v>31</v>
      </c>
      <c r="E139" s="53" t="s">
        <v>32</v>
      </c>
      <c r="F139" s="53" t="s">
        <v>33</v>
      </c>
      <c r="G139" s="67" t="s">
        <v>50</v>
      </c>
      <c r="H139" s="53" t="s">
        <v>51</v>
      </c>
      <c r="I139" s="106"/>
      <c r="J139" s="53" t="s">
        <v>89</v>
      </c>
    </row>
    <row r="140" spans="1:27" x14ac:dyDescent="0.3">
      <c r="A140" s="81">
        <v>45404</v>
      </c>
      <c r="B140" s="94" t="s">
        <v>121</v>
      </c>
      <c r="C140" s="84" t="s">
        <v>30</v>
      </c>
      <c r="D140" s="66" t="s">
        <v>31</v>
      </c>
      <c r="E140" s="53" t="s">
        <v>32</v>
      </c>
      <c r="F140" s="53" t="s">
        <v>33</v>
      </c>
      <c r="G140" s="139" t="s">
        <v>36</v>
      </c>
      <c r="H140" s="53"/>
      <c r="I140" s="53"/>
      <c r="J140" s="73" t="s">
        <v>89</v>
      </c>
    </row>
    <row r="141" spans="1:27" x14ac:dyDescent="0.3">
      <c r="A141" s="81">
        <v>45510</v>
      </c>
      <c r="B141" s="94" t="s">
        <v>121</v>
      </c>
      <c r="C141" s="84" t="s">
        <v>30</v>
      </c>
      <c r="D141" s="66" t="s">
        <v>31</v>
      </c>
      <c r="E141" s="53" t="s">
        <v>32</v>
      </c>
      <c r="F141" s="53" t="s">
        <v>33</v>
      </c>
      <c r="G141" s="135" t="s">
        <v>38</v>
      </c>
      <c r="H141" s="53"/>
      <c r="I141" s="53"/>
      <c r="J141" s="53" t="s">
        <v>89</v>
      </c>
    </row>
    <row r="142" spans="1:27" x14ac:dyDescent="0.3">
      <c r="A142" s="77">
        <v>45323</v>
      </c>
      <c r="B142" s="94" t="s">
        <v>121</v>
      </c>
      <c r="C142" s="25" t="s">
        <v>30</v>
      </c>
      <c r="D142" s="38" t="s">
        <v>31</v>
      </c>
      <c r="E142" s="39" t="s">
        <v>32</v>
      </c>
      <c r="F142" s="39" t="s">
        <v>33</v>
      </c>
      <c r="G142" s="23" t="s">
        <v>82</v>
      </c>
      <c r="H142" s="53"/>
      <c r="I142" s="53"/>
      <c r="J142" s="39" t="s">
        <v>89</v>
      </c>
    </row>
    <row r="143" spans="1:27" ht="28.8" x14ac:dyDescent="0.3">
      <c r="A143" s="77">
        <v>45584</v>
      </c>
      <c r="B143" s="94" t="s">
        <v>121</v>
      </c>
      <c r="C143" s="25" t="s">
        <v>30</v>
      </c>
      <c r="D143" s="38" t="s">
        <v>31</v>
      </c>
      <c r="E143" s="39" t="s">
        <v>32</v>
      </c>
      <c r="F143" s="39" t="s">
        <v>33</v>
      </c>
      <c r="G143" s="23" t="s">
        <v>50</v>
      </c>
      <c r="H143" s="106"/>
      <c r="I143" s="106"/>
      <c r="J143" s="39" t="s">
        <v>89</v>
      </c>
    </row>
    <row r="144" spans="1:27" x14ac:dyDescent="0.3">
      <c r="A144" s="77">
        <v>45598</v>
      </c>
      <c r="B144" s="94" t="s">
        <v>121</v>
      </c>
      <c r="C144" s="25" t="s">
        <v>30</v>
      </c>
      <c r="D144" s="38" t="s">
        <v>31</v>
      </c>
      <c r="E144" s="39" t="s">
        <v>32</v>
      </c>
      <c r="F144" s="39" t="s">
        <v>33</v>
      </c>
      <c r="G144" s="23" t="s">
        <v>36</v>
      </c>
      <c r="H144" s="106"/>
      <c r="I144" s="106"/>
      <c r="J144" s="110" t="s">
        <v>89</v>
      </c>
    </row>
  </sheetData>
  <dataValidations count="1">
    <dataValidation type="list" allowBlank="1" showInputMessage="1" showErrorMessage="1" sqref="G128:G133 G140:G142" xr:uid="{16A9B623-6856-4C2D-88E9-C96CECC8C255}">
      <formula1>TipoEvento</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4B409-FA0E-414C-8AB0-C6957620BAC2}">
  <dimension ref="A1:AA102"/>
  <sheetViews>
    <sheetView zoomScale="85" zoomScaleNormal="85" workbookViewId="0">
      <selection activeCell="B2" sqref="B2"/>
    </sheetView>
  </sheetViews>
  <sheetFormatPr baseColWidth="10" defaultRowHeight="15.6" x14ac:dyDescent="0.3"/>
  <sheetData>
    <row r="1" spans="1:27" x14ac:dyDescent="0.3">
      <c r="A1" s="4" t="s">
        <v>27</v>
      </c>
      <c r="B1" s="93" t="s">
        <v>113</v>
      </c>
      <c r="C1" s="5" t="s">
        <v>1</v>
      </c>
      <c r="D1" s="5" t="s">
        <v>28</v>
      </c>
      <c r="E1" s="5" t="s">
        <v>3</v>
      </c>
      <c r="F1" s="5" t="s">
        <v>29</v>
      </c>
      <c r="G1" s="4" t="s">
        <v>5</v>
      </c>
      <c r="H1" s="5" t="s">
        <v>6</v>
      </c>
      <c r="I1" s="5" t="s">
        <v>7</v>
      </c>
      <c r="J1" s="72" t="s">
        <v>84</v>
      </c>
      <c r="K1" s="6" t="s">
        <v>8</v>
      </c>
      <c r="L1" s="6" t="s">
        <v>9</v>
      </c>
      <c r="M1" s="6" t="s">
        <v>10</v>
      </c>
      <c r="N1" s="6" t="s">
        <v>11</v>
      </c>
      <c r="O1" s="6" t="s">
        <v>12</v>
      </c>
      <c r="P1" s="6" t="s">
        <v>13</v>
      </c>
      <c r="Q1" s="6" t="s">
        <v>14</v>
      </c>
      <c r="R1" s="6" t="s">
        <v>15</v>
      </c>
      <c r="S1" s="6" t="s">
        <v>16</v>
      </c>
      <c r="T1" s="6" t="s">
        <v>17</v>
      </c>
      <c r="U1" s="6" t="s">
        <v>18</v>
      </c>
      <c r="V1" s="6" t="s">
        <v>19</v>
      </c>
      <c r="W1" s="6" t="s">
        <v>20</v>
      </c>
      <c r="X1" s="6" t="s">
        <v>21</v>
      </c>
      <c r="Y1" s="6" t="s">
        <v>22</v>
      </c>
      <c r="Z1" s="6" t="s">
        <v>23</v>
      </c>
      <c r="AA1" s="6" t="s">
        <v>24</v>
      </c>
    </row>
    <row r="2" spans="1:27" ht="39.6" x14ac:dyDescent="0.3">
      <c r="A2" s="25">
        <v>1930</v>
      </c>
      <c r="B2" s="94" t="s">
        <v>122</v>
      </c>
      <c r="C2" s="25" t="s">
        <v>30</v>
      </c>
      <c r="D2" s="38" t="s">
        <v>31</v>
      </c>
      <c r="E2" s="39" t="s">
        <v>32</v>
      </c>
      <c r="F2" s="39" t="s">
        <v>33</v>
      </c>
      <c r="G2" s="25" t="s">
        <v>40</v>
      </c>
      <c r="H2" s="44"/>
      <c r="I2" s="36"/>
      <c r="J2" s="39" t="s">
        <v>86</v>
      </c>
      <c r="K2" s="33"/>
      <c r="L2" s="45"/>
      <c r="M2" s="37"/>
      <c r="N2" s="34"/>
      <c r="O2" s="37"/>
      <c r="P2" s="37"/>
      <c r="Q2" s="37"/>
      <c r="R2" s="37"/>
      <c r="S2" s="37"/>
      <c r="T2" s="37"/>
      <c r="U2" s="37"/>
      <c r="V2" s="37"/>
      <c r="W2" s="37"/>
      <c r="X2" s="37"/>
      <c r="Y2" s="37"/>
      <c r="Z2" s="37"/>
      <c r="AA2" s="37"/>
    </row>
    <row r="3" spans="1:27" ht="39.6" x14ac:dyDescent="0.3">
      <c r="A3" s="25">
        <v>1962</v>
      </c>
      <c r="B3" s="94" t="s">
        <v>124</v>
      </c>
      <c r="C3" s="25" t="s">
        <v>30</v>
      </c>
      <c r="D3" s="38" t="s">
        <v>31</v>
      </c>
      <c r="E3" s="39" t="s">
        <v>32</v>
      </c>
      <c r="F3" s="39" t="s">
        <v>33</v>
      </c>
      <c r="G3" s="25" t="s">
        <v>40</v>
      </c>
      <c r="H3" s="44"/>
      <c r="I3" s="36"/>
      <c r="J3" s="39" t="s">
        <v>86</v>
      </c>
      <c r="K3" s="33"/>
      <c r="L3" s="45"/>
      <c r="M3" s="37"/>
      <c r="N3" s="34"/>
      <c r="O3" s="37"/>
      <c r="P3" s="37"/>
      <c r="Q3" s="37"/>
      <c r="R3" s="37"/>
      <c r="S3" s="37"/>
      <c r="T3" s="37"/>
      <c r="U3" s="37"/>
      <c r="V3" s="37"/>
      <c r="W3" s="37"/>
      <c r="X3" s="37"/>
      <c r="Y3" s="37"/>
      <c r="Z3" s="37"/>
      <c r="AA3" s="37"/>
    </row>
    <row r="4" spans="1:27" ht="39.6" x14ac:dyDescent="0.3">
      <c r="A4" s="25">
        <v>1965</v>
      </c>
      <c r="B4" s="94" t="s">
        <v>125</v>
      </c>
      <c r="C4" s="25" t="s">
        <v>30</v>
      </c>
      <c r="D4" s="38" t="s">
        <v>31</v>
      </c>
      <c r="E4" s="39" t="s">
        <v>32</v>
      </c>
      <c r="F4" s="39" t="s">
        <v>33</v>
      </c>
      <c r="G4" s="25" t="s">
        <v>40</v>
      </c>
      <c r="H4" s="44"/>
      <c r="I4" s="36"/>
      <c r="J4" s="39" t="s">
        <v>86</v>
      </c>
      <c r="K4" s="33">
        <v>52</v>
      </c>
      <c r="L4" s="45"/>
      <c r="M4" s="37"/>
      <c r="N4" s="34">
        <v>205</v>
      </c>
      <c r="O4" s="37"/>
      <c r="P4" s="37"/>
      <c r="Q4" s="37"/>
      <c r="R4" s="37"/>
      <c r="S4" s="37"/>
      <c r="T4" s="37"/>
      <c r="U4" s="37"/>
      <c r="V4" s="37"/>
      <c r="W4" s="37"/>
      <c r="X4" s="37"/>
      <c r="Y4" s="37"/>
      <c r="Z4" s="37"/>
      <c r="AA4" s="37"/>
    </row>
    <row r="5" spans="1:27" x14ac:dyDescent="0.3">
      <c r="A5" s="25">
        <v>1975</v>
      </c>
      <c r="B5" s="94" t="s">
        <v>127</v>
      </c>
      <c r="C5" s="25" t="s">
        <v>30</v>
      </c>
      <c r="D5" s="38" t="s">
        <v>31</v>
      </c>
      <c r="E5" s="39" t="s">
        <v>32</v>
      </c>
      <c r="F5" s="39" t="s">
        <v>33</v>
      </c>
      <c r="G5" s="25" t="s">
        <v>77</v>
      </c>
      <c r="H5" s="44"/>
      <c r="I5" s="36"/>
      <c r="J5" s="39" t="s">
        <v>86</v>
      </c>
      <c r="K5" s="33"/>
      <c r="L5" s="45"/>
      <c r="M5" s="37"/>
      <c r="N5" s="34"/>
      <c r="O5" s="37"/>
      <c r="P5" s="37"/>
      <c r="Q5" s="37"/>
      <c r="R5" s="37"/>
      <c r="S5" s="37"/>
      <c r="T5" s="37"/>
      <c r="U5" s="37"/>
      <c r="V5" s="37"/>
      <c r="W5" s="37"/>
      <c r="X5" s="37"/>
      <c r="Y5" s="37"/>
      <c r="Z5" s="37"/>
      <c r="AA5" s="37"/>
    </row>
    <row r="6" spans="1:27" x14ac:dyDescent="0.3">
      <c r="A6" s="89">
        <v>28460</v>
      </c>
      <c r="B6" s="94" t="s">
        <v>128</v>
      </c>
      <c r="C6" s="25" t="s">
        <v>30</v>
      </c>
      <c r="D6" s="38" t="s">
        <v>31</v>
      </c>
      <c r="E6" s="39" t="s">
        <v>32</v>
      </c>
      <c r="F6" s="39" t="s">
        <v>33</v>
      </c>
      <c r="G6" s="25" t="s">
        <v>59</v>
      </c>
      <c r="H6" s="44"/>
      <c r="I6" s="36"/>
      <c r="J6" s="39" t="s">
        <v>86</v>
      </c>
      <c r="K6" s="33">
        <v>22</v>
      </c>
      <c r="L6" s="45"/>
      <c r="M6" s="37"/>
      <c r="N6" s="34">
        <v>169</v>
      </c>
      <c r="O6" s="37"/>
      <c r="P6" s="37"/>
      <c r="Q6" s="37"/>
      <c r="R6" s="37"/>
      <c r="S6" s="37"/>
      <c r="T6" s="37"/>
      <c r="U6" s="37"/>
      <c r="V6" s="37"/>
      <c r="W6" s="37"/>
      <c r="X6" s="37"/>
      <c r="Y6" s="37"/>
      <c r="Z6" s="37"/>
      <c r="AA6" s="37"/>
    </row>
    <row r="7" spans="1:27" ht="39.6" x14ac:dyDescent="0.3">
      <c r="A7" s="25">
        <v>1983</v>
      </c>
      <c r="B7" s="94" t="s">
        <v>129</v>
      </c>
      <c r="C7" s="25" t="s">
        <v>30</v>
      </c>
      <c r="D7" s="38" t="s">
        <v>31</v>
      </c>
      <c r="E7" s="39" t="s">
        <v>32</v>
      </c>
      <c r="F7" s="39" t="s">
        <v>33</v>
      </c>
      <c r="G7" s="25" t="s">
        <v>40</v>
      </c>
      <c r="H7" s="44"/>
      <c r="I7" s="36"/>
      <c r="J7" s="39" t="s">
        <v>86</v>
      </c>
      <c r="K7" s="33"/>
      <c r="L7" s="45"/>
      <c r="M7" s="37"/>
      <c r="N7" s="34"/>
      <c r="O7" s="37"/>
      <c r="P7" s="37"/>
      <c r="Q7" s="37"/>
      <c r="R7" s="37"/>
      <c r="S7" s="37"/>
      <c r="T7" s="37"/>
      <c r="U7" s="37"/>
      <c r="V7" s="37"/>
      <c r="W7" s="37"/>
      <c r="X7" s="37"/>
      <c r="Y7" s="37"/>
      <c r="Z7" s="37"/>
      <c r="AA7" s="37"/>
    </row>
    <row r="8" spans="1:27" x14ac:dyDescent="0.3">
      <c r="A8" s="25">
        <v>1987</v>
      </c>
      <c r="B8" s="94" t="s">
        <v>130</v>
      </c>
      <c r="C8" s="25" t="s">
        <v>30</v>
      </c>
      <c r="D8" s="38" t="s">
        <v>31</v>
      </c>
      <c r="E8" s="39" t="s">
        <v>32</v>
      </c>
      <c r="F8" s="39" t="s">
        <v>33</v>
      </c>
      <c r="G8" s="25" t="s">
        <v>79</v>
      </c>
      <c r="H8" s="44"/>
      <c r="I8" s="36"/>
      <c r="J8" s="39" t="s">
        <v>86</v>
      </c>
      <c r="K8" s="33"/>
      <c r="L8" s="45"/>
      <c r="M8" s="37"/>
      <c r="N8" s="34"/>
      <c r="O8" s="37"/>
      <c r="P8" s="37"/>
      <c r="Q8" s="37"/>
      <c r="R8" s="37"/>
      <c r="S8" s="37"/>
      <c r="T8" s="37"/>
      <c r="U8" s="37"/>
      <c r="V8" s="37"/>
      <c r="W8" s="37"/>
      <c r="X8" s="37"/>
      <c r="Y8" s="37"/>
      <c r="Z8" s="37"/>
      <c r="AA8" s="37"/>
    </row>
    <row r="9" spans="1:27" x14ac:dyDescent="0.3">
      <c r="A9" s="89">
        <v>34639</v>
      </c>
      <c r="B9" s="94" t="s">
        <v>134</v>
      </c>
      <c r="C9" s="25" t="s">
        <v>30</v>
      </c>
      <c r="D9" s="38" t="s">
        <v>31</v>
      </c>
      <c r="E9" s="39" t="s">
        <v>32</v>
      </c>
      <c r="F9" s="39" t="s">
        <v>33</v>
      </c>
      <c r="G9" s="25" t="s">
        <v>77</v>
      </c>
      <c r="H9" s="44"/>
      <c r="I9" s="36"/>
      <c r="J9" s="39" t="s">
        <v>86</v>
      </c>
      <c r="K9" s="33"/>
      <c r="L9" s="45"/>
      <c r="M9" s="37"/>
      <c r="N9" s="34"/>
      <c r="O9" s="37"/>
      <c r="P9" s="37"/>
      <c r="Q9" s="37"/>
      <c r="R9" s="37"/>
      <c r="S9" s="37"/>
      <c r="T9" s="37"/>
      <c r="U9" s="37"/>
      <c r="V9" s="37"/>
      <c r="W9" s="37"/>
      <c r="X9" s="37"/>
      <c r="Y9" s="37"/>
      <c r="Z9" s="37"/>
      <c r="AA9" s="37"/>
    </row>
    <row r="10" spans="1:27" x14ac:dyDescent="0.3">
      <c r="A10" s="89">
        <v>34669</v>
      </c>
      <c r="B10" s="94" t="s">
        <v>134</v>
      </c>
      <c r="C10" s="25" t="s">
        <v>30</v>
      </c>
      <c r="D10" s="38" t="s">
        <v>31</v>
      </c>
      <c r="E10" s="39" t="s">
        <v>32</v>
      </c>
      <c r="F10" s="39" t="s">
        <v>33</v>
      </c>
      <c r="G10" s="25" t="s">
        <v>79</v>
      </c>
      <c r="H10" s="44"/>
      <c r="I10" s="36"/>
      <c r="J10" s="39" t="s">
        <v>86</v>
      </c>
      <c r="K10" s="33"/>
      <c r="L10" s="45"/>
      <c r="M10" s="37"/>
      <c r="N10" s="34"/>
      <c r="O10" s="37"/>
      <c r="P10" s="37"/>
      <c r="Q10" s="37"/>
      <c r="R10" s="37"/>
      <c r="S10" s="37"/>
      <c r="T10" s="37"/>
      <c r="U10" s="37"/>
      <c r="V10" s="37"/>
      <c r="W10" s="37"/>
      <c r="X10" s="37"/>
      <c r="Y10" s="37"/>
      <c r="Z10" s="37"/>
      <c r="AA10" s="37"/>
    </row>
    <row r="11" spans="1:27" x14ac:dyDescent="0.3">
      <c r="A11" s="25">
        <v>1995</v>
      </c>
      <c r="B11" s="94" t="s">
        <v>135</v>
      </c>
      <c r="C11" s="25" t="s">
        <v>30</v>
      </c>
      <c r="D11" s="38" t="s">
        <v>31</v>
      </c>
      <c r="E11" s="39" t="s">
        <v>32</v>
      </c>
      <c r="F11" s="39" t="s">
        <v>33</v>
      </c>
      <c r="G11" s="25" t="s">
        <v>77</v>
      </c>
      <c r="H11" s="44"/>
      <c r="I11" s="36"/>
      <c r="J11" s="39" t="s">
        <v>86</v>
      </c>
      <c r="K11" s="33"/>
      <c r="L11" s="45"/>
      <c r="M11" s="37"/>
      <c r="N11" s="34"/>
      <c r="O11" s="37"/>
      <c r="P11" s="37"/>
      <c r="Q11" s="37"/>
      <c r="R11" s="37"/>
      <c r="S11" s="37"/>
      <c r="T11" s="37"/>
      <c r="U11" s="37"/>
      <c r="V11" s="37"/>
      <c r="W11" s="37"/>
      <c r="X11" s="37"/>
      <c r="Y11" s="37"/>
      <c r="Z11" s="37"/>
      <c r="AA11" s="37"/>
    </row>
    <row r="12" spans="1:27" ht="39.6" x14ac:dyDescent="0.3">
      <c r="A12" s="25">
        <v>1996</v>
      </c>
      <c r="B12" s="94" t="s">
        <v>136</v>
      </c>
      <c r="C12" s="25" t="s">
        <v>30</v>
      </c>
      <c r="D12" s="38" t="s">
        <v>31</v>
      </c>
      <c r="E12" s="39" t="s">
        <v>32</v>
      </c>
      <c r="F12" s="39" t="s">
        <v>33</v>
      </c>
      <c r="G12" s="25" t="s">
        <v>40</v>
      </c>
      <c r="H12" s="44"/>
      <c r="I12" s="36"/>
      <c r="J12" s="39" t="s">
        <v>86</v>
      </c>
      <c r="K12" s="33"/>
      <c r="L12" s="45"/>
      <c r="M12" s="37"/>
      <c r="N12" s="34"/>
      <c r="O12" s="37"/>
      <c r="P12" s="37"/>
      <c r="Q12" s="37"/>
      <c r="R12" s="37"/>
      <c r="S12" s="37"/>
      <c r="T12" s="37"/>
      <c r="U12" s="37"/>
      <c r="V12" s="37"/>
      <c r="W12" s="37"/>
      <c r="X12" s="37"/>
      <c r="Y12" s="37"/>
      <c r="Z12" s="37"/>
      <c r="AA12" s="37"/>
    </row>
    <row r="13" spans="1:27" x14ac:dyDescent="0.3">
      <c r="A13" s="66">
        <v>39032</v>
      </c>
      <c r="B13" s="94" t="s">
        <v>109</v>
      </c>
      <c r="C13" s="49" t="s">
        <v>30</v>
      </c>
      <c r="D13" s="65" t="s">
        <v>31</v>
      </c>
      <c r="E13" s="46" t="s">
        <v>32</v>
      </c>
      <c r="F13" s="46" t="s">
        <v>33</v>
      </c>
      <c r="G13" s="53" t="s">
        <v>40</v>
      </c>
      <c r="H13" s="46" t="s">
        <v>41</v>
      </c>
      <c r="I13" s="46" t="s">
        <v>42</v>
      </c>
      <c r="J13" s="46" t="s">
        <v>86</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t="s">
        <v>43</v>
      </c>
    </row>
    <row r="14" spans="1:27" x14ac:dyDescent="0.3">
      <c r="A14" s="66">
        <v>39906</v>
      </c>
      <c r="B14" s="94" t="s">
        <v>106</v>
      </c>
      <c r="C14" s="49" t="s">
        <v>30</v>
      </c>
      <c r="D14" s="65" t="s">
        <v>31</v>
      </c>
      <c r="E14" s="46" t="s">
        <v>32</v>
      </c>
      <c r="F14" s="46" t="s">
        <v>33</v>
      </c>
      <c r="G14" s="53" t="s">
        <v>40</v>
      </c>
      <c r="H14" s="46" t="s">
        <v>41</v>
      </c>
      <c r="I14" s="46" t="s">
        <v>42</v>
      </c>
      <c r="J14" s="46" t="s">
        <v>86</v>
      </c>
      <c r="K14" s="46">
        <v>0</v>
      </c>
      <c r="L14" s="46">
        <v>0</v>
      </c>
      <c r="M14" s="46">
        <v>0</v>
      </c>
      <c r="N14" s="46">
        <v>18</v>
      </c>
      <c r="O14" s="46">
        <v>3</v>
      </c>
      <c r="P14" s="46">
        <v>0</v>
      </c>
      <c r="Q14" s="46">
        <v>3</v>
      </c>
      <c r="R14" s="46">
        <v>0</v>
      </c>
      <c r="S14" s="46">
        <v>0</v>
      </c>
      <c r="T14" s="46">
        <v>0</v>
      </c>
      <c r="U14" s="46">
        <v>0</v>
      </c>
      <c r="V14" s="46">
        <v>0</v>
      </c>
      <c r="W14" s="46">
        <v>0</v>
      </c>
      <c r="X14" s="46">
        <v>0</v>
      </c>
      <c r="Y14" s="46">
        <v>0</v>
      </c>
      <c r="Z14" s="46">
        <v>0</v>
      </c>
      <c r="AA14" s="46"/>
    </row>
    <row r="15" spans="1:27" x14ac:dyDescent="0.3">
      <c r="A15" s="66">
        <v>39937</v>
      </c>
      <c r="B15" s="94" t="s">
        <v>106</v>
      </c>
      <c r="C15" s="49" t="s">
        <v>30</v>
      </c>
      <c r="D15" s="65" t="s">
        <v>31</v>
      </c>
      <c r="E15" s="46" t="s">
        <v>32</v>
      </c>
      <c r="F15" s="46" t="s">
        <v>33</v>
      </c>
      <c r="G15" s="53" t="s">
        <v>40</v>
      </c>
      <c r="H15" s="46" t="s">
        <v>41</v>
      </c>
      <c r="I15" s="46" t="s">
        <v>42</v>
      </c>
      <c r="J15" s="46" t="s">
        <v>86</v>
      </c>
      <c r="K15" s="46">
        <v>0</v>
      </c>
      <c r="L15" s="46">
        <v>0</v>
      </c>
      <c r="M15" s="46">
        <v>0</v>
      </c>
      <c r="N15" s="46">
        <v>126</v>
      </c>
      <c r="O15" s="46">
        <v>21</v>
      </c>
      <c r="P15" s="46">
        <v>0</v>
      </c>
      <c r="Q15" s="46">
        <v>3</v>
      </c>
      <c r="R15" s="46">
        <v>0</v>
      </c>
      <c r="S15" s="46">
        <v>0</v>
      </c>
      <c r="T15" s="46">
        <v>0</v>
      </c>
      <c r="U15" s="46">
        <v>0</v>
      </c>
      <c r="V15" s="46">
        <v>0</v>
      </c>
      <c r="W15" s="46">
        <v>0</v>
      </c>
      <c r="X15" s="46">
        <v>0</v>
      </c>
      <c r="Y15" s="46">
        <v>0</v>
      </c>
      <c r="Z15" s="46">
        <v>0</v>
      </c>
      <c r="AA15" s="46"/>
    </row>
    <row r="16" spans="1:27" x14ac:dyDescent="0.3">
      <c r="A16" s="66">
        <v>40038</v>
      </c>
      <c r="B16" s="94" t="s">
        <v>106</v>
      </c>
      <c r="C16" s="49" t="s">
        <v>30</v>
      </c>
      <c r="D16" s="65" t="s">
        <v>31</v>
      </c>
      <c r="E16" s="46" t="s">
        <v>32</v>
      </c>
      <c r="F16" s="46" t="s">
        <v>33</v>
      </c>
      <c r="G16" s="53" t="s">
        <v>40</v>
      </c>
      <c r="H16" s="46" t="s">
        <v>41</v>
      </c>
      <c r="I16" s="46" t="s">
        <v>42</v>
      </c>
      <c r="J16" s="46" t="s">
        <v>86</v>
      </c>
      <c r="K16" s="46">
        <v>0</v>
      </c>
      <c r="L16" s="46">
        <v>0</v>
      </c>
      <c r="M16" s="46">
        <v>0</v>
      </c>
      <c r="N16" s="46">
        <v>15</v>
      </c>
      <c r="O16" s="46">
        <v>3</v>
      </c>
      <c r="P16" s="46">
        <v>3</v>
      </c>
      <c r="Q16" s="46">
        <v>0</v>
      </c>
      <c r="R16" s="46">
        <v>0</v>
      </c>
      <c r="S16" s="46">
        <v>0</v>
      </c>
      <c r="T16" s="46">
        <v>0</v>
      </c>
      <c r="U16" s="46">
        <v>0</v>
      </c>
      <c r="V16" s="46">
        <v>0</v>
      </c>
      <c r="W16" s="46">
        <v>0</v>
      </c>
      <c r="X16" s="46">
        <v>0</v>
      </c>
      <c r="Y16" s="46">
        <v>0</v>
      </c>
      <c r="Z16" s="46">
        <v>0</v>
      </c>
      <c r="AA16" s="46" t="s">
        <v>46</v>
      </c>
    </row>
    <row r="17" spans="1:27" x14ac:dyDescent="0.3">
      <c r="A17" s="66">
        <v>40639</v>
      </c>
      <c r="B17" s="94" t="s">
        <v>104</v>
      </c>
      <c r="C17" s="49" t="s">
        <v>30</v>
      </c>
      <c r="D17" s="65" t="s">
        <v>31</v>
      </c>
      <c r="E17" s="46" t="s">
        <v>32</v>
      </c>
      <c r="F17" s="46" t="s">
        <v>33</v>
      </c>
      <c r="G17" s="53" t="s">
        <v>40</v>
      </c>
      <c r="H17" s="46" t="s">
        <v>41</v>
      </c>
      <c r="I17" s="46" t="s">
        <v>42</v>
      </c>
      <c r="J17" s="46" t="s">
        <v>86</v>
      </c>
      <c r="K17" s="46">
        <v>0</v>
      </c>
      <c r="L17" s="46">
        <v>1</v>
      </c>
      <c r="M17" s="46">
        <v>0</v>
      </c>
      <c r="N17" s="46">
        <v>5</v>
      </c>
      <c r="O17" s="46">
        <v>1</v>
      </c>
      <c r="P17" s="46">
        <v>0</v>
      </c>
      <c r="Q17" s="46">
        <v>1</v>
      </c>
      <c r="R17" s="46">
        <v>0</v>
      </c>
      <c r="S17" s="46">
        <v>0</v>
      </c>
      <c r="T17" s="46">
        <v>0</v>
      </c>
      <c r="U17" s="46">
        <v>0</v>
      </c>
      <c r="V17" s="46">
        <v>0</v>
      </c>
      <c r="W17" s="46">
        <v>0</v>
      </c>
      <c r="X17" s="46">
        <v>0</v>
      </c>
      <c r="Y17" s="46">
        <v>0</v>
      </c>
      <c r="Z17" s="46">
        <v>0</v>
      </c>
      <c r="AA17" s="46"/>
    </row>
    <row r="18" spans="1:27" x14ac:dyDescent="0.3">
      <c r="A18" s="66">
        <v>40741</v>
      </c>
      <c r="B18" s="94" t="s">
        <v>104</v>
      </c>
      <c r="C18" s="49" t="s">
        <v>30</v>
      </c>
      <c r="D18" s="65" t="s">
        <v>31</v>
      </c>
      <c r="E18" s="46" t="s">
        <v>32</v>
      </c>
      <c r="F18" s="46" t="s">
        <v>33</v>
      </c>
      <c r="G18" s="53" t="s">
        <v>40</v>
      </c>
      <c r="H18" s="46" t="s">
        <v>41</v>
      </c>
      <c r="I18" s="46" t="s">
        <v>42</v>
      </c>
      <c r="J18" s="46" t="s">
        <v>86</v>
      </c>
      <c r="K18" s="46">
        <v>0</v>
      </c>
      <c r="L18" s="46">
        <v>0</v>
      </c>
      <c r="M18" s="46">
        <v>0</v>
      </c>
      <c r="N18" s="46">
        <v>85</v>
      </c>
      <c r="O18" s="46">
        <v>17</v>
      </c>
      <c r="P18" s="46">
        <v>17</v>
      </c>
      <c r="Q18" s="46">
        <v>0</v>
      </c>
      <c r="R18" s="46">
        <v>0</v>
      </c>
      <c r="S18" s="46">
        <v>0</v>
      </c>
      <c r="T18" s="46">
        <v>0</v>
      </c>
      <c r="U18" s="46">
        <v>0</v>
      </c>
      <c r="V18" s="46">
        <v>0</v>
      </c>
      <c r="W18" s="46">
        <v>0</v>
      </c>
      <c r="X18" s="46">
        <v>0</v>
      </c>
      <c r="Y18" s="46">
        <v>0</v>
      </c>
      <c r="Z18" s="46">
        <v>0</v>
      </c>
      <c r="AA18" s="46"/>
    </row>
    <row r="19" spans="1:27" x14ac:dyDescent="0.3">
      <c r="A19" s="66">
        <v>40774</v>
      </c>
      <c r="B19" s="94" t="s">
        <v>104</v>
      </c>
      <c r="C19" s="49" t="s">
        <v>30</v>
      </c>
      <c r="D19" s="65" t="s">
        <v>31</v>
      </c>
      <c r="E19" s="46" t="s">
        <v>32</v>
      </c>
      <c r="F19" s="46" t="s">
        <v>33</v>
      </c>
      <c r="G19" s="53" t="s">
        <v>40</v>
      </c>
      <c r="H19" s="46" t="s">
        <v>41</v>
      </c>
      <c r="I19" s="46" t="s">
        <v>42</v>
      </c>
      <c r="J19" s="46" t="s">
        <v>86</v>
      </c>
      <c r="K19" s="46">
        <v>0</v>
      </c>
      <c r="L19" s="46">
        <v>0</v>
      </c>
      <c r="M19" s="46">
        <v>0</v>
      </c>
      <c r="N19" s="46">
        <v>5</v>
      </c>
      <c r="O19" s="46">
        <v>1</v>
      </c>
      <c r="P19" s="46">
        <v>0</v>
      </c>
      <c r="Q19" s="46">
        <v>1</v>
      </c>
      <c r="R19" s="46">
        <v>0</v>
      </c>
      <c r="S19" s="46">
        <v>0</v>
      </c>
      <c r="T19" s="46">
        <v>0</v>
      </c>
      <c r="U19" s="46">
        <v>0</v>
      </c>
      <c r="V19" s="46">
        <v>0</v>
      </c>
      <c r="W19" s="46">
        <v>0</v>
      </c>
      <c r="X19" s="46">
        <v>0</v>
      </c>
      <c r="Y19" s="46">
        <v>0</v>
      </c>
      <c r="Z19" s="46">
        <v>0</v>
      </c>
      <c r="AA19" s="46"/>
    </row>
    <row r="20" spans="1:27" x14ac:dyDescent="0.3">
      <c r="A20" s="66">
        <v>40850</v>
      </c>
      <c r="B20" s="94" t="s">
        <v>104</v>
      </c>
      <c r="C20" s="49" t="s">
        <v>30</v>
      </c>
      <c r="D20" s="65" t="s">
        <v>31</v>
      </c>
      <c r="E20" s="46" t="s">
        <v>32</v>
      </c>
      <c r="F20" s="46" t="s">
        <v>33</v>
      </c>
      <c r="G20" s="53" t="s">
        <v>40</v>
      </c>
      <c r="H20" s="46" t="s">
        <v>41</v>
      </c>
      <c r="I20" s="46" t="s">
        <v>42</v>
      </c>
      <c r="J20" s="46" t="s">
        <v>86</v>
      </c>
      <c r="K20" s="46">
        <v>0</v>
      </c>
      <c r="L20" s="46">
        <v>0</v>
      </c>
      <c r="M20" s="46">
        <v>0</v>
      </c>
      <c r="N20" s="46">
        <v>8</v>
      </c>
      <c r="O20" s="46">
        <v>3</v>
      </c>
      <c r="P20" s="46">
        <v>3</v>
      </c>
      <c r="Q20" s="46">
        <v>0</v>
      </c>
      <c r="R20" s="46">
        <v>0</v>
      </c>
      <c r="S20" s="46">
        <v>0</v>
      </c>
      <c r="T20" s="46">
        <v>0</v>
      </c>
      <c r="U20" s="46">
        <v>0</v>
      </c>
      <c r="V20" s="46">
        <v>0</v>
      </c>
      <c r="W20" s="46">
        <v>0</v>
      </c>
      <c r="X20" s="46">
        <v>0</v>
      </c>
      <c r="Y20" s="46">
        <v>0</v>
      </c>
      <c r="Z20" s="46">
        <v>0</v>
      </c>
      <c r="AA20" s="46"/>
    </row>
    <row r="21" spans="1:27" x14ac:dyDescent="0.3">
      <c r="A21" s="66">
        <v>40969</v>
      </c>
      <c r="B21" s="94" t="s">
        <v>103</v>
      </c>
      <c r="C21" s="49" t="s">
        <v>30</v>
      </c>
      <c r="D21" s="65" t="s">
        <v>31</v>
      </c>
      <c r="E21" s="46" t="s">
        <v>32</v>
      </c>
      <c r="F21" s="46" t="s">
        <v>33</v>
      </c>
      <c r="G21" s="53" t="s">
        <v>40</v>
      </c>
      <c r="H21" s="46" t="s">
        <v>41</v>
      </c>
      <c r="I21" s="46" t="s">
        <v>42</v>
      </c>
      <c r="J21" s="46" t="s">
        <v>86</v>
      </c>
      <c r="K21" s="46">
        <v>0</v>
      </c>
      <c r="L21" s="46">
        <v>0</v>
      </c>
      <c r="M21" s="46">
        <v>0</v>
      </c>
      <c r="N21" s="46">
        <v>10</v>
      </c>
      <c r="O21" s="46">
        <v>2</v>
      </c>
      <c r="P21" s="46">
        <v>0</v>
      </c>
      <c r="Q21" s="46">
        <v>2</v>
      </c>
      <c r="R21" s="46">
        <v>0</v>
      </c>
      <c r="S21" s="46">
        <v>0</v>
      </c>
      <c r="T21" s="46">
        <v>0</v>
      </c>
      <c r="U21" s="46">
        <v>0</v>
      </c>
      <c r="V21" s="46">
        <v>0</v>
      </c>
      <c r="W21" s="46">
        <v>0</v>
      </c>
      <c r="X21" s="46">
        <v>0</v>
      </c>
      <c r="Y21" s="46">
        <v>0</v>
      </c>
      <c r="Z21" s="46">
        <v>0</v>
      </c>
      <c r="AA21" s="46"/>
    </row>
    <row r="22" spans="1:27" x14ac:dyDescent="0.3">
      <c r="A22" s="66">
        <v>40990</v>
      </c>
      <c r="B22" s="94" t="s">
        <v>103</v>
      </c>
      <c r="C22" s="49" t="s">
        <v>30</v>
      </c>
      <c r="D22" s="65" t="s">
        <v>31</v>
      </c>
      <c r="E22" s="46" t="s">
        <v>32</v>
      </c>
      <c r="F22" s="46" t="s">
        <v>33</v>
      </c>
      <c r="G22" s="53" t="s">
        <v>40</v>
      </c>
      <c r="H22" s="46" t="s">
        <v>41</v>
      </c>
      <c r="I22" s="46" t="s">
        <v>42</v>
      </c>
      <c r="J22" s="46" t="s">
        <v>86</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row>
    <row r="23" spans="1:27" x14ac:dyDescent="0.3">
      <c r="A23" s="66">
        <v>41251</v>
      </c>
      <c r="B23" s="94" t="s">
        <v>103</v>
      </c>
      <c r="C23" s="49" t="s">
        <v>30</v>
      </c>
      <c r="D23" s="65" t="s">
        <v>31</v>
      </c>
      <c r="E23" s="46" t="s">
        <v>32</v>
      </c>
      <c r="F23" s="46" t="s">
        <v>33</v>
      </c>
      <c r="G23" s="53" t="s">
        <v>40</v>
      </c>
      <c r="H23" s="46" t="s">
        <v>41</v>
      </c>
      <c r="I23" s="46" t="s">
        <v>42</v>
      </c>
      <c r="J23" s="46" t="s">
        <v>86</v>
      </c>
      <c r="K23" s="46">
        <v>0</v>
      </c>
      <c r="L23" s="46">
        <v>0</v>
      </c>
      <c r="M23" s="46">
        <v>0</v>
      </c>
      <c r="N23" s="46">
        <v>1</v>
      </c>
      <c r="O23" s="46">
        <v>0</v>
      </c>
      <c r="P23" s="46">
        <v>1</v>
      </c>
      <c r="Q23" s="46">
        <v>0</v>
      </c>
      <c r="R23" s="46">
        <v>0</v>
      </c>
      <c r="S23" s="46">
        <v>0</v>
      </c>
      <c r="T23" s="46">
        <v>0</v>
      </c>
      <c r="U23" s="46">
        <v>0</v>
      </c>
      <c r="V23" s="46">
        <v>0</v>
      </c>
      <c r="W23" s="46">
        <v>0</v>
      </c>
      <c r="X23" s="46">
        <v>0</v>
      </c>
      <c r="Y23" s="46">
        <v>0</v>
      </c>
      <c r="Z23" s="46">
        <v>0</v>
      </c>
      <c r="AA23" s="46"/>
    </row>
    <row r="24" spans="1:27" x14ac:dyDescent="0.3">
      <c r="A24" s="66">
        <v>41301</v>
      </c>
      <c r="B24" s="94" t="s">
        <v>102</v>
      </c>
      <c r="C24" s="49" t="s">
        <v>30</v>
      </c>
      <c r="D24" s="65" t="s">
        <v>31</v>
      </c>
      <c r="E24" s="46" t="s">
        <v>32</v>
      </c>
      <c r="F24" s="46" t="s">
        <v>33</v>
      </c>
      <c r="G24" s="53" t="s">
        <v>40</v>
      </c>
      <c r="H24" s="46" t="s">
        <v>41</v>
      </c>
      <c r="I24" s="46" t="s">
        <v>42</v>
      </c>
      <c r="J24" s="46" t="s">
        <v>86</v>
      </c>
      <c r="K24" s="46">
        <v>0</v>
      </c>
      <c r="L24" s="46">
        <v>0</v>
      </c>
      <c r="M24" s="46">
        <v>0</v>
      </c>
      <c r="N24" s="46">
        <v>6</v>
      </c>
      <c r="O24" s="46">
        <v>1</v>
      </c>
      <c r="P24" s="46">
        <v>0</v>
      </c>
      <c r="Q24" s="46">
        <v>1</v>
      </c>
      <c r="R24" s="46">
        <v>0</v>
      </c>
      <c r="S24" s="46">
        <v>0</v>
      </c>
      <c r="T24" s="46">
        <v>0</v>
      </c>
      <c r="U24" s="46">
        <v>0</v>
      </c>
      <c r="V24" s="46">
        <v>0</v>
      </c>
      <c r="W24" s="46">
        <v>0</v>
      </c>
      <c r="X24" s="46">
        <v>0</v>
      </c>
      <c r="Y24" s="46">
        <v>0</v>
      </c>
      <c r="Z24" s="46">
        <v>0</v>
      </c>
      <c r="AA24" s="46"/>
    </row>
    <row r="25" spans="1:27" x14ac:dyDescent="0.3">
      <c r="A25" s="66">
        <v>41364</v>
      </c>
      <c r="B25" s="94" t="s">
        <v>102</v>
      </c>
      <c r="C25" s="49" t="s">
        <v>30</v>
      </c>
      <c r="D25" s="65" t="s">
        <v>31</v>
      </c>
      <c r="E25" s="46" t="s">
        <v>32</v>
      </c>
      <c r="F25" s="46" t="s">
        <v>33</v>
      </c>
      <c r="G25" s="53" t="s">
        <v>40</v>
      </c>
      <c r="H25" s="46" t="s">
        <v>41</v>
      </c>
      <c r="I25" s="46" t="s">
        <v>42</v>
      </c>
      <c r="J25" s="46" t="s">
        <v>86</v>
      </c>
      <c r="K25" s="46">
        <v>0</v>
      </c>
      <c r="L25" s="46">
        <v>0</v>
      </c>
      <c r="M25" s="46">
        <v>0</v>
      </c>
      <c r="N25" s="46">
        <v>17</v>
      </c>
      <c r="O25" s="46">
        <v>4</v>
      </c>
      <c r="P25" s="46">
        <v>4</v>
      </c>
      <c r="Q25" s="46">
        <v>0</v>
      </c>
      <c r="R25" s="46">
        <v>0</v>
      </c>
      <c r="S25" s="46">
        <v>0</v>
      </c>
      <c r="T25" s="46">
        <v>0</v>
      </c>
      <c r="U25" s="46">
        <v>0</v>
      </c>
      <c r="V25" s="46">
        <v>0</v>
      </c>
      <c r="W25" s="46">
        <v>0</v>
      </c>
      <c r="X25" s="46">
        <v>0</v>
      </c>
      <c r="Y25" s="46">
        <v>0</v>
      </c>
      <c r="Z25" s="46">
        <v>0</v>
      </c>
      <c r="AA25" s="46"/>
    </row>
    <row r="26" spans="1:27" x14ac:dyDescent="0.3">
      <c r="A26" s="66">
        <v>41498</v>
      </c>
      <c r="B26" s="94" t="s">
        <v>102</v>
      </c>
      <c r="C26" s="49" t="s">
        <v>30</v>
      </c>
      <c r="D26" s="65" t="s">
        <v>31</v>
      </c>
      <c r="E26" s="46" t="s">
        <v>32</v>
      </c>
      <c r="F26" s="46" t="s">
        <v>33</v>
      </c>
      <c r="G26" s="53" t="s">
        <v>40</v>
      </c>
      <c r="H26" s="46" t="s">
        <v>41</v>
      </c>
      <c r="I26" s="46" t="s">
        <v>42</v>
      </c>
      <c r="J26" s="46" t="s">
        <v>86</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row>
    <row r="27" spans="1:27" x14ac:dyDescent="0.3">
      <c r="A27" s="66">
        <v>41515</v>
      </c>
      <c r="B27" s="94" t="s">
        <v>102</v>
      </c>
      <c r="C27" s="49" t="s">
        <v>30</v>
      </c>
      <c r="D27" s="65" t="s">
        <v>31</v>
      </c>
      <c r="E27" s="46" t="s">
        <v>32</v>
      </c>
      <c r="F27" s="46" t="s">
        <v>33</v>
      </c>
      <c r="G27" s="53" t="s">
        <v>40</v>
      </c>
      <c r="H27" s="46" t="s">
        <v>41</v>
      </c>
      <c r="I27" s="46" t="s">
        <v>42</v>
      </c>
      <c r="J27" s="46" t="s">
        <v>86</v>
      </c>
      <c r="K27" s="46">
        <v>0</v>
      </c>
      <c r="L27" s="46">
        <v>4</v>
      </c>
      <c r="M27" s="46">
        <v>0</v>
      </c>
      <c r="N27" s="46">
        <v>0</v>
      </c>
      <c r="O27" s="46">
        <v>0</v>
      </c>
      <c r="P27" s="46">
        <v>0</v>
      </c>
      <c r="Q27" s="46">
        <v>0</v>
      </c>
      <c r="R27" s="46">
        <v>0</v>
      </c>
      <c r="S27" s="46">
        <v>0</v>
      </c>
      <c r="T27" s="46">
        <v>0</v>
      </c>
      <c r="U27" s="46">
        <v>0</v>
      </c>
      <c r="V27" s="46">
        <v>0</v>
      </c>
      <c r="W27" s="46">
        <v>0</v>
      </c>
      <c r="X27" s="46">
        <v>0</v>
      </c>
      <c r="Y27" s="46">
        <v>0</v>
      </c>
      <c r="Z27" s="46">
        <v>0</v>
      </c>
      <c r="AA27" s="46"/>
    </row>
    <row r="28" spans="1:27" x14ac:dyDescent="0.3">
      <c r="A28" s="66">
        <v>41558</v>
      </c>
      <c r="B28" s="94" t="s">
        <v>102</v>
      </c>
      <c r="C28" s="49" t="s">
        <v>30</v>
      </c>
      <c r="D28" s="65" t="s">
        <v>31</v>
      </c>
      <c r="E28" s="46" t="s">
        <v>32</v>
      </c>
      <c r="F28" s="46" t="s">
        <v>33</v>
      </c>
      <c r="G28" s="53" t="s">
        <v>40</v>
      </c>
      <c r="H28" s="46" t="s">
        <v>41</v>
      </c>
      <c r="I28" s="46" t="s">
        <v>42</v>
      </c>
      <c r="J28" s="46" t="s">
        <v>86</v>
      </c>
      <c r="K28" s="46">
        <v>0</v>
      </c>
      <c r="L28" s="46">
        <v>0</v>
      </c>
      <c r="M28" s="46">
        <v>0</v>
      </c>
      <c r="N28" s="46">
        <v>5</v>
      </c>
      <c r="O28" s="46">
        <v>1</v>
      </c>
      <c r="P28" s="46">
        <v>1</v>
      </c>
      <c r="Q28" s="46">
        <v>0</v>
      </c>
      <c r="R28" s="46">
        <v>0</v>
      </c>
      <c r="S28" s="46">
        <v>0</v>
      </c>
      <c r="T28" s="46">
        <v>0</v>
      </c>
      <c r="U28" s="46">
        <v>0</v>
      </c>
      <c r="V28" s="46">
        <v>0</v>
      </c>
      <c r="W28" s="46">
        <v>0</v>
      </c>
      <c r="X28" s="46">
        <v>0</v>
      </c>
      <c r="Y28" s="46">
        <v>0</v>
      </c>
      <c r="Z28" s="46">
        <v>0</v>
      </c>
      <c r="AA28" s="46"/>
    </row>
    <row r="29" spans="1:27" x14ac:dyDescent="0.3">
      <c r="A29" s="66">
        <v>41567</v>
      </c>
      <c r="B29" s="94" t="s">
        <v>102</v>
      </c>
      <c r="C29" s="49" t="s">
        <v>30</v>
      </c>
      <c r="D29" s="65" t="s">
        <v>31</v>
      </c>
      <c r="E29" s="46" t="s">
        <v>32</v>
      </c>
      <c r="F29" s="46" t="s">
        <v>33</v>
      </c>
      <c r="G29" s="53" t="s">
        <v>40</v>
      </c>
      <c r="H29" s="46" t="s">
        <v>41</v>
      </c>
      <c r="I29" s="46" t="s">
        <v>42</v>
      </c>
      <c r="J29" s="46" t="s">
        <v>86</v>
      </c>
      <c r="K29" s="46">
        <v>0</v>
      </c>
      <c r="L29" s="46">
        <v>0</v>
      </c>
      <c r="M29" s="46">
        <v>0</v>
      </c>
      <c r="N29" s="46">
        <v>5</v>
      </c>
      <c r="O29" s="46">
        <v>1</v>
      </c>
      <c r="P29" s="46">
        <v>1</v>
      </c>
      <c r="Q29" s="46">
        <v>0</v>
      </c>
      <c r="R29" s="46">
        <v>0</v>
      </c>
      <c r="S29" s="46">
        <v>0</v>
      </c>
      <c r="T29" s="46">
        <v>0</v>
      </c>
      <c r="U29" s="46">
        <v>0</v>
      </c>
      <c r="V29" s="46">
        <v>0</v>
      </c>
      <c r="W29" s="46">
        <v>0</v>
      </c>
      <c r="X29" s="46">
        <v>0</v>
      </c>
      <c r="Y29" s="46">
        <v>0</v>
      </c>
      <c r="Z29" s="46">
        <v>0</v>
      </c>
      <c r="AA29" s="46"/>
    </row>
    <row r="30" spans="1:27" x14ac:dyDescent="0.3">
      <c r="A30" s="66">
        <v>41589</v>
      </c>
      <c r="B30" s="94" t="s">
        <v>102</v>
      </c>
      <c r="C30" s="49" t="s">
        <v>30</v>
      </c>
      <c r="D30" s="65" t="s">
        <v>31</v>
      </c>
      <c r="E30" s="46" t="s">
        <v>32</v>
      </c>
      <c r="F30" s="46" t="s">
        <v>33</v>
      </c>
      <c r="G30" s="53" t="s">
        <v>40</v>
      </c>
      <c r="H30" s="46" t="s">
        <v>41</v>
      </c>
      <c r="I30" s="46" t="s">
        <v>42</v>
      </c>
      <c r="J30" s="46" t="s">
        <v>86</v>
      </c>
      <c r="K30" s="46">
        <v>0</v>
      </c>
      <c r="L30" s="46">
        <v>0</v>
      </c>
      <c r="M30" s="46">
        <v>0</v>
      </c>
      <c r="N30" s="46">
        <v>15</v>
      </c>
      <c r="O30" s="46">
        <v>3</v>
      </c>
      <c r="P30" s="46">
        <v>3</v>
      </c>
      <c r="Q30" s="46">
        <v>0</v>
      </c>
      <c r="R30" s="46">
        <v>0</v>
      </c>
      <c r="S30" s="46">
        <v>0</v>
      </c>
      <c r="T30" s="46">
        <v>0</v>
      </c>
      <c r="U30" s="46">
        <v>0</v>
      </c>
      <c r="V30" s="46">
        <v>0</v>
      </c>
      <c r="W30" s="46">
        <v>0</v>
      </c>
      <c r="X30" s="46">
        <v>0</v>
      </c>
      <c r="Y30" s="46">
        <v>0</v>
      </c>
      <c r="Z30" s="46">
        <v>0</v>
      </c>
      <c r="AA30" s="46"/>
    </row>
    <row r="31" spans="1:27" x14ac:dyDescent="0.3">
      <c r="A31" s="66">
        <v>41689</v>
      </c>
      <c r="B31" s="94" t="s">
        <v>101</v>
      </c>
      <c r="C31" s="49" t="s">
        <v>30</v>
      </c>
      <c r="D31" s="65" t="s">
        <v>31</v>
      </c>
      <c r="E31" s="46" t="s">
        <v>32</v>
      </c>
      <c r="F31" s="46" t="s">
        <v>33</v>
      </c>
      <c r="G31" s="53" t="s">
        <v>40</v>
      </c>
      <c r="H31" s="46" t="s">
        <v>41</v>
      </c>
      <c r="I31" s="46" t="s">
        <v>42</v>
      </c>
      <c r="J31" s="46" t="s">
        <v>86</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1</v>
      </c>
    </row>
    <row r="32" spans="1:27" x14ac:dyDescent="0.3">
      <c r="A32" s="66">
        <v>41702</v>
      </c>
      <c r="B32" s="94" t="s">
        <v>101</v>
      </c>
      <c r="C32" s="49" t="s">
        <v>30</v>
      </c>
      <c r="D32" s="65" t="s">
        <v>31</v>
      </c>
      <c r="E32" s="46" t="s">
        <v>32</v>
      </c>
      <c r="F32" s="46" t="s">
        <v>33</v>
      </c>
      <c r="G32" s="53" t="s">
        <v>40</v>
      </c>
      <c r="H32" s="46" t="s">
        <v>41</v>
      </c>
      <c r="I32" s="46" t="s">
        <v>42</v>
      </c>
      <c r="J32" s="46" t="s">
        <v>86</v>
      </c>
      <c r="K32" s="46">
        <v>0</v>
      </c>
      <c r="L32" s="46">
        <v>0</v>
      </c>
      <c r="M32" s="46">
        <v>0</v>
      </c>
      <c r="N32" s="46">
        <v>10</v>
      </c>
      <c r="O32" s="46">
        <v>2</v>
      </c>
      <c r="P32" s="46">
        <v>2</v>
      </c>
      <c r="Q32" s="46">
        <v>0</v>
      </c>
      <c r="R32" s="46">
        <v>0</v>
      </c>
      <c r="S32" s="46">
        <v>0</v>
      </c>
      <c r="T32" s="46">
        <v>0</v>
      </c>
      <c r="U32" s="46">
        <v>0</v>
      </c>
      <c r="V32" s="46">
        <v>0</v>
      </c>
      <c r="W32" s="46">
        <v>0</v>
      </c>
      <c r="X32" s="46">
        <v>0</v>
      </c>
      <c r="Y32" s="46">
        <v>0</v>
      </c>
      <c r="Z32" s="46">
        <v>0</v>
      </c>
      <c r="AA32" s="46"/>
    </row>
    <row r="33" spans="1:27" x14ac:dyDescent="0.3">
      <c r="A33" s="66">
        <v>41738</v>
      </c>
      <c r="B33" s="94" t="s">
        <v>101</v>
      </c>
      <c r="C33" s="49" t="s">
        <v>30</v>
      </c>
      <c r="D33" s="65" t="s">
        <v>31</v>
      </c>
      <c r="E33" s="46" t="s">
        <v>32</v>
      </c>
      <c r="F33" s="46" t="s">
        <v>33</v>
      </c>
      <c r="G33" s="53" t="s">
        <v>40</v>
      </c>
      <c r="H33" s="46" t="s">
        <v>41</v>
      </c>
      <c r="I33" s="46" t="s">
        <v>42</v>
      </c>
      <c r="J33" s="46" t="s">
        <v>86</v>
      </c>
      <c r="K33" s="46">
        <v>0</v>
      </c>
      <c r="L33" s="46">
        <v>0</v>
      </c>
      <c r="M33" s="46">
        <v>0</v>
      </c>
      <c r="N33" s="46">
        <v>5</v>
      </c>
      <c r="O33" s="46">
        <v>1</v>
      </c>
      <c r="P33" s="46">
        <v>1</v>
      </c>
      <c r="Q33" s="46">
        <v>0</v>
      </c>
      <c r="R33" s="46">
        <v>0</v>
      </c>
      <c r="S33" s="46">
        <v>0</v>
      </c>
      <c r="T33" s="46">
        <v>0</v>
      </c>
      <c r="U33" s="46">
        <v>0</v>
      </c>
      <c r="V33" s="46">
        <v>0</v>
      </c>
      <c r="W33" s="46">
        <v>0</v>
      </c>
      <c r="X33" s="46">
        <v>0</v>
      </c>
      <c r="Y33" s="46">
        <v>0</v>
      </c>
      <c r="Z33" s="46">
        <v>0</v>
      </c>
      <c r="AA33" s="46"/>
    </row>
    <row r="34" spans="1:27" x14ac:dyDescent="0.3">
      <c r="A34" s="66">
        <v>41826</v>
      </c>
      <c r="B34" s="94" t="s">
        <v>101</v>
      </c>
      <c r="C34" s="49" t="s">
        <v>30</v>
      </c>
      <c r="D34" s="65" t="s">
        <v>31</v>
      </c>
      <c r="E34" s="46" t="s">
        <v>32</v>
      </c>
      <c r="F34" s="46" t="s">
        <v>33</v>
      </c>
      <c r="G34" s="53" t="s">
        <v>40</v>
      </c>
      <c r="H34" s="46" t="s">
        <v>41</v>
      </c>
      <c r="I34" s="46" t="s">
        <v>42</v>
      </c>
      <c r="J34" s="46" t="s">
        <v>86</v>
      </c>
      <c r="K34" s="46">
        <v>0</v>
      </c>
      <c r="L34" s="46">
        <v>0</v>
      </c>
      <c r="M34" s="46">
        <v>0</v>
      </c>
      <c r="N34" s="46">
        <v>30</v>
      </c>
      <c r="O34" s="46">
        <v>6</v>
      </c>
      <c r="P34" s="46">
        <v>6</v>
      </c>
      <c r="Q34" s="46">
        <v>0</v>
      </c>
      <c r="R34" s="46">
        <v>0</v>
      </c>
      <c r="S34" s="46">
        <v>0</v>
      </c>
      <c r="T34" s="46">
        <v>0</v>
      </c>
      <c r="U34" s="46">
        <v>0</v>
      </c>
      <c r="V34" s="46">
        <v>0</v>
      </c>
      <c r="W34" s="46">
        <v>0</v>
      </c>
      <c r="X34" s="46">
        <v>0</v>
      </c>
      <c r="Y34" s="46">
        <v>0</v>
      </c>
      <c r="Z34" s="46">
        <v>0</v>
      </c>
      <c r="AA34" s="46"/>
    </row>
    <row r="35" spans="1:27" x14ac:dyDescent="0.3">
      <c r="A35" s="66">
        <v>41894</v>
      </c>
      <c r="B35" s="94" t="s">
        <v>101</v>
      </c>
      <c r="C35" s="49" t="s">
        <v>30</v>
      </c>
      <c r="D35" s="65" t="s">
        <v>31</v>
      </c>
      <c r="E35" s="46" t="s">
        <v>32</v>
      </c>
      <c r="F35" s="46" t="s">
        <v>33</v>
      </c>
      <c r="G35" s="53" t="s">
        <v>40</v>
      </c>
      <c r="H35" s="46" t="s">
        <v>41</v>
      </c>
      <c r="I35" s="46" t="s">
        <v>42</v>
      </c>
      <c r="J35" s="46" t="s">
        <v>86</v>
      </c>
      <c r="K35" s="46">
        <v>0</v>
      </c>
      <c r="L35" s="46">
        <v>0</v>
      </c>
      <c r="M35" s="46">
        <v>0</v>
      </c>
      <c r="N35" s="46">
        <v>0</v>
      </c>
      <c r="O35" s="46">
        <v>0</v>
      </c>
      <c r="P35" s="46">
        <v>0</v>
      </c>
      <c r="Q35" s="46">
        <v>0</v>
      </c>
      <c r="R35" s="46">
        <v>0</v>
      </c>
      <c r="S35" s="46">
        <v>0</v>
      </c>
      <c r="T35" s="46">
        <v>0</v>
      </c>
      <c r="U35" s="46">
        <v>0</v>
      </c>
      <c r="V35" s="46">
        <v>0</v>
      </c>
      <c r="W35" s="46">
        <v>0</v>
      </c>
      <c r="X35" s="46">
        <v>0</v>
      </c>
      <c r="Y35" s="46">
        <v>1</v>
      </c>
      <c r="Z35" s="46">
        <v>0</v>
      </c>
      <c r="AA35" s="46"/>
    </row>
    <row r="36" spans="1:27" x14ac:dyDescent="0.3">
      <c r="A36" s="66">
        <v>41930</v>
      </c>
      <c r="B36" s="94" t="s">
        <v>101</v>
      </c>
      <c r="C36" s="49" t="s">
        <v>30</v>
      </c>
      <c r="D36" s="65" t="s">
        <v>31</v>
      </c>
      <c r="E36" s="46" t="s">
        <v>32</v>
      </c>
      <c r="F36" s="46" t="s">
        <v>33</v>
      </c>
      <c r="G36" s="53" t="s">
        <v>40</v>
      </c>
      <c r="H36" s="46" t="s">
        <v>41</v>
      </c>
      <c r="I36" s="46" t="s">
        <v>42</v>
      </c>
      <c r="J36" s="46" t="s">
        <v>86</v>
      </c>
      <c r="K36" s="46">
        <v>0</v>
      </c>
      <c r="L36" s="46">
        <v>4</v>
      </c>
      <c r="M36" s="46">
        <v>0</v>
      </c>
      <c r="N36" s="46">
        <v>4</v>
      </c>
      <c r="O36" s="46">
        <v>0</v>
      </c>
      <c r="P36" s="46">
        <v>0</v>
      </c>
      <c r="Q36" s="46">
        <v>0</v>
      </c>
      <c r="R36" s="46">
        <v>0</v>
      </c>
      <c r="S36" s="46">
        <v>0</v>
      </c>
      <c r="T36" s="46">
        <v>0</v>
      </c>
      <c r="U36" s="46">
        <v>0</v>
      </c>
      <c r="V36" s="46">
        <v>0</v>
      </c>
      <c r="W36" s="46">
        <v>0</v>
      </c>
      <c r="X36" s="46">
        <v>0</v>
      </c>
      <c r="Y36" s="46">
        <v>1</v>
      </c>
      <c r="Z36" s="46">
        <v>0</v>
      </c>
      <c r="AA36" s="46"/>
    </row>
    <row r="37" spans="1:27" x14ac:dyDescent="0.3">
      <c r="A37" s="66">
        <v>41938</v>
      </c>
      <c r="B37" s="94" t="s">
        <v>101</v>
      </c>
      <c r="C37" s="49" t="s">
        <v>30</v>
      </c>
      <c r="D37" s="65" t="s">
        <v>31</v>
      </c>
      <c r="E37" s="46" t="s">
        <v>32</v>
      </c>
      <c r="F37" s="46" t="s">
        <v>33</v>
      </c>
      <c r="G37" s="53" t="s">
        <v>40</v>
      </c>
      <c r="H37" s="46" t="s">
        <v>41</v>
      </c>
      <c r="I37" s="46" t="s">
        <v>42</v>
      </c>
      <c r="J37" s="46" t="s">
        <v>86</v>
      </c>
      <c r="K37" s="46">
        <v>0</v>
      </c>
      <c r="L37" s="46">
        <v>3</v>
      </c>
      <c r="M37" s="46">
        <v>0</v>
      </c>
      <c r="N37" s="46">
        <v>3</v>
      </c>
      <c r="O37" s="46">
        <v>0</v>
      </c>
      <c r="P37" s="46">
        <v>0</v>
      </c>
      <c r="Q37" s="46">
        <v>0</v>
      </c>
      <c r="R37" s="46">
        <v>0</v>
      </c>
      <c r="S37" s="46">
        <v>0</v>
      </c>
      <c r="T37" s="46">
        <v>0</v>
      </c>
      <c r="U37" s="46">
        <v>0</v>
      </c>
      <c r="V37" s="46">
        <v>0</v>
      </c>
      <c r="W37" s="46">
        <v>0</v>
      </c>
      <c r="X37" s="46">
        <v>0</v>
      </c>
      <c r="Y37" s="46">
        <v>0</v>
      </c>
      <c r="Z37" s="46">
        <v>0</v>
      </c>
      <c r="AA37" s="46">
        <v>1</v>
      </c>
    </row>
    <row r="38" spans="1:27" x14ac:dyDescent="0.3">
      <c r="A38" s="66">
        <v>42010</v>
      </c>
      <c r="B38" s="94" t="s">
        <v>100</v>
      </c>
      <c r="C38" s="49" t="s">
        <v>30</v>
      </c>
      <c r="D38" s="65" t="s">
        <v>31</v>
      </c>
      <c r="E38" s="46" t="s">
        <v>32</v>
      </c>
      <c r="F38" s="46" t="s">
        <v>33</v>
      </c>
      <c r="G38" s="53" t="s">
        <v>40</v>
      </c>
      <c r="H38" s="46" t="s">
        <v>41</v>
      </c>
      <c r="I38" s="46" t="s">
        <v>42</v>
      </c>
      <c r="J38" s="46" t="s">
        <v>86</v>
      </c>
      <c r="K38" s="46">
        <v>0</v>
      </c>
      <c r="L38" s="46">
        <v>0</v>
      </c>
      <c r="M38" s="46">
        <v>0</v>
      </c>
      <c r="N38" s="46">
        <v>15</v>
      </c>
      <c r="O38" s="46">
        <v>3</v>
      </c>
      <c r="P38" s="46">
        <v>3</v>
      </c>
      <c r="Q38" s="46">
        <v>0</v>
      </c>
      <c r="R38" s="46">
        <v>0</v>
      </c>
      <c r="S38" s="46">
        <v>0</v>
      </c>
      <c r="T38" s="46">
        <v>0</v>
      </c>
      <c r="U38" s="46">
        <v>0</v>
      </c>
      <c r="V38" s="46">
        <v>0</v>
      </c>
      <c r="W38" s="46">
        <v>0</v>
      </c>
      <c r="X38" s="46">
        <v>0</v>
      </c>
      <c r="Y38" s="46">
        <v>0</v>
      </c>
      <c r="Z38" s="46">
        <v>0</v>
      </c>
      <c r="AA38" s="46"/>
    </row>
    <row r="39" spans="1:27" x14ac:dyDescent="0.3">
      <c r="A39" s="66">
        <v>42096</v>
      </c>
      <c r="B39" s="94" t="s">
        <v>100</v>
      </c>
      <c r="C39" s="49" t="s">
        <v>30</v>
      </c>
      <c r="D39" s="65" t="s">
        <v>31</v>
      </c>
      <c r="E39" s="46" t="s">
        <v>32</v>
      </c>
      <c r="F39" s="46" t="s">
        <v>33</v>
      </c>
      <c r="G39" s="53" t="s">
        <v>40</v>
      </c>
      <c r="H39" s="46" t="s">
        <v>41</v>
      </c>
      <c r="I39" s="46" t="s">
        <v>42</v>
      </c>
      <c r="J39" s="46" t="s">
        <v>86</v>
      </c>
      <c r="K39" s="46">
        <v>0</v>
      </c>
      <c r="L39" s="46">
        <v>0</v>
      </c>
      <c r="M39" s="46">
        <v>0</v>
      </c>
      <c r="N39" s="46">
        <v>0</v>
      </c>
      <c r="O39" s="46">
        <v>0</v>
      </c>
      <c r="P39" s="46">
        <v>0</v>
      </c>
      <c r="Q39" s="46">
        <v>0</v>
      </c>
      <c r="R39" s="46">
        <v>0</v>
      </c>
      <c r="S39" s="46">
        <v>0</v>
      </c>
      <c r="T39" s="46">
        <v>0</v>
      </c>
      <c r="U39" s="46">
        <v>0</v>
      </c>
      <c r="V39" s="46">
        <v>0</v>
      </c>
      <c r="W39" s="46">
        <v>0</v>
      </c>
      <c r="X39" s="46">
        <v>0</v>
      </c>
      <c r="Y39" s="46">
        <v>7</v>
      </c>
      <c r="Z39" s="46">
        <v>0</v>
      </c>
      <c r="AA39" s="46"/>
    </row>
    <row r="40" spans="1:27" x14ac:dyDescent="0.3">
      <c r="A40" s="66">
        <v>42097</v>
      </c>
      <c r="B40" s="94" t="s">
        <v>100</v>
      </c>
      <c r="C40" s="49" t="s">
        <v>30</v>
      </c>
      <c r="D40" s="65" t="s">
        <v>31</v>
      </c>
      <c r="E40" s="46" t="s">
        <v>32</v>
      </c>
      <c r="F40" s="46" t="s">
        <v>33</v>
      </c>
      <c r="G40" s="53" t="s">
        <v>40</v>
      </c>
      <c r="H40" s="46" t="s">
        <v>41</v>
      </c>
      <c r="I40" s="46" t="s">
        <v>42</v>
      </c>
      <c r="J40" s="46" t="s">
        <v>86</v>
      </c>
      <c r="K40" s="46">
        <v>0</v>
      </c>
      <c r="L40" s="46">
        <v>0</v>
      </c>
      <c r="M40" s="46">
        <v>0</v>
      </c>
      <c r="N40" s="46">
        <v>10</v>
      </c>
      <c r="O40" s="46">
        <v>2</v>
      </c>
      <c r="P40" s="46">
        <v>2</v>
      </c>
      <c r="Q40" s="46">
        <v>0</v>
      </c>
      <c r="R40" s="46">
        <v>0</v>
      </c>
      <c r="S40" s="46">
        <v>0</v>
      </c>
      <c r="T40" s="46">
        <v>0</v>
      </c>
      <c r="U40" s="46">
        <v>0</v>
      </c>
      <c r="V40" s="46">
        <v>0</v>
      </c>
      <c r="W40" s="46">
        <v>0</v>
      </c>
      <c r="X40" s="46">
        <v>0</v>
      </c>
      <c r="Y40" s="46">
        <v>0</v>
      </c>
      <c r="Z40" s="46">
        <v>0</v>
      </c>
      <c r="AA40" s="46"/>
    </row>
    <row r="41" spans="1:27" x14ac:dyDescent="0.3">
      <c r="A41" s="66">
        <v>42098</v>
      </c>
      <c r="B41" s="94" t="s">
        <v>100</v>
      </c>
      <c r="C41" s="49" t="s">
        <v>30</v>
      </c>
      <c r="D41" s="65" t="s">
        <v>31</v>
      </c>
      <c r="E41" s="46" t="s">
        <v>32</v>
      </c>
      <c r="F41" s="46" t="s">
        <v>33</v>
      </c>
      <c r="G41" s="53" t="s">
        <v>40</v>
      </c>
      <c r="H41" s="46" t="s">
        <v>41</v>
      </c>
      <c r="I41" s="46" t="s">
        <v>42</v>
      </c>
      <c r="J41" s="46" t="s">
        <v>86</v>
      </c>
      <c r="K41" s="46">
        <v>0</v>
      </c>
      <c r="L41" s="46">
        <v>0</v>
      </c>
      <c r="M41" s="46">
        <v>0</v>
      </c>
      <c r="N41" s="46">
        <v>0</v>
      </c>
      <c r="O41" s="46">
        <v>0</v>
      </c>
      <c r="P41" s="46">
        <v>0</v>
      </c>
      <c r="Q41" s="46">
        <v>0</v>
      </c>
      <c r="R41" s="46">
        <v>0</v>
      </c>
      <c r="S41" s="46">
        <v>0</v>
      </c>
      <c r="T41" s="46">
        <v>0</v>
      </c>
      <c r="U41" s="46">
        <v>0</v>
      </c>
      <c r="V41" s="46">
        <v>0</v>
      </c>
      <c r="W41" s="46">
        <v>0</v>
      </c>
      <c r="X41" s="46">
        <v>0</v>
      </c>
      <c r="Y41" s="46">
        <v>0</v>
      </c>
      <c r="Z41" s="46">
        <v>0</v>
      </c>
      <c r="AA41" s="46">
        <v>1</v>
      </c>
    </row>
    <row r="42" spans="1:27" x14ac:dyDescent="0.3">
      <c r="A42" s="66">
        <v>42100</v>
      </c>
      <c r="B42" s="94" t="s">
        <v>100</v>
      </c>
      <c r="C42" s="49" t="s">
        <v>30</v>
      </c>
      <c r="D42" s="65" t="s">
        <v>31</v>
      </c>
      <c r="E42" s="46" t="s">
        <v>32</v>
      </c>
      <c r="F42" s="46" t="s">
        <v>33</v>
      </c>
      <c r="G42" s="53" t="s">
        <v>40</v>
      </c>
      <c r="H42" s="46" t="s">
        <v>41</v>
      </c>
      <c r="I42" s="46" t="s">
        <v>42</v>
      </c>
      <c r="J42" s="46" t="s">
        <v>86</v>
      </c>
      <c r="K42" s="46">
        <v>0</v>
      </c>
      <c r="L42" s="46">
        <v>0</v>
      </c>
      <c r="M42" s="46">
        <v>0</v>
      </c>
      <c r="N42" s="46">
        <v>5</v>
      </c>
      <c r="O42" s="46">
        <v>1</v>
      </c>
      <c r="P42" s="46">
        <v>1</v>
      </c>
      <c r="Q42" s="46">
        <v>0</v>
      </c>
      <c r="R42" s="46">
        <v>0</v>
      </c>
      <c r="S42" s="46">
        <v>0</v>
      </c>
      <c r="T42" s="46">
        <v>0</v>
      </c>
      <c r="U42" s="46">
        <v>0</v>
      </c>
      <c r="V42" s="46">
        <v>0</v>
      </c>
      <c r="W42" s="46">
        <v>0</v>
      </c>
      <c r="X42" s="46">
        <v>0</v>
      </c>
      <c r="Y42" s="46">
        <v>0</v>
      </c>
      <c r="Z42" s="46">
        <v>0</v>
      </c>
      <c r="AA42" s="46"/>
    </row>
    <row r="43" spans="1:27" x14ac:dyDescent="0.3">
      <c r="A43" s="66">
        <v>42289</v>
      </c>
      <c r="B43" s="94" t="s">
        <v>100</v>
      </c>
      <c r="C43" s="49" t="s">
        <v>30</v>
      </c>
      <c r="D43" s="65" t="s">
        <v>31</v>
      </c>
      <c r="E43" s="46" t="s">
        <v>32</v>
      </c>
      <c r="F43" s="46" t="s">
        <v>33</v>
      </c>
      <c r="G43" s="53" t="s">
        <v>40</v>
      </c>
      <c r="H43" s="46" t="s">
        <v>41</v>
      </c>
      <c r="I43" s="46" t="s">
        <v>42</v>
      </c>
      <c r="J43" s="46" t="s">
        <v>86</v>
      </c>
      <c r="K43" s="46">
        <v>0</v>
      </c>
      <c r="L43" s="46">
        <v>0</v>
      </c>
      <c r="M43" s="46">
        <v>0</v>
      </c>
      <c r="N43" s="46">
        <v>0</v>
      </c>
      <c r="O43" s="46">
        <v>0</v>
      </c>
      <c r="P43" s="46">
        <v>0</v>
      </c>
      <c r="Q43" s="46">
        <v>0</v>
      </c>
      <c r="R43" s="46">
        <v>0</v>
      </c>
      <c r="S43" s="46">
        <v>0</v>
      </c>
      <c r="T43" s="46">
        <v>0</v>
      </c>
      <c r="U43" s="46">
        <v>0</v>
      </c>
      <c r="V43" s="46">
        <v>0</v>
      </c>
      <c r="W43" s="46">
        <v>0</v>
      </c>
      <c r="X43" s="46">
        <v>0</v>
      </c>
      <c r="Y43" s="46">
        <v>1</v>
      </c>
      <c r="Z43" s="46">
        <v>0</v>
      </c>
      <c r="AA43" s="46"/>
    </row>
    <row r="44" spans="1:27" x14ac:dyDescent="0.3">
      <c r="A44" s="66">
        <v>42872</v>
      </c>
      <c r="B44" s="94" t="s">
        <v>98</v>
      </c>
      <c r="C44" s="49" t="s">
        <v>30</v>
      </c>
      <c r="D44" s="65" t="s">
        <v>31</v>
      </c>
      <c r="E44" s="46" t="s">
        <v>32</v>
      </c>
      <c r="F44" s="46" t="s">
        <v>33</v>
      </c>
      <c r="G44" s="53" t="s">
        <v>59</v>
      </c>
      <c r="H44" s="46" t="s">
        <v>60</v>
      </c>
      <c r="I44" s="46" t="s">
        <v>61</v>
      </c>
      <c r="J44" s="46" t="s">
        <v>86</v>
      </c>
      <c r="K44" s="46">
        <v>5</v>
      </c>
      <c r="L44" s="46">
        <v>16</v>
      </c>
      <c r="M44" s="46">
        <v>0</v>
      </c>
      <c r="N44" s="46">
        <v>21</v>
      </c>
      <c r="O44" s="46">
        <v>0</v>
      </c>
      <c r="P44" s="46">
        <v>0</v>
      </c>
      <c r="Q44" s="46">
        <v>0</v>
      </c>
      <c r="R44" s="46">
        <v>0</v>
      </c>
      <c r="S44" s="46">
        <v>0</v>
      </c>
      <c r="T44" s="46">
        <v>0</v>
      </c>
      <c r="U44" s="46">
        <v>0</v>
      </c>
      <c r="V44" s="46">
        <v>0</v>
      </c>
      <c r="W44" s="46">
        <v>0</v>
      </c>
      <c r="X44" s="46">
        <v>0</v>
      </c>
      <c r="Y44" s="46">
        <v>0</v>
      </c>
      <c r="Z44" s="46">
        <v>0</v>
      </c>
      <c r="AA44" s="46"/>
    </row>
    <row r="45" spans="1:27" x14ac:dyDescent="0.3">
      <c r="A45" s="66">
        <v>42895</v>
      </c>
      <c r="B45" s="94" t="s">
        <v>98</v>
      </c>
      <c r="C45" s="49" t="s">
        <v>30</v>
      </c>
      <c r="D45" s="65" t="s">
        <v>31</v>
      </c>
      <c r="E45" s="46" t="s">
        <v>32</v>
      </c>
      <c r="F45" s="46" t="s">
        <v>33</v>
      </c>
      <c r="G45" s="53" t="s">
        <v>40</v>
      </c>
      <c r="H45" s="46" t="s">
        <v>41</v>
      </c>
      <c r="I45" s="46" t="s">
        <v>42</v>
      </c>
      <c r="J45" s="46" t="s">
        <v>86</v>
      </c>
      <c r="K45" s="46">
        <v>0</v>
      </c>
      <c r="L45" s="46">
        <v>0</v>
      </c>
      <c r="M45" s="46">
        <v>0</v>
      </c>
      <c r="N45" s="46">
        <v>0</v>
      </c>
      <c r="O45" s="46">
        <v>0</v>
      </c>
      <c r="P45" s="46">
        <v>0</v>
      </c>
      <c r="Q45" s="46">
        <v>0</v>
      </c>
      <c r="R45" s="46">
        <v>0</v>
      </c>
      <c r="S45" s="46">
        <v>0</v>
      </c>
      <c r="T45" s="46">
        <v>0</v>
      </c>
      <c r="U45" s="46">
        <v>0</v>
      </c>
      <c r="V45" s="46">
        <v>0</v>
      </c>
      <c r="W45" s="46">
        <v>0</v>
      </c>
      <c r="X45" s="46">
        <v>0</v>
      </c>
      <c r="Y45" s="46">
        <v>1</v>
      </c>
      <c r="Z45" s="46">
        <v>0</v>
      </c>
      <c r="AA45" s="46"/>
    </row>
    <row r="46" spans="1:27" x14ac:dyDescent="0.3">
      <c r="A46" s="66">
        <v>43047</v>
      </c>
      <c r="B46" s="94" t="s">
        <v>98</v>
      </c>
      <c r="C46" s="49" t="s">
        <v>30</v>
      </c>
      <c r="D46" s="65" t="s">
        <v>31</v>
      </c>
      <c r="E46" s="46" t="s">
        <v>32</v>
      </c>
      <c r="F46" s="46" t="s">
        <v>33</v>
      </c>
      <c r="G46" s="53" t="s">
        <v>40</v>
      </c>
      <c r="H46" s="46" t="s">
        <v>41</v>
      </c>
      <c r="I46" s="46" t="s">
        <v>42</v>
      </c>
      <c r="J46" s="46" t="s">
        <v>86</v>
      </c>
      <c r="K46" s="46">
        <v>0</v>
      </c>
      <c r="L46" s="46">
        <v>0</v>
      </c>
      <c r="M46" s="46">
        <v>0</v>
      </c>
      <c r="N46" s="46">
        <v>0</v>
      </c>
      <c r="O46" s="46">
        <v>0</v>
      </c>
      <c r="P46" s="46">
        <v>0</v>
      </c>
      <c r="Q46" s="46">
        <v>0</v>
      </c>
      <c r="R46" s="46">
        <v>0</v>
      </c>
      <c r="S46" s="46">
        <v>0</v>
      </c>
      <c r="T46" s="46">
        <v>0</v>
      </c>
      <c r="U46" s="46">
        <v>0</v>
      </c>
      <c r="V46" s="46">
        <v>0</v>
      </c>
      <c r="W46" s="46">
        <v>0</v>
      </c>
      <c r="X46" s="46">
        <v>0</v>
      </c>
      <c r="Y46" s="46">
        <v>0</v>
      </c>
      <c r="Z46" s="46">
        <v>0</v>
      </c>
      <c r="AA46" s="46">
        <v>1</v>
      </c>
    </row>
    <row r="47" spans="1:27" x14ac:dyDescent="0.3">
      <c r="A47" s="66">
        <v>43098</v>
      </c>
      <c r="B47" s="94" t="s">
        <v>98</v>
      </c>
      <c r="C47" s="49" t="s">
        <v>30</v>
      </c>
      <c r="D47" s="65" t="s">
        <v>31</v>
      </c>
      <c r="E47" s="46" t="s">
        <v>32</v>
      </c>
      <c r="F47" s="46" t="s">
        <v>33</v>
      </c>
      <c r="G47" s="53" t="s">
        <v>40</v>
      </c>
      <c r="H47" s="46" t="s">
        <v>41</v>
      </c>
      <c r="I47" s="46" t="s">
        <v>42</v>
      </c>
      <c r="J47" s="46" t="s">
        <v>86</v>
      </c>
      <c r="K47" s="46">
        <v>0</v>
      </c>
      <c r="L47" s="46">
        <v>0</v>
      </c>
      <c r="M47" s="46">
        <v>0</v>
      </c>
      <c r="N47" s="46">
        <v>0</v>
      </c>
      <c r="O47" s="46">
        <v>0</v>
      </c>
      <c r="P47" s="46">
        <v>0</v>
      </c>
      <c r="Q47" s="46">
        <v>0</v>
      </c>
      <c r="R47" s="46">
        <v>0</v>
      </c>
      <c r="S47" s="46">
        <v>0</v>
      </c>
      <c r="T47" s="46">
        <v>0</v>
      </c>
      <c r="U47" s="46">
        <v>0</v>
      </c>
      <c r="V47" s="46">
        <v>0</v>
      </c>
      <c r="W47" s="46">
        <v>0</v>
      </c>
      <c r="X47" s="46">
        <v>0</v>
      </c>
      <c r="Y47" s="46">
        <v>0</v>
      </c>
      <c r="Z47" s="46">
        <v>0</v>
      </c>
      <c r="AA47" s="46"/>
    </row>
    <row r="48" spans="1:27" x14ac:dyDescent="0.3">
      <c r="A48" s="77">
        <v>42986</v>
      </c>
      <c r="B48" s="94" t="s">
        <v>98</v>
      </c>
      <c r="C48" s="25" t="s">
        <v>30</v>
      </c>
      <c r="D48" s="38" t="s">
        <v>31</v>
      </c>
      <c r="E48" s="39" t="s">
        <v>32</v>
      </c>
      <c r="F48" s="39" t="s">
        <v>33</v>
      </c>
      <c r="G48" s="23" t="s">
        <v>59</v>
      </c>
      <c r="H48" s="46"/>
      <c r="I48" s="46"/>
      <c r="J48" s="24" t="s">
        <v>86</v>
      </c>
      <c r="K48" s="34">
        <v>4</v>
      </c>
      <c r="L48" s="46"/>
      <c r="M48" s="46"/>
      <c r="N48" s="54">
        <v>22</v>
      </c>
      <c r="O48" s="46"/>
      <c r="P48" s="46"/>
      <c r="Q48" s="46"/>
      <c r="R48" s="46"/>
      <c r="S48" s="46"/>
      <c r="T48" s="46"/>
      <c r="U48" s="46"/>
      <c r="V48" s="46"/>
      <c r="W48" s="46"/>
      <c r="X48" s="46"/>
      <c r="Y48" s="46"/>
      <c r="Z48" s="46"/>
      <c r="AA48" s="46"/>
    </row>
    <row r="49" spans="1:27" x14ac:dyDescent="0.3">
      <c r="A49" s="66">
        <v>43150</v>
      </c>
      <c r="B49" s="94" t="s">
        <v>97</v>
      </c>
      <c r="C49" s="49" t="s">
        <v>30</v>
      </c>
      <c r="D49" s="65" t="s">
        <v>31</v>
      </c>
      <c r="E49" s="46" t="s">
        <v>32</v>
      </c>
      <c r="F49" s="46" t="s">
        <v>33</v>
      </c>
      <c r="G49" s="53" t="s">
        <v>40</v>
      </c>
      <c r="H49" s="46" t="s">
        <v>41</v>
      </c>
      <c r="I49" s="46" t="s">
        <v>42</v>
      </c>
      <c r="J49" s="46" t="s">
        <v>86</v>
      </c>
      <c r="K49" s="46">
        <v>0</v>
      </c>
      <c r="L49" s="46">
        <v>0</v>
      </c>
      <c r="M49" s="46">
        <v>0</v>
      </c>
      <c r="N49" s="46">
        <v>0</v>
      </c>
      <c r="O49" s="46">
        <v>0</v>
      </c>
      <c r="P49" s="46">
        <v>0</v>
      </c>
      <c r="Q49" s="46">
        <v>0</v>
      </c>
      <c r="R49" s="46">
        <v>0</v>
      </c>
      <c r="S49" s="46">
        <v>0</v>
      </c>
      <c r="T49" s="46">
        <v>0</v>
      </c>
      <c r="U49" s="46">
        <v>0</v>
      </c>
      <c r="V49" s="46">
        <v>0</v>
      </c>
      <c r="W49" s="46">
        <v>0</v>
      </c>
      <c r="X49" s="46">
        <v>0</v>
      </c>
      <c r="Y49" s="46">
        <v>0</v>
      </c>
      <c r="Z49" s="46">
        <v>0</v>
      </c>
      <c r="AA49" s="46">
        <v>2</v>
      </c>
    </row>
    <row r="50" spans="1:27" x14ac:dyDescent="0.3">
      <c r="A50" s="66">
        <v>43378</v>
      </c>
      <c r="B50" s="94" t="s">
        <v>97</v>
      </c>
      <c r="C50" s="49" t="s">
        <v>30</v>
      </c>
      <c r="D50" s="65" t="s">
        <v>31</v>
      </c>
      <c r="E50" s="46" t="s">
        <v>32</v>
      </c>
      <c r="F50" s="46" t="s">
        <v>33</v>
      </c>
      <c r="G50" s="53" t="s">
        <v>40</v>
      </c>
      <c r="H50" s="46" t="s">
        <v>41</v>
      </c>
      <c r="I50" s="46" t="s">
        <v>42</v>
      </c>
      <c r="J50" s="46" t="s">
        <v>86</v>
      </c>
      <c r="K50" s="46">
        <v>0</v>
      </c>
      <c r="L50" s="46">
        <v>0</v>
      </c>
      <c r="M50" s="46">
        <v>0</v>
      </c>
      <c r="N50" s="46">
        <v>40</v>
      </c>
      <c r="O50" s="46">
        <v>8</v>
      </c>
      <c r="P50" s="46">
        <v>0</v>
      </c>
      <c r="Q50" s="46">
        <v>8</v>
      </c>
      <c r="R50" s="46">
        <v>0</v>
      </c>
      <c r="S50" s="46">
        <v>0</v>
      </c>
      <c r="T50" s="46">
        <v>0</v>
      </c>
      <c r="U50" s="46">
        <v>0</v>
      </c>
      <c r="V50" s="46">
        <v>0</v>
      </c>
      <c r="W50" s="46">
        <v>0</v>
      </c>
      <c r="X50" s="46">
        <v>0</v>
      </c>
      <c r="Y50" s="46">
        <v>0</v>
      </c>
      <c r="Z50" s="46">
        <v>0</v>
      </c>
      <c r="AA50" s="46"/>
    </row>
    <row r="51" spans="1:27" ht="43.2" x14ac:dyDescent="0.3">
      <c r="A51" s="77">
        <v>43437</v>
      </c>
      <c r="B51" s="94" t="s">
        <v>97</v>
      </c>
      <c r="C51" s="25" t="s">
        <v>30</v>
      </c>
      <c r="D51" s="38" t="s">
        <v>31</v>
      </c>
      <c r="E51" s="39" t="s">
        <v>32</v>
      </c>
      <c r="F51" s="39" t="s">
        <v>33</v>
      </c>
      <c r="G51" s="23" t="s">
        <v>47</v>
      </c>
      <c r="H51" s="46"/>
      <c r="I51" s="46"/>
      <c r="J51" s="39" t="s">
        <v>86</v>
      </c>
      <c r="K51" s="24">
        <v>1</v>
      </c>
      <c r="L51" s="46"/>
      <c r="M51" s="46"/>
      <c r="N51" s="46"/>
      <c r="O51" s="46"/>
      <c r="P51" s="46"/>
      <c r="Q51" s="46"/>
      <c r="R51" s="46"/>
      <c r="S51" s="46"/>
      <c r="T51" s="46"/>
      <c r="U51" s="46"/>
      <c r="V51" s="46"/>
      <c r="W51" s="46"/>
      <c r="X51" s="46"/>
      <c r="Y51" s="46"/>
      <c r="Z51" s="46"/>
      <c r="AA51" s="46"/>
    </row>
    <row r="52" spans="1:27" x14ac:dyDescent="0.3">
      <c r="A52" s="77">
        <v>43106</v>
      </c>
      <c r="B52" s="94" t="s">
        <v>97</v>
      </c>
      <c r="C52" s="25" t="s">
        <v>30</v>
      </c>
      <c r="D52" s="38" t="s">
        <v>31</v>
      </c>
      <c r="E52" s="39" t="s">
        <v>32</v>
      </c>
      <c r="F52" s="39" t="s">
        <v>33</v>
      </c>
      <c r="G52" s="23" t="s">
        <v>79</v>
      </c>
      <c r="H52" s="46"/>
      <c r="I52" s="46"/>
      <c r="J52" s="24" t="s">
        <v>86</v>
      </c>
      <c r="K52" s="46"/>
      <c r="L52" s="46"/>
      <c r="M52" s="46"/>
      <c r="N52" s="46"/>
      <c r="O52" s="46"/>
      <c r="P52" s="46"/>
      <c r="Q52" s="46"/>
      <c r="R52" s="46"/>
      <c r="S52" s="46"/>
      <c r="T52" s="46"/>
      <c r="U52" s="46"/>
      <c r="V52" s="46"/>
      <c r="W52" s="46"/>
      <c r="X52" s="46"/>
      <c r="Y52" s="46"/>
      <c r="Z52" s="46"/>
      <c r="AA52" s="46"/>
    </row>
    <row r="53" spans="1:27" x14ac:dyDescent="0.3">
      <c r="A53" s="23">
        <v>2018</v>
      </c>
      <c r="B53" s="94" t="s">
        <v>97</v>
      </c>
      <c r="C53" s="25" t="s">
        <v>30</v>
      </c>
      <c r="D53" s="38" t="s">
        <v>31</v>
      </c>
      <c r="E53" s="39" t="s">
        <v>32</v>
      </c>
      <c r="F53" s="39" t="s">
        <v>33</v>
      </c>
      <c r="G53" s="23" t="s">
        <v>79</v>
      </c>
      <c r="H53" s="46"/>
      <c r="I53" s="46"/>
      <c r="J53" s="24" t="s">
        <v>86</v>
      </c>
      <c r="K53" s="46"/>
      <c r="L53" s="46"/>
      <c r="M53" s="46"/>
      <c r="N53" s="24">
        <v>200</v>
      </c>
      <c r="O53" s="46"/>
      <c r="P53" s="46"/>
      <c r="Q53" s="46"/>
      <c r="R53" s="46"/>
      <c r="S53" s="46"/>
      <c r="T53" s="46"/>
      <c r="U53" s="46"/>
      <c r="V53" s="46"/>
      <c r="W53" s="46"/>
      <c r="X53" s="46"/>
      <c r="Y53" s="46"/>
      <c r="Z53" s="46"/>
      <c r="AA53" s="46"/>
    </row>
    <row r="54" spans="1:27" x14ac:dyDescent="0.3">
      <c r="A54" s="66">
        <v>43553</v>
      </c>
      <c r="B54" s="94" t="s">
        <v>96</v>
      </c>
      <c r="C54" s="49" t="s">
        <v>30</v>
      </c>
      <c r="D54" s="65" t="s">
        <v>31</v>
      </c>
      <c r="E54" s="46" t="s">
        <v>32</v>
      </c>
      <c r="F54" s="46" t="s">
        <v>33</v>
      </c>
      <c r="G54" s="53" t="s">
        <v>40</v>
      </c>
      <c r="H54" s="46" t="s">
        <v>41</v>
      </c>
      <c r="I54" s="46" t="s">
        <v>42</v>
      </c>
      <c r="J54" s="46" t="s">
        <v>86</v>
      </c>
      <c r="K54" s="46">
        <v>0</v>
      </c>
      <c r="L54" s="46">
        <v>0</v>
      </c>
      <c r="M54" s="46">
        <v>0</v>
      </c>
      <c r="N54" s="46">
        <v>0</v>
      </c>
      <c r="O54" s="46">
        <v>0</v>
      </c>
      <c r="P54" s="46">
        <v>0</v>
      </c>
      <c r="Q54" s="46">
        <v>0</v>
      </c>
      <c r="R54" s="46">
        <v>0</v>
      </c>
      <c r="S54" s="46">
        <v>0</v>
      </c>
      <c r="T54" s="46">
        <v>0</v>
      </c>
      <c r="U54" s="46">
        <v>0</v>
      </c>
      <c r="V54" s="46">
        <v>0</v>
      </c>
      <c r="W54" s="46">
        <v>0</v>
      </c>
      <c r="X54" s="46">
        <v>0</v>
      </c>
      <c r="Y54" s="46">
        <v>1</v>
      </c>
      <c r="Z54" s="46">
        <v>0</v>
      </c>
      <c r="AA54" s="46" t="s">
        <v>62</v>
      </c>
    </row>
    <row r="55" spans="1:27" x14ac:dyDescent="0.3">
      <c r="A55" s="66">
        <v>43562</v>
      </c>
      <c r="B55" s="94" t="s">
        <v>96</v>
      </c>
      <c r="C55" s="49" t="s">
        <v>30</v>
      </c>
      <c r="D55" s="65" t="s">
        <v>31</v>
      </c>
      <c r="E55" s="46" t="s">
        <v>32</v>
      </c>
      <c r="F55" s="46" t="s">
        <v>33</v>
      </c>
      <c r="G55" s="53" t="s">
        <v>40</v>
      </c>
      <c r="H55" s="46" t="s">
        <v>41</v>
      </c>
      <c r="I55" s="46" t="s">
        <v>42</v>
      </c>
      <c r="J55" s="46" t="s">
        <v>86</v>
      </c>
      <c r="K55" s="46">
        <v>0</v>
      </c>
      <c r="L55" s="46">
        <v>0</v>
      </c>
      <c r="M55" s="46">
        <v>0</v>
      </c>
      <c r="N55" s="46">
        <v>0</v>
      </c>
      <c r="O55" s="46">
        <v>0</v>
      </c>
      <c r="P55" s="46">
        <v>0</v>
      </c>
      <c r="Q55" s="46">
        <v>0</v>
      </c>
      <c r="R55" s="46">
        <v>0</v>
      </c>
      <c r="S55" s="46">
        <v>0</v>
      </c>
      <c r="T55" s="46">
        <v>0</v>
      </c>
      <c r="U55" s="46">
        <v>0</v>
      </c>
      <c r="V55" s="46">
        <v>0</v>
      </c>
      <c r="W55" s="46">
        <v>0</v>
      </c>
      <c r="X55" s="46">
        <v>0</v>
      </c>
      <c r="Y55" s="46">
        <v>0</v>
      </c>
      <c r="Z55" s="46">
        <v>0</v>
      </c>
      <c r="AA55" s="46"/>
    </row>
    <row r="56" spans="1:27" x14ac:dyDescent="0.3">
      <c r="A56" s="66">
        <v>43740</v>
      </c>
      <c r="B56" s="94" t="s">
        <v>96</v>
      </c>
      <c r="C56" s="49" t="s">
        <v>30</v>
      </c>
      <c r="D56" s="65" t="s">
        <v>31</v>
      </c>
      <c r="E56" s="46" t="s">
        <v>32</v>
      </c>
      <c r="F56" s="46" t="s">
        <v>33</v>
      </c>
      <c r="G56" s="53" t="s">
        <v>40</v>
      </c>
      <c r="H56" s="46" t="s">
        <v>41</v>
      </c>
      <c r="I56" s="46" t="s">
        <v>42</v>
      </c>
      <c r="J56" s="46" t="s">
        <v>86</v>
      </c>
      <c r="K56" s="46">
        <v>0</v>
      </c>
      <c r="L56" s="46">
        <v>0</v>
      </c>
      <c r="M56" s="46">
        <v>0</v>
      </c>
      <c r="N56" s="46">
        <v>0</v>
      </c>
      <c r="O56" s="46">
        <v>0</v>
      </c>
      <c r="P56" s="46">
        <v>0</v>
      </c>
      <c r="Q56" s="46">
        <v>0</v>
      </c>
      <c r="R56" s="46">
        <v>0</v>
      </c>
      <c r="S56" s="46">
        <v>0</v>
      </c>
      <c r="T56" s="46">
        <v>0</v>
      </c>
      <c r="U56" s="46">
        <v>0</v>
      </c>
      <c r="V56" s="46">
        <v>0</v>
      </c>
      <c r="W56" s="46">
        <v>0</v>
      </c>
      <c r="X56" s="46">
        <v>0</v>
      </c>
      <c r="Y56" s="46">
        <v>0</v>
      </c>
      <c r="Z56" s="46">
        <v>0</v>
      </c>
      <c r="AA56" s="46"/>
    </row>
    <row r="57" spans="1:27" x14ac:dyDescent="0.3">
      <c r="A57" s="66">
        <v>43790</v>
      </c>
      <c r="B57" s="94" t="s">
        <v>96</v>
      </c>
      <c r="C57" s="49" t="s">
        <v>30</v>
      </c>
      <c r="D57" s="65" t="s">
        <v>31</v>
      </c>
      <c r="E57" s="46" t="s">
        <v>32</v>
      </c>
      <c r="F57" s="46" t="s">
        <v>33</v>
      </c>
      <c r="G57" s="53" t="s">
        <v>40</v>
      </c>
      <c r="H57" s="46" t="s">
        <v>41</v>
      </c>
      <c r="I57" s="46" t="s">
        <v>42</v>
      </c>
      <c r="J57" s="46" t="s">
        <v>86</v>
      </c>
      <c r="K57" s="46">
        <v>0</v>
      </c>
      <c r="L57" s="46">
        <v>0</v>
      </c>
      <c r="M57" s="46">
        <v>0</v>
      </c>
      <c r="N57" s="46">
        <v>0</v>
      </c>
      <c r="O57" s="46">
        <v>0</v>
      </c>
      <c r="P57" s="46">
        <v>0</v>
      </c>
      <c r="Q57" s="46">
        <v>0</v>
      </c>
      <c r="R57" s="46">
        <v>0</v>
      </c>
      <c r="S57" s="46">
        <v>0</v>
      </c>
      <c r="T57" s="46">
        <v>0</v>
      </c>
      <c r="U57" s="46">
        <v>0</v>
      </c>
      <c r="V57" s="46">
        <v>0</v>
      </c>
      <c r="W57" s="46">
        <v>0</v>
      </c>
      <c r="X57" s="46">
        <v>0</v>
      </c>
      <c r="Y57" s="46">
        <v>6</v>
      </c>
      <c r="Z57" s="46">
        <v>0</v>
      </c>
      <c r="AA57" s="46"/>
    </row>
    <row r="58" spans="1:27" ht="43.2" x14ac:dyDescent="0.3">
      <c r="A58" s="77">
        <v>43676</v>
      </c>
      <c r="B58" s="94" t="s">
        <v>96</v>
      </c>
      <c r="C58" s="25" t="s">
        <v>30</v>
      </c>
      <c r="D58" s="38" t="s">
        <v>31</v>
      </c>
      <c r="E58" s="39" t="s">
        <v>32</v>
      </c>
      <c r="F58" s="39" t="s">
        <v>33</v>
      </c>
      <c r="G58" s="23" t="s">
        <v>40</v>
      </c>
      <c r="H58" s="46"/>
      <c r="I58" s="46"/>
      <c r="J58" s="24" t="s">
        <v>86</v>
      </c>
      <c r="K58" s="46"/>
      <c r="L58" s="46"/>
      <c r="M58" s="46"/>
      <c r="N58" s="46"/>
      <c r="O58" s="46"/>
      <c r="P58" s="46"/>
      <c r="Q58" s="46"/>
      <c r="R58" s="46"/>
      <c r="S58" s="46"/>
      <c r="T58" s="46"/>
      <c r="U58" s="46"/>
      <c r="V58" s="46"/>
      <c r="W58" s="46"/>
      <c r="X58" s="46"/>
      <c r="Y58" s="46"/>
      <c r="Z58" s="46"/>
      <c r="AA58" s="46"/>
    </row>
    <row r="59" spans="1:27" x14ac:dyDescent="0.3">
      <c r="A59" s="66">
        <v>43855</v>
      </c>
      <c r="B59" s="94" t="s">
        <v>95</v>
      </c>
      <c r="C59" s="49" t="s">
        <v>30</v>
      </c>
      <c r="D59" s="65" t="s">
        <v>31</v>
      </c>
      <c r="E59" s="46" t="s">
        <v>32</v>
      </c>
      <c r="F59" s="46" t="s">
        <v>33</v>
      </c>
      <c r="G59" s="53" t="s">
        <v>40</v>
      </c>
      <c r="H59" s="46" t="s">
        <v>41</v>
      </c>
      <c r="I59" s="46" t="s">
        <v>42</v>
      </c>
      <c r="J59" s="46" t="s">
        <v>86</v>
      </c>
      <c r="K59" s="46">
        <v>0</v>
      </c>
      <c r="L59" s="46">
        <v>0</v>
      </c>
      <c r="M59" s="46">
        <v>0</v>
      </c>
      <c r="N59" s="46">
        <v>67</v>
      </c>
      <c r="O59" s="46">
        <v>17</v>
      </c>
      <c r="P59" s="46">
        <v>5</v>
      </c>
      <c r="Q59" s="46">
        <v>2</v>
      </c>
      <c r="R59" s="46">
        <v>0</v>
      </c>
      <c r="S59" s="46">
        <v>0</v>
      </c>
      <c r="T59" s="46">
        <v>0</v>
      </c>
      <c r="U59" s="46">
        <v>0</v>
      </c>
      <c r="V59" s="46">
        <v>0</v>
      </c>
      <c r="W59" s="46">
        <v>0</v>
      </c>
      <c r="X59" s="46">
        <v>0</v>
      </c>
      <c r="Y59" s="46">
        <v>0</v>
      </c>
      <c r="Z59" s="46">
        <v>0</v>
      </c>
      <c r="AA59" s="46"/>
    </row>
    <row r="60" spans="1:27" x14ac:dyDescent="0.3">
      <c r="A60" s="66">
        <v>43989</v>
      </c>
      <c r="B60" s="94" t="s">
        <v>95</v>
      </c>
      <c r="C60" s="49" t="s">
        <v>30</v>
      </c>
      <c r="D60" s="65" t="s">
        <v>31</v>
      </c>
      <c r="E60" s="46" t="s">
        <v>32</v>
      </c>
      <c r="F60" s="46" t="s">
        <v>33</v>
      </c>
      <c r="G60" s="53" t="s">
        <v>40</v>
      </c>
      <c r="H60" s="46" t="s">
        <v>41</v>
      </c>
      <c r="I60" s="46" t="s">
        <v>42</v>
      </c>
      <c r="J60" s="46" t="s">
        <v>86</v>
      </c>
      <c r="K60" s="46">
        <v>0</v>
      </c>
      <c r="L60" s="46">
        <v>2</v>
      </c>
      <c r="M60" s="46">
        <v>0</v>
      </c>
      <c r="N60" s="46">
        <v>28</v>
      </c>
      <c r="O60" s="46">
        <v>7</v>
      </c>
      <c r="P60" s="46">
        <v>5</v>
      </c>
      <c r="Q60" s="46">
        <v>1</v>
      </c>
      <c r="R60" s="46">
        <v>0</v>
      </c>
      <c r="S60" s="46">
        <v>0</v>
      </c>
      <c r="T60" s="46">
        <v>0</v>
      </c>
      <c r="U60" s="46">
        <v>0</v>
      </c>
      <c r="V60" s="46">
        <v>0</v>
      </c>
      <c r="W60" s="46">
        <v>0</v>
      </c>
      <c r="X60" s="46">
        <v>0</v>
      </c>
      <c r="Y60" s="46">
        <v>0</v>
      </c>
      <c r="Z60" s="46">
        <v>0</v>
      </c>
      <c r="AA60" s="46"/>
    </row>
    <row r="61" spans="1:27" x14ac:dyDescent="0.3">
      <c r="A61" s="66">
        <v>44112</v>
      </c>
      <c r="B61" s="94" t="s">
        <v>95</v>
      </c>
      <c r="C61" s="49" t="s">
        <v>30</v>
      </c>
      <c r="D61" s="65" t="s">
        <v>31</v>
      </c>
      <c r="E61" s="46" t="s">
        <v>32</v>
      </c>
      <c r="F61" s="46" t="s">
        <v>33</v>
      </c>
      <c r="G61" s="53" t="s">
        <v>40</v>
      </c>
      <c r="H61" s="46" t="s">
        <v>41</v>
      </c>
      <c r="I61" s="46" t="s">
        <v>42</v>
      </c>
      <c r="J61" s="46" t="s">
        <v>86</v>
      </c>
      <c r="K61" s="46">
        <v>0</v>
      </c>
      <c r="L61" s="46">
        <v>2</v>
      </c>
      <c r="M61" s="46">
        <v>0</v>
      </c>
      <c r="N61" s="46">
        <v>0</v>
      </c>
      <c r="O61" s="46">
        <v>0</v>
      </c>
      <c r="P61" s="46">
        <v>0</v>
      </c>
      <c r="Q61" s="46">
        <v>0</v>
      </c>
      <c r="R61" s="46">
        <v>0</v>
      </c>
      <c r="S61" s="46">
        <v>0</v>
      </c>
      <c r="T61" s="46">
        <v>0</v>
      </c>
      <c r="U61" s="46">
        <v>0</v>
      </c>
      <c r="V61" s="46">
        <v>0</v>
      </c>
      <c r="W61" s="46">
        <v>0</v>
      </c>
      <c r="X61" s="46">
        <v>0</v>
      </c>
      <c r="Y61" s="46">
        <v>0</v>
      </c>
      <c r="Z61" s="46">
        <v>0</v>
      </c>
      <c r="AA61" s="46" t="s">
        <v>65</v>
      </c>
    </row>
    <row r="62" spans="1:27" ht="43.2" x14ac:dyDescent="0.3">
      <c r="A62" s="77">
        <v>43873</v>
      </c>
      <c r="B62" s="94" t="s">
        <v>95</v>
      </c>
      <c r="C62" s="25" t="s">
        <v>30</v>
      </c>
      <c r="D62" s="38" t="s">
        <v>31</v>
      </c>
      <c r="E62" s="39" t="s">
        <v>32</v>
      </c>
      <c r="F62" s="39" t="s">
        <v>33</v>
      </c>
      <c r="G62" s="23" t="s">
        <v>47</v>
      </c>
      <c r="H62" s="24"/>
      <c r="I62" s="24"/>
      <c r="J62" s="39" t="s">
        <v>86</v>
      </c>
      <c r="K62" s="24">
        <v>2</v>
      </c>
      <c r="L62" s="24"/>
      <c r="M62" s="24"/>
      <c r="N62" s="34"/>
      <c r="O62" s="46"/>
      <c r="P62" s="46"/>
      <c r="Q62" s="46"/>
      <c r="R62" s="46"/>
      <c r="S62" s="46"/>
      <c r="T62" s="46"/>
      <c r="U62" s="46"/>
      <c r="V62" s="46"/>
      <c r="W62" s="46"/>
      <c r="X62" s="46"/>
      <c r="Y62" s="46"/>
      <c r="Z62" s="46"/>
      <c r="AA62" s="46"/>
    </row>
    <row r="63" spans="1:27" ht="43.2" x14ac:dyDescent="0.3">
      <c r="A63" s="77">
        <v>43916</v>
      </c>
      <c r="B63" s="94" t="s">
        <v>95</v>
      </c>
      <c r="C63" s="25" t="s">
        <v>30</v>
      </c>
      <c r="D63" s="38" t="s">
        <v>31</v>
      </c>
      <c r="E63" s="39" t="s">
        <v>32</v>
      </c>
      <c r="F63" s="39" t="s">
        <v>33</v>
      </c>
      <c r="G63" s="23" t="s">
        <v>40</v>
      </c>
      <c r="H63" s="24"/>
      <c r="I63" s="24"/>
      <c r="J63" s="24" t="s">
        <v>86</v>
      </c>
      <c r="K63" s="55"/>
      <c r="L63" s="24"/>
      <c r="M63" s="24"/>
      <c r="N63" s="34"/>
      <c r="O63" s="46"/>
      <c r="P63" s="46"/>
      <c r="Q63" s="46"/>
      <c r="R63" s="46"/>
      <c r="S63" s="46"/>
      <c r="T63" s="46"/>
      <c r="U63" s="46"/>
      <c r="V63" s="46"/>
      <c r="W63" s="46"/>
      <c r="X63" s="46"/>
      <c r="Y63" s="46"/>
      <c r="Z63" s="46"/>
      <c r="AA63" s="46"/>
    </row>
    <row r="64" spans="1:27" x14ac:dyDescent="0.3">
      <c r="A64" s="78">
        <v>44230</v>
      </c>
      <c r="B64" s="94" t="s">
        <v>94</v>
      </c>
      <c r="C64" s="49" t="s">
        <v>30</v>
      </c>
      <c r="D64" s="65" t="s">
        <v>31</v>
      </c>
      <c r="E64" s="46" t="s">
        <v>32</v>
      </c>
      <c r="F64" s="46" t="s">
        <v>33</v>
      </c>
      <c r="G64" s="53" t="s">
        <v>40</v>
      </c>
      <c r="H64" s="46" t="s">
        <v>41</v>
      </c>
      <c r="I64" s="46" t="s">
        <v>42</v>
      </c>
      <c r="J64" s="46" t="s">
        <v>86</v>
      </c>
      <c r="K64" s="46">
        <v>0</v>
      </c>
      <c r="L64" s="46">
        <v>0</v>
      </c>
      <c r="M64" s="46">
        <v>0</v>
      </c>
      <c r="N64" s="46">
        <v>30</v>
      </c>
      <c r="O64" s="46">
        <v>6</v>
      </c>
      <c r="P64" s="46">
        <v>6</v>
      </c>
      <c r="Q64" s="46">
        <v>0</v>
      </c>
      <c r="R64" s="46">
        <v>0</v>
      </c>
      <c r="S64" s="46">
        <v>0</v>
      </c>
      <c r="T64" s="46">
        <v>0</v>
      </c>
      <c r="U64" s="46">
        <v>0</v>
      </c>
      <c r="V64" s="46">
        <v>0</v>
      </c>
      <c r="W64" s="46">
        <v>0</v>
      </c>
      <c r="X64" s="46">
        <v>0</v>
      </c>
      <c r="Y64" s="46">
        <v>0</v>
      </c>
      <c r="Z64" s="46">
        <v>0</v>
      </c>
      <c r="AA64" s="46"/>
    </row>
    <row r="65" spans="1:27" x14ac:dyDescent="0.3">
      <c r="A65" s="78">
        <v>44371</v>
      </c>
      <c r="B65" s="94" t="s">
        <v>94</v>
      </c>
      <c r="C65" s="49" t="s">
        <v>30</v>
      </c>
      <c r="D65" s="65" t="s">
        <v>31</v>
      </c>
      <c r="E65" s="46" t="s">
        <v>32</v>
      </c>
      <c r="F65" s="46" t="s">
        <v>33</v>
      </c>
      <c r="G65" s="53" t="s">
        <v>40</v>
      </c>
      <c r="H65" s="46" t="s">
        <v>41</v>
      </c>
      <c r="I65" s="46" t="s">
        <v>42</v>
      </c>
      <c r="J65" s="46" t="s">
        <v>86</v>
      </c>
      <c r="K65" s="46">
        <v>0</v>
      </c>
      <c r="L65" s="46">
        <v>0</v>
      </c>
      <c r="M65" s="46">
        <v>0</v>
      </c>
      <c r="N65" s="46">
        <v>4</v>
      </c>
      <c r="O65" s="46">
        <v>1</v>
      </c>
      <c r="P65" s="46">
        <v>0</v>
      </c>
      <c r="Q65" s="46">
        <v>1</v>
      </c>
      <c r="R65" s="46">
        <v>0</v>
      </c>
      <c r="S65" s="46">
        <v>0</v>
      </c>
      <c r="T65" s="46">
        <v>0</v>
      </c>
      <c r="U65" s="46">
        <v>0</v>
      </c>
      <c r="V65" s="46">
        <v>0</v>
      </c>
      <c r="W65" s="46">
        <v>0</v>
      </c>
      <c r="X65" s="46">
        <v>0</v>
      </c>
      <c r="Y65" s="46">
        <v>0</v>
      </c>
      <c r="Z65" s="46">
        <v>0</v>
      </c>
      <c r="AA65" s="46"/>
    </row>
    <row r="66" spans="1:27" x14ac:dyDescent="0.3">
      <c r="A66" s="78">
        <v>44373</v>
      </c>
      <c r="B66" s="94" t="s">
        <v>94</v>
      </c>
      <c r="C66" s="49" t="s">
        <v>30</v>
      </c>
      <c r="D66" s="65" t="s">
        <v>31</v>
      </c>
      <c r="E66" s="46" t="s">
        <v>32</v>
      </c>
      <c r="F66" s="46" t="s">
        <v>33</v>
      </c>
      <c r="G66" s="53" t="s">
        <v>40</v>
      </c>
      <c r="H66" s="46" t="s">
        <v>41</v>
      </c>
      <c r="I66" s="46" t="s">
        <v>42</v>
      </c>
      <c r="J66" s="46" t="s">
        <v>86</v>
      </c>
      <c r="K66" s="46">
        <v>0</v>
      </c>
      <c r="L66" s="46">
        <v>0</v>
      </c>
      <c r="M66" s="46">
        <v>0</v>
      </c>
      <c r="N66" s="46">
        <v>4</v>
      </c>
      <c r="O66" s="46">
        <v>1</v>
      </c>
      <c r="P66" s="46">
        <v>0</v>
      </c>
      <c r="Q66" s="46">
        <v>1</v>
      </c>
      <c r="R66" s="46">
        <v>0</v>
      </c>
      <c r="S66" s="46">
        <v>0</v>
      </c>
      <c r="T66" s="46">
        <v>0</v>
      </c>
      <c r="U66" s="46">
        <v>0</v>
      </c>
      <c r="V66" s="46">
        <v>0</v>
      </c>
      <c r="W66" s="46">
        <v>0</v>
      </c>
      <c r="X66" s="46">
        <v>0</v>
      </c>
      <c r="Y66" s="46">
        <v>0</v>
      </c>
      <c r="Z66" s="46">
        <v>0</v>
      </c>
      <c r="AA66" s="46"/>
    </row>
    <row r="67" spans="1:27" x14ac:dyDescent="0.3">
      <c r="A67" s="78">
        <v>44373</v>
      </c>
      <c r="B67" s="94" t="s">
        <v>94</v>
      </c>
      <c r="C67" s="49" t="s">
        <v>30</v>
      </c>
      <c r="D67" s="65" t="s">
        <v>31</v>
      </c>
      <c r="E67" s="46" t="s">
        <v>32</v>
      </c>
      <c r="F67" s="46" t="s">
        <v>33</v>
      </c>
      <c r="G67" s="53" t="s">
        <v>40</v>
      </c>
      <c r="H67" s="46" t="s">
        <v>41</v>
      </c>
      <c r="I67" s="46" t="s">
        <v>42</v>
      </c>
      <c r="J67" s="46" t="s">
        <v>86</v>
      </c>
      <c r="K67" s="46">
        <v>0</v>
      </c>
      <c r="L67" s="46">
        <v>0</v>
      </c>
      <c r="M67" s="46">
        <v>0</v>
      </c>
      <c r="N67" s="46">
        <v>4</v>
      </c>
      <c r="O67" s="46">
        <v>1</v>
      </c>
      <c r="P67" s="46">
        <v>0</v>
      </c>
      <c r="Q67" s="46">
        <v>1</v>
      </c>
      <c r="R67" s="46">
        <v>0</v>
      </c>
      <c r="S67" s="46">
        <v>0</v>
      </c>
      <c r="T67" s="46">
        <v>0</v>
      </c>
      <c r="U67" s="46">
        <v>0</v>
      </c>
      <c r="V67" s="46">
        <v>0</v>
      </c>
      <c r="W67" s="46">
        <v>0</v>
      </c>
      <c r="X67" s="46">
        <v>0</v>
      </c>
      <c r="Y67" s="46">
        <v>0</v>
      </c>
      <c r="Z67" s="46">
        <v>0</v>
      </c>
      <c r="AA67" s="46"/>
    </row>
    <row r="68" spans="1:27" x14ac:dyDescent="0.3">
      <c r="A68" s="78">
        <v>44425</v>
      </c>
      <c r="B68" s="94" t="s">
        <v>94</v>
      </c>
      <c r="C68" s="49" t="s">
        <v>30</v>
      </c>
      <c r="D68" s="65" t="s">
        <v>31</v>
      </c>
      <c r="E68" s="46" t="s">
        <v>32</v>
      </c>
      <c r="F68" s="46" t="s">
        <v>33</v>
      </c>
      <c r="G68" s="53" t="s">
        <v>40</v>
      </c>
      <c r="H68" s="46" t="s">
        <v>41</v>
      </c>
      <c r="I68" s="46" t="s">
        <v>42</v>
      </c>
      <c r="J68" s="46" t="s">
        <v>86</v>
      </c>
      <c r="K68" s="46">
        <v>0</v>
      </c>
      <c r="L68" s="46">
        <v>0</v>
      </c>
      <c r="M68" s="46">
        <v>0</v>
      </c>
      <c r="N68" s="46">
        <v>4</v>
      </c>
      <c r="O68" s="46">
        <v>1</v>
      </c>
      <c r="P68" s="46">
        <v>0</v>
      </c>
      <c r="Q68" s="46">
        <v>1</v>
      </c>
      <c r="R68" s="46">
        <v>0</v>
      </c>
      <c r="S68" s="46">
        <v>0</v>
      </c>
      <c r="T68" s="46">
        <v>0</v>
      </c>
      <c r="U68" s="46">
        <v>0</v>
      </c>
      <c r="V68" s="46">
        <v>0</v>
      </c>
      <c r="W68" s="46">
        <v>0</v>
      </c>
      <c r="X68" s="46">
        <v>0</v>
      </c>
      <c r="Y68" s="46">
        <v>0</v>
      </c>
      <c r="Z68" s="46">
        <v>0</v>
      </c>
      <c r="AA68" s="46"/>
    </row>
    <row r="69" spans="1:27" x14ac:dyDescent="0.3">
      <c r="A69" s="78">
        <v>44456</v>
      </c>
      <c r="B69" s="94" t="s">
        <v>94</v>
      </c>
      <c r="C69" s="49" t="s">
        <v>30</v>
      </c>
      <c r="D69" s="65" t="s">
        <v>31</v>
      </c>
      <c r="E69" s="46" t="s">
        <v>32</v>
      </c>
      <c r="F69" s="46" t="s">
        <v>33</v>
      </c>
      <c r="G69" s="53" t="s">
        <v>40</v>
      </c>
      <c r="H69" s="46" t="s">
        <v>41</v>
      </c>
      <c r="I69" s="46" t="s">
        <v>42</v>
      </c>
      <c r="J69" s="46" t="s">
        <v>86</v>
      </c>
      <c r="K69" s="46">
        <v>0</v>
      </c>
      <c r="L69" s="46">
        <v>0</v>
      </c>
      <c r="M69" s="46">
        <v>0</v>
      </c>
      <c r="N69" s="46">
        <v>1</v>
      </c>
      <c r="O69" s="46">
        <v>1</v>
      </c>
      <c r="P69" s="46">
        <v>0</v>
      </c>
      <c r="Q69" s="46">
        <v>1</v>
      </c>
      <c r="R69" s="46">
        <v>0</v>
      </c>
      <c r="S69" s="46">
        <v>0</v>
      </c>
      <c r="T69" s="46">
        <v>0</v>
      </c>
      <c r="U69" s="46">
        <v>0</v>
      </c>
      <c r="V69" s="46">
        <v>0</v>
      </c>
      <c r="W69" s="46">
        <v>0</v>
      </c>
      <c r="X69" s="46">
        <v>0</v>
      </c>
      <c r="Y69" s="46">
        <v>0</v>
      </c>
      <c r="Z69" s="46">
        <v>0</v>
      </c>
      <c r="AA69" s="46"/>
    </row>
    <row r="70" spans="1:27" x14ac:dyDescent="0.3">
      <c r="A70" s="78">
        <v>44498</v>
      </c>
      <c r="B70" s="94" t="s">
        <v>94</v>
      </c>
      <c r="C70" s="49" t="s">
        <v>30</v>
      </c>
      <c r="D70" s="65" t="s">
        <v>31</v>
      </c>
      <c r="E70" s="46" t="s">
        <v>32</v>
      </c>
      <c r="F70" s="46" t="s">
        <v>33</v>
      </c>
      <c r="G70" s="53" t="s">
        <v>40</v>
      </c>
      <c r="H70" s="46" t="s">
        <v>41</v>
      </c>
      <c r="I70" s="46" t="s">
        <v>42</v>
      </c>
      <c r="J70" s="46" t="s">
        <v>86</v>
      </c>
      <c r="K70" s="46">
        <v>0</v>
      </c>
      <c r="L70" s="46">
        <v>2</v>
      </c>
      <c r="M70" s="46">
        <v>0</v>
      </c>
      <c r="N70" s="46">
        <v>4</v>
      </c>
      <c r="O70" s="46">
        <v>1</v>
      </c>
      <c r="P70" s="46">
        <v>0</v>
      </c>
      <c r="Q70" s="46">
        <v>1</v>
      </c>
      <c r="R70" s="46">
        <v>0</v>
      </c>
      <c r="S70" s="46">
        <v>0</v>
      </c>
      <c r="T70" s="46">
        <v>0</v>
      </c>
      <c r="U70" s="46">
        <v>0</v>
      </c>
      <c r="V70" s="46">
        <v>0</v>
      </c>
      <c r="W70" s="46">
        <v>0</v>
      </c>
      <c r="X70" s="46">
        <v>0</v>
      </c>
      <c r="Y70" s="46">
        <v>0</v>
      </c>
      <c r="Z70" s="46">
        <v>0</v>
      </c>
      <c r="AA70" s="46"/>
    </row>
    <row r="71" spans="1:27" x14ac:dyDescent="0.3">
      <c r="A71" s="78">
        <v>44527</v>
      </c>
      <c r="B71" s="94" t="s">
        <v>94</v>
      </c>
      <c r="C71" s="49" t="s">
        <v>30</v>
      </c>
      <c r="D71" s="65" t="s">
        <v>31</v>
      </c>
      <c r="E71" s="46" t="s">
        <v>32</v>
      </c>
      <c r="F71" s="46" t="s">
        <v>33</v>
      </c>
      <c r="G71" s="53" t="s">
        <v>40</v>
      </c>
      <c r="H71" s="46" t="s">
        <v>41</v>
      </c>
      <c r="I71" s="46" t="s">
        <v>42</v>
      </c>
      <c r="J71" s="46" t="s">
        <v>86</v>
      </c>
      <c r="K71" s="46">
        <v>0</v>
      </c>
      <c r="L71" s="46">
        <v>0</v>
      </c>
      <c r="M71" s="46">
        <v>0</v>
      </c>
      <c r="N71" s="46">
        <v>4</v>
      </c>
      <c r="O71" s="46">
        <v>1</v>
      </c>
      <c r="P71" s="46">
        <v>0</v>
      </c>
      <c r="Q71" s="46">
        <v>1</v>
      </c>
      <c r="R71" s="46">
        <v>0</v>
      </c>
      <c r="S71" s="46">
        <v>0</v>
      </c>
      <c r="T71" s="46">
        <v>0</v>
      </c>
      <c r="U71" s="46">
        <v>0</v>
      </c>
      <c r="V71" s="46">
        <v>0</v>
      </c>
      <c r="W71" s="46">
        <v>0</v>
      </c>
      <c r="X71" s="46">
        <v>0</v>
      </c>
      <c r="Y71" s="46">
        <v>0</v>
      </c>
      <c r="Z71" s="46">
        <v>0</v>
      </c>
      <c r="AA71" s="46"/>
    </row>
    <row r="72" spans="1:27" x14ac:dyDescent="0.3">
      <c r="A72" s="78">
        <v>44527</v>
      </c>
      <c r="B72" s="94" t="s">
        <v>94</v>
      </c>
      <c r="C72" s="49" t="s">
        <v>30</v>
      </c>
      <c r="D72" s="65" t="s">
        <v>31</v>
      </c>
      <c r="E72" s="46" t="s">
        <v>32</v>
      </c>
      <c r="F72" s="46" t="s">
        <v>33</v>
      </c>
      <c r="G72" s="53" t="s">
        <v>40</v>
      </c>
      <c r="H72" s="46" t="s">
        <v>41</v>
      </c>
      <c r="I72" s="46" t="s">
        <v>42</v>
      </c>
      <c r="J72" s="46" t="s">
        <v>86</v>
      </c>
      <c r="K72" s="46">
        <v>0</v>
      </c>
      <c r="L72" s="46">
        <v>0</v>
      </c>
      <c r="M72" s="46">
        <v>0</v>
      </c>
      <c r="N72" s="46">
        <v>4</v>
      </c>
      <c r="O72" s="46">
        <v>1</v>
      </c>
      <c r="P72" s="46">
        <v>0</v>
      </c>
      <c r="Q72" s="46">
        <v>1</v>
      </c>
      <c r="R72" s="46">
        <v>0</v>
      </c>
      <c r="S72" s="46">
        <v>0</v>
      </c>
      <c r="T72" s="46">
        <v>0</v>
      </c>
      <c r="U72" s="46">
        <v>0</v>
      </c>
      <c r="V72" s="46">
        <v>0</v>
      </c>
      <c r="W72" s="46">
        <v>0</v>
      </c>
      <c r="X72" s="46">
        <v>0</v>
      </c>
      <c r="Y72" s="46">
        <v>0</v>
      </c>
      <c r="Z72" s="46">
        <v>0</v>
      </c>
      <c r="AA72" s="46"/>
    </row>
    <row r="73" spans="1:27" x14ac:dyDescent="0.3">
      <c r="A73" s="78">
        <v>44555</v>
      </c>
      <c r="B73" s="94" t="s">
        <v>94</v>
      </c>
      <c r="C73" s="49" t="s">
        <v>30</v>
      </c>
      <c r="D73" s="65" t="s">
        <v>31</v>
      </c>
      <c r="E73" s="46" t="s">
        <v>32</v>
      </c>
      <c r="F73" s="46" t="s">
        <v>33</v>
      </c>
      <c r="G73" s="53" t="s">
        <v>40</v>
      </c>
      <c r="H73" s="46" t="s">
        <v>41</v>
      </c>
      <c r="I73" s="46" t="s">
        <v>42</v>
      </c>
      <c r="J73" s="46" t="s">
        <v>86</v>
      </c>
      <c r="K73" s="46">
        <v>0</v>
      </c>
      <c r="L73" s="46">
        <v>0</v>
      </c>
      <c r="M73" s="46">
        <v>0</v>
      </c>
      <c r="N73" s="46">
        <v>4</v>
      </c>
      <c r="O73" s="46">
        <v>1</v>
      </c>
      <c r="P73" s="46">
        <v>0</v>
      </c>
      <c r="Q73" s="46">
        <v>1</v>
      </c>
      <c r="R73" s="46">
        <v>0</v>
      </c>
      <c r="S73" s="46">
        <v>0</v>
      </c>
      <c r="T73" s="46">
        <v>0</v>
      </c>
      <c r="U73" s="46">
        <v>0</v>
      </c>
      <c r="V73" s="46">
        <v>0</v>
      </c>
      <c r="W73" s="46">
        <v>0</v>
      </c>
      <c r="X73" s="46">
        <v>0</v>
      </c>
      <c r="Y73" s="46">
        <v>0</v>
      </c>
      <c r="Z73" s="46">
        <v>0</v>
      </c>
      <c r="AA73" s="46"/>
    </row>
    <row r="74" spans="1:27" x14ac:dyDescent="0.3">
      <c r="A74" s="77">
        <v>44302</v>
      </c>
      <c r="B74" s="94" t="s">
        <v>94</v>
      </c>
      <c r="C74" s="25" t="s">
        <v>30</v>
      </c>
      <c r="D74" s="38" t="s">
        <v>31</v>
      </c>
      <c r="E74" s="39" t="s">
        <v>32</v>
      </c>
      <c r="F74" s="39" t="s">
        <v>33</v>
      </c>
      <c r="G74" s="23" t="s">
        <v>79</v>
      </c>
      <c r="H74" s="46"/>
      <c r="I74" s="46"/>
      <c r="J74" s="24" t="s">
        <v>86</v>
      </c>
      <c r="K74" s="34"/>
      <c r="L74" s="46"/>
      <c r="M74" s="46"/>
      <c r="N74" s="55"/>
      <c r="O74" s="46"/>
      <c r="P74" s="46"/>
      <c r="Q74" s="46"/>
      <c r="R74" s="46"/>
      <c r="S74" s="46"/>
      <c r="T74" s="46"/>
      <c r="U74" s="46"/>
      <c r="V74" s="46"/>
      <c r="W74" s="46"/>
      <c r="X74" s="46"/>
      <c r="Y74" s="46"/>
      <c r="Z74" s="46"/>
      <c r="AA74" s="46"/>
    </row>
    <row r="75" spans="1:27" x14ac:dyDescent="0.3">
      <c r="A75" s="79">
        <v>44576</v>
      </c>
      <c r="B75" s="94" t="s">
        <v>119</v>
      </c>
      <c r="C75" s="49" t="s">
        <v>30</v>
      </c>
      <c r="D75" s="65" t="s">
        <v>31</v>
      </c>
      <c r="E75" s="46" t="s">
        <v>32</v>
      </c>
      <c r="F75" s="46" t="s">
        <v>33</v>
      </c>
      <c r="G75" s="67" t="s">
        <v>40</v>
      </c>
      <c r="H75" s="46" t="s">
        <v>41</v>
      </c>
      <c r="I75" s="46" t="s">
        <v>42</v>
      </c>
      <c r="J75" s="46" t="s">
        <v>86</v>
      </c>
      <c r="K75" s="56">
        <v>0</v>
      </c>
      <c r="L75" s="56">
        <v>0</v>
      </c>
      <c r="M75" s="56">
        <v>0</v>
      </c>
      <c r="N75" s="56">
        <v>4</v>
      </c>
      <c r="O75" s="56">
        <v>1</v>
      </c>
      <c r="P75" s="56">
        <v>0</v>
      </c>
      <c r="Q75" s="56">
        <v>1</v>
      </c>
      <c r="R75" s="56">
        <v>0</v>
      </c>
      <c r="S75" s="56">
        <v>0</v>
      </c>
      <c r="T75" s="56">
        <v>0</v>
      </c>
      <c r="U75" s="56">
        <v>0</v>
      </c>
      <c r="V75" s="56">
        <v>0</v>
      </c>
      <c r="W75" s="56">
        <v>0</v>
      </c>
      <c r="X75" s="56">
        <v>0</v>
      </c>
      <c r="Y75" s="56">
        <v>0</v>
      </c>
      <c r="Z75" s="46">
        <v>0</v>
      </c>
      <c r="AA75" s="57"/>
    </row>
    <row r="76" spans="1:27" x14ac:dyDescent="0.3">
      <c r="A76" s="79">
        <v>44576</v>
      </c>
      <c r="B76" s="94" t="s">
        <v>119</v>
      </c>
      <c r="C76" s="49" t="s">
        <v>30</v>
      </c>
      <c r="D76" s="65" t="s">
        <v>31</v>
      </c>
      <c r="E76" s="46" t="s">
        <v>32</v>
      </c>
      <c r="F76" s="46" t="s">
        <v>33</v>
      </c>
      <c r="G76" s="67" t="s">
        <v>40</v>
      </c>
      <c r="H76" s="46" t="s">
        <v>41</v>
      </c>
      <c r="I76" s="46" t="s">
        <v>42</v>
      </c>
      <c r="J76" s="46" t="s">
        <v>86</v>
      </c>
      <c r="K76" s="56">
        <v>0</v>
      </c>
      <c r="L76" s="56">
        <v>0</v>
      </c>
      <c r="M76" s="56">
        <v>0</v>
      </c>
      <c r="N76" s="56">
        <v>4</v>
      </c>
      <c r="O76" s="56">
        <v>1</v>
      </c>
      <c r="P76" s="56">
        <v>0</v>
      </c>
      <c r="Q76" s="56">
        <v>1</v>
      </c>
      <c r="R76" s="56">
        <v>0</v>
      </c>
      <c r="S76" s="56">
        <v>0</v>
      </c>
      <c r="T76" s="56">
        <v>0</v>
      </c>
      <c r="U76" s="56">
        <v>0</v>
      </c>
      <c r="V76" s="56">
        <v>0</v>
      </c>
      <c r="W76" s="56">
        <v>0</v>
      </c>
      <c r="X76" s="56">
        <v>0</v>
      </c>
      <c r="Y76" s="56">
        <v>0</v>
      </c>
      <c r="Z76" s="46">
        <v>0</v>
      </c>
      <c r="AA76" s="57"/>
    </row>
    <row r="77" spans="1:27" x14ac:dyDescent="0.3">
      <c r="A77" s="79">
        <v>44590</v>
      </c>
      <c r="B77" s="94" t="s">
        <v>119</v>
      </c>
      <c r="C77" s="49" t="s">
        <v>30</v>
      </c>
      <c r="D77" s="65" t="s">
        <v>31</v>
      </c>
      <c r="E77" s="46" t="s">
        <v>32</v>
      </c>
      <c r="F77" s="46" t="s">
        <v>33</v>
      </c>
      <c r="G77" s="67" t="s">
        <v>40</v>
      </c>
      <c r="H77" s="46" t="s">
        <v>41</v>
      </c>
      <c r="I77" s="46" t="s">
        <v>42</v>
      </c>
      <c r="J77" s="46" t="s">
        <v>86</v>
      </c>
      <c r="K77" s="56">
        <v>0</v>
      </c>
      <c r="L77" s="56">
        <v>0</v>
      </c>
      <c r="M77" s="56">
        <v>0</v>
      </c>
      <c r="N77" s="56">
        <v>12</v>
      </c>
      <c r="O77" s="56">
        <v>3</v>
      </c>
      <c r="P77" s="56">
        <v>0</v>
      </c>
      <c r="Q77" s="56">
        <v>3</v>
      </c>
      <c r="R77" s="56">
        <v>0</v>
      </c>
      <c r="S77" s="56">
        <v>0</v>
      </c>
      <c r="T77" s="56">
        <v>0</v>
      </c>
      <c r="U77" s="56">
        <v>0</v>
      </c>
      <c r="V77" s="56">
        <v>0</v>
      </c>
      <c r="W77" s="56">
        <v>0</v>
      </c>
      <c r="X77" s="56">
        <v>0</v>
      </c>
      <c r="Y77" s="56">
        <v>0</v>
      </c>
      <c r="Z77" s="46">
        <v>0</v>
      </c>
      <c r="AA77" s="57"/>
    </row>
    <row r="78" spans="1:27" x14ac:dyDescent="0.3">
      <c r="A78" s="79">
        <v>44749</v>
      </c>
      <c r="B78" s="94" t="s">
        <v>119</v>
      </c>
      <c r="C78" s="49" t="s">
        <v>30</v>
      </c>
      <c r="D78" s="65" t="s">
        <v>31</v>
      </c>
      <c r="E78" s="46" t="s">
        <v>32</v>
      </c>
      <c r="F78" s="46" t="s">
        <v>33</v>
      </c>
      <c r="G78" s="67" t="s">
        <v>40</v>
      </c>
      <c r="H78" s="46" t="s">
        <v>41</v>
      </c>
      <c r="I78" s="46" t="s">
        <v>42</v>
      </c>
      <c r="J78" s="46" t="s">
        <v>86</v>
      </c>
      <c r="K78" s="56">
        <v>0</v>
      </c>
      <c r="L78" s="56">
        <v>0</v>
      </c>
      <c r="M78" s="56">
        <v>0</v>
      </c>
      <c r="N78" s="56">
        <v>4</v>
      </c>
      <c r="O78" s="56">
        <v>1</v>
      </c>
      <c r="P78" s="56">
        <v>0</v>
      </c>
      <c r="Q78" s="56">
        <v>1</v>
      </c>
      <c r="R78" s="56">
        <v>0</v>
      </c>
      <c r="S78" s="56">
        <v>0</v>
      </c>
      <c r="T78" s="56">
        <v>0</v>
      </c>
      <c r="U78" s="56">
        <v>0</v>
      </c>
      <c r="V78" s="56">
        <v>0</v>
      </c>
      <c r="W78" s="56">
        <v>0</v>
      </c>
      <c r="X78" s="56">
        <v>0</v>
      </c>
      <c r="Y78" s="56">
        <v>0</v>
      </c>
      <c r="Z78" s="46">
        <v>0</v>
      </c>
      <c r="AA78" s="57"/>
    </row>
    <row r="79" spans="1:27" x14ac:dyDescent="0.3">
      <c r="A79" s="79">
        <v>44824</v>
      </c>
      <c r="B79" s="94" t="s">
        <v>119</v>
      </c>
      <c r="C79" s="49" t="s">
        <v>30</v>
      </c>
      <c r="D79" s="65" t="s">
        <v>31</v>
      </c>
      <c r="E79" s="46" t="s">
        <v>32</v>
      </c>
      <c r="F79" s="46" t="s">
        <v>33</v>
      </c>
      <c r="G79" s="53" t="s">
        <v>40</v>
      </c>
      <c r="H79" s="46" t="s">
        <v>41</v>
      </c>
      <c r="I79" s="46" t="s">
        <v>42</v>
      </c>
      <c r="J79" s="46" t="s">
        <v>86</v>
      </c>
      <c r="K79" s="56">
        <v>0</v>
      </c>
      <c r="L79" s="56">
        <v>0</v>
      </c>
      <c r="M79" s="56">
        <v>0</v>
      </c>
      <c r="N79" s="56">
        <v>4</v>
      </c>
      <c r="O79" s="56">
        <v>1</v>
      </c>
      <c r="P79" s="56">
        <v>0</v>
      </c>
      <c r="Q79" s="56">
        <v>1</v>
      </c>
      <c r="R79" s="56">
        <v>0</v>
      </c>
      <c r="S79" s="56">
        <v>0</v>
      </c>
      <c r="T79" s="56">
        <v>0</v>
      </c>
      <c r="U79" s="56">
        <v>0</v>
      </c>
      <c r="V79" s="56">
        <v>0</v>
      </c>
      <c r="W79" s="56">
        <v>0</v>
      </c>
      <c r="X79" s="56">
        <v>0</v>
      </c>
      <c r="Y79" s="56">
        <v>0</v>
      </c>
      <c r="Z79" s="56">
        <v>0</v>
      </c>
      <c r="AA79" s="57"/>
    </row>
    <row r="80" spans="1:27" x14ac:dyDescent="0.3">
      <c r="A80" s="79">
        <v>44856</v>
      </c>
      <c r="B80" s="94" t="s">
        <v>119</v>
      </c>
      <c r="C80" s="49" t="s">
        <v>30</v>
      </c>
      <c r="D80" s="65" t="s">
        <v>31</v>
      </c>
      <c r="E80" s="46" t="s">
        <v>32</v>
      </c>
      <c r="F80" s="46" t="s">
        <v>33</v>
      </c>
      <c r="G80" s="53" t="s">
        <v>40</v>
      </c>
      <c r="H80" s="46" t="s">
        <v>41</v>
      </c>
      <c r="I80" s="46" t="s">
        <v>42</v>
      </c>
      <c r="J80" s="46" t="s">
        <v>86</v>
      </c>
      <c r="K80" s="56">
        <v>0</v>
      </c>
      <c r="L80" s="56">
        <v>0</v>
      </c>
      <c r="M80" s="56">
        <v>0</v>
      </c>
      <c r="N80" s="56">
        <v>0</v>
      </c>
      <c r="O80" s="56">
        <v>0</v>
      </c>
      <c r="P80" s="56">
        <v>0</v>
      </c>
      <c r="Q80" s="56">
        <v>0</v>
      </c>
      <c r="R80" s="56">
        <v>0</v>
      </c>
      <c r="S80" s="56">
        <v>0</v>
      </c>
      <c r="T80" s="56">
        <v>0</v>
      </c>
      <c r="U80" s="56">
        <v>0</v>
      </c>
      <c r="V80" s="56">
        <v>0</v>
      </c>
      <c r="W80" s="56">
        <v>0</v>
      </c>
      <c r="X80" s="56">
        <v>0</v>
      </c>
      <c r="Y80" s="56">
        <v>0</v>
      </c>
      <c r="Z80" s="46">
        <v>0</v>
      </c>
      <c r="AA80" s="57" t="s">
        <v>71</v>
      </c>
    </row>
    <row r="81" spans="1:27" x14ac:dyDescent="0.3">
      <c r="A81" s="79">
        <v>44903</v>
      </c>
      <c r="B81" s="94" t="s">
        <v>119</v>
      </c>
      <c r="C81" s="49" t="s">
        <v>30</v>
      </c>
      <c r="D81" s="65" t="s">
        <v>31</v>
      </c>
      <c r="E81" s="46" t="s">
        <v>32</v>
      </c>
      <c r="F81" s="46" t="s">
        <v>33</v>
      </c>
      <c r="G81" s="67" t="s">
        <v>40</v>
      </c>
      <c r="H81" s="46" t="s">
        <v>41</v>
      </c>
      <c r="I81" s="46" t="s">
        <v>42</v>
      </c>
      <c r="J81" s="46" t="s">
        <v>86</v>
      </c>
      <c r="K81" s="70">
        <v>0</v>
      </c>
      <c r="L81" s="70">
        <v>0</v>
      </c>
      <c r="M81" s="70">
        <v>0</v>
      </c>
      <c r="N81" s="70">
        <v>4</v>
      </c>
      <c r="O81" s="70">
        <v>1</v>
      </c>
      <c r="P81" s="70">
        <v>1</v>
      </c>
      <c r="Q81" s="70">
        <v>0</v>
      </c>
      <c r="R81" s="70">
        <v>0</v>
      </c>
      <c r="S81" s="70">
        <v>0</v>
      </c>
      <c r="T81" s="70">
        <v>0</v>
      </c>
      <c r="U81" s="70">
        <v>0</v>
      </c>
      <c r="V81" s="70">
        <v>0</v>
      </c>
      <c r="W81" s="70">
        <v>0</v>
      </c>
      <c r="X81" s="70">
        <v>0</v>
      </c>
      <c r="Y81" s="70">
        <v>0</v>
      </c>
      <c r="Z81" s="71">
        <v>0</v>
      </c>
      <c r="AA81" s="57"/>
    </row>
    <row r="82" spans="1:27" x14ac:dyDescent="0.3">
      <c r="A82" s="79">
        <v>44919</v>
      </c>
      <c r="B82" s="94" t="s">
        <v>119</v>
      </c>
      <c r="C82" s="49" t="s">
        <v>30</v>
      </c>
      <c r="D82" s="65" t="s">
        <v>31</v>
      </c>
      <c r="E82" s="46" t="s">
        <v>32</v>
      </c>
      <c r="F82" s="46" t="s">
        <v>33</v>
      </c>
      <c r="G82" s="67" t="s">
        <v>40</v>
      </c>
      <c r="H82" s="46" t="s">
        <v>41</v>
      </c>
      <c r="I82" s="46" t="s">
        <v>42</v>
      </c>
      <c r="J82" s="46" t="s">
        <v>86</v>
      </c>
      <c r="K82" s="56">
        <v>0</v>
      </c>
      <c r="L82" s="56">
        <v>0</v>
      </c>
      <c r="M82" s="56">
        <v>0</v>
      </c>
      <c r="N82" s="56">
        <v>4</v>
      </c>
      <c r="O82" s="56">
        <v>1</v>
      </c>
      <c r="P82" s="56">
        <v>1</v>
      </c>
      <c r="Q82" s="56">
        <v>0</v>
      </c>
      <c r="R82" s="56">
        <v>0</v>
      </c>
      <c r="S82" s="56">
        <v>0</v>
      </c>
      <c r="T82" s="56">
        <v>0</v>
      </c>
      <c r="U82" s="56">
        <v>0</v>
      </c>
      <c r="V82" s="56">
        <v>0</v>
      </c>
      <c r="W82" s="56">
        <v>0</v>
      </c>
      <c r="X82" s="56">
        <v>0</v>
      </c>
      <c r="Y82" s="56">
        <v>0</v>
      </c>
      <c r="Z82" s="46">
        <v>0</v>
      </c>
      <c r="AA82" s="57"/>
    </row>
    <row r="83" spans="1:27" x14ac:dyDescent="0.3">
      <c r="A83" s="79">
        <v>45000</v>
      </c>
      <c r="B83" s="94" t="s">
        <v>120</v>
      </c>
      <c r="C83" s="49" t="s">
        <v>30</v>
      </c>
      <c r="D83" s="65" t="s">
        <v>31</v>
      </c>
      <c r="E83" s="46" t="s">
        <v>32</v>
      </c>
      <c r="F83" s="46" t="s">
        <v>33</v>
      </c>
      <c r="G83" s="67" t="s">
        <v>40</v>
      </c>
      <c r="H83" s="46" t="s">
        <v>41</v>
      </c>
      <c r="I83" s="46" t="s">
        <v>42</v>
      </c>
      <c r="J83" s="46" t="s">
        <v>86</v>
      </c>
      <c r="K83" s="29"/>
      <c r="L83" s="10"/>
      <c r="M83" s="10"/>
      <c r="N83" s="10">
        <v>4</v>
      </c>
      <c r="O83" s="10">
        <v>1</v>
      </c>
      <c r="P83" s="10"/>
      <c r="Q83" s="10">
        <v>1</v>
      </c>
      <c r="R83" s="10"/>
      <c r="S83" s="10"/>
      <c r="T83" s="10"/>
      <c r="U83" s="10"/>
      <c r="V83" s="10"/>
      <c r="W83" s="10"/>
      <c r="X83" s="10"/>
      <c r="Y83" s="10"/>
      <c r="Z83" s="11"/>
      <c r="AA83" s="12"/>
    </row>
    <row r="84" spans="1:27" x14ac:dyDescent="0.3">
      <c r="A84" s="79">
        <v>45042</v>
      </c>
      <c r="B84" s="94" t="s">
        <v>120</v>
      </c>
      <c r="C84" s="49" t="s">
        <v>30</v>
      </c>
      <c r="D84" s="65" t="s">
        <v>31</v>
      </c>
      <c r="E84" s="46" t="s">
        <v>32</v>
      </c>
      <c r="F84" s="46" t="s">
        <v>33</v>
      </c>
      <c r="G84" s="67" t="s">
        <v>40</v>
      </c>
      <c r="H84" s="46" t="s">
        <v>41</v>
      </c>
      <c r="I84" s="46" t="s">
        <v>42</v>
      </c>
      <c r="J84" s="46" t="s">
        <v>86</v>
      </c>
      <c r="K84" s="30"/>
      <c r="L84" s="13"/>
      <c r="M84" s="13"/>
      <c r="N84" s="13">
        <v>5</v>
      </c>
      <c r="O84" s="13">
        <v>1</v>
      </c>
      <c r="P84" s="13"/>
      <c r="Q84" s="13">
        <v>1</v>
      </c>
      <c r="R84" s="13"/>
      <c r="S84" s="13"/>
      <c r="T84" s="13"/>
      <c r="U84" s="13"/>
      <c r="V84" s="13"/>
      <c r="W84" s="13"/>
      <c r="X84" s="13"/>
      <c r="Y84" s="13"/>
      <c r="Z84" s="14"/>
      <c r="AA84" s="15"/>
    </row>
    <row r="85" spans="1:27" x14ac:dyDescent="0.3">
      <c r="A85" s="79">
        <v>45081</v>
      </c>
      <c r="B85" s="94" t="s">
        <v>120</v>
      </c>
      <c r="C85" s="49" t="s">
        <v>30</v>
      </c>
      <c r="D85" s="65" t="s">
        <v>31</v>
      </c>
      <c r="E85" s="46" t="s">
        <v>32</v>
      </c>
      <c r="F85" s="46" t="s">
        <v>33</v>
      </c>
      <c r="G85" s="67" t="s">
        <v>40</v>
      </c>
      <c r="H85" s="46" t="s">
        <v>41</v>
      </c>
      <c r="I85" s="46" t="s">
        <v>42</v>
      </c>
      <c r="J85" s="46" t="s">
        <v>86</v>
      </c>
      <c r="K85" s="28"/>
      <c r="L85" s="16"/>
      <c r="M85" s="16"/>
      <c r="N85" s="16">
        <v>12</v>
      </c>
      <c r="O85" s="16">
        <v>3</v>
      </c>
      <c r="P85" s="16"/>
      <c r="Q85" s="16">
        <v>3</v>
      </c>
      <c r="R85" s="16"/>
      <c r="S85" s="16"/>
      <c r="T85" s="16"/>
      <c r="U85" s="16"/>
      <c r="V85" s="16"/>
      <c r="W85" s="16"/>
      <c r="X85" s="16"/>
      <c r="Y85" s="16"/>
      <c r="Z85" s="17"/>
      <c r="AA85" s="12"/>
    </row>
    <row r="86" spans="1:27" x14ac:dyDescent="0.3">
      <c r="A86" s="79">
        <v>45150</v>
      </c>
      <c r="B86" s="94" t="s">
        <v>120</v>
      </c>
      <c r="C86" s="49" t="s">
        <v>30</v>
      </c>
      <c r="D86" s="65" t="s">
        <v>31</v>
      </c>
      <c r="E86" s="46" t="s">
        <v>32</v>
      </c>
      <c r="F86" s="46" t="s">
        <v>33</v>
      </c>
      <c r="G86" s="67" t="s">
        <v>40</v>
      </c>
      <c r="H86" s="46" t="s">
        <v>41</v>
      </c>
      <c r="I86" s="46" t="s">
        <v>42</v>
      </c>
      <c r="J86" s="46" t="s">
        <v>86</v>
      </c>
      <c r="K86" s="28"/>
      <c r="L86" s="16"/>
      <c r="M86" s="16"/>
      <c r="N86" s="16">
        <v>4</v>
      </c>
      <c r="O86" s="16">
        <v>1</v>
      </c>
      <c r="P86" s="16">
        <v>1</v>
      </c>
      <c r="Q86" s="16"/>
      <c r="R86" s="16"/>
      <c r="S86" s="16"/>
      <c r="T86" s="16"/>
      <c r="U86" s="16"/>
      <c r="V86" s="16"/>
      <c r="W86" s="16"/>
      <c r="X86" s="16"/>
      <c r="Y86" s="16"/>
      <c r="Z86" s="16"/>
      <c r="AA86" s="12"/>
    </row>
    <row r="87" spans="1:27" x14ac:dyDescent="0.3">
      <c r="A87" s="79">
        <v>45159</v>
      </c>
      <c r="B87" s="94" t="s">
        <v>120</v>
      </c>
      <c r="C87" s="49" t="s">
        <v>30</v>
      </c>
      <c r="D87" s="65" t="s">
        <v>31</v>
      </c>
      <c r="E87" s="46" t="s">
        <v>32</v>
      </c>
      <c r="F87" s="46" t="s">
        <v>33</v>
      </c>
      <c r="G87" s="67" t="s">
        <v>40</v>
      </c>
      <c r="H87" s="46" t="s">
        <v>41</v>
      </c>
      <c r="I87" s="46" t="s">
        <v>42</v>
      </c>
      <c r="J87" s="46" t="s">
        <v>86</v>
      </c>
      <c r="K87" s="28"/>
      <c r="L87" s="16">
        <v>2</v>
      </c>
      <c r="M87" s="16"/>
      <c r="N87" s="16">
        <v>4</v>
      </c>
      <c r="O87" s="16">
        <v>1</v>
      </c>
      <c r="P87" s="16"/>
      <c r="Q87" s="16">
        <v>1</v>
      </c>
      <c r="R87" s="16"/>
      <c r="S87" s="16"/>
      <c r="T87" s="16"/>
      <c r="U87" s="16"/>
      <c r="V87" s="16"/>
      <c r="W87" s="16"/>
      <c r="X87" s="16"/>
      <c r="Y87" s="16"/>
      <c r="Z87" s="17"/>
      <c r="AA87" s="12"/>
    </row>
    <row r="88" spans="1:27" ht="39.6" x14ac:dyDescent="0.3">
      <c r="A88" s="79">
        <v>45229</v>
      </c>
      <c r="B88" s="94" t="s">
        <v>120</v>
      </c>
      <c r="C88" s="49" t="s">
        <v>30</v>
      </c>
      <c r="D88" s="65" t="s">
        <v>31</v>
      </c>
      <c r="E88" s="46" t="s">
        <v>32</v>
      </c>
      <c r="F88" s="46" t="s">
        <v>33</v>
      </c>
      <c r="G88" s="67" t="s">
        <v>40</v>
      </c>
      <c r="H88" s="46" t="s">
        <v>41</v>
      </c>
      <c r="I88" s="46" t="s">
        <v>42</v>
      </c>
      <c r="J88" s="46" t="s">
        <v>86</v>
      </c>
      <c r="K88" s="28"/>
      <c r="L88" s="16">
        <v>1</v>
      </c>
      <c r="M88" s="16"/>
      <c r="N88" s="16">
        <v>1</v>
      </c>
      <c r="O88" s="16"/>
      <c r="P88" s="16"/>
      <c r="Q88" s="16"/>
      <c r="R88" s="16"/>
      <c r="S88" s="16"/>
      <c r="T88" s="16"/>
      <c r="U88" s="16"/>
      <c r="V88" s="16"/>
      <c r="W88" s="16"/>
      <c r="X88" s="16"/>
      <c r="Y88" s="16"/>
      <c r="Z88" s="17"/>
      <c r="AA88" s="22" t="s">
        <v>75</v>
      </c>
    </row>
    <row r="89" spans="1:27" x14ac:dyDescent="0.3">
      <c r="A89" s="79">
        <v>45243</v>
      </c>
      <c r="B89" s="94" t="s">
        <v>120</v>
      </c>
      <c r="C89" s="49" t="s">
        <v>30</v>
      </c>
      <c r="D89" s="65" t="s">
        <v>31</v>
      </c>
      <c r="E89" s="46" t="s">
        <v>32</v>
      </c>
      <c r="F89" s="46" t="s">
        <v>33</v>
      </c>
      <c r="G89" s="67" t="s">
        <v>40</v>
      </c>
      <c r="H89" s="46" t="s">
        <v>41</v>
      </c>
      <c r="I89" s="46" t="s">
        <v>42</v>
      </c>
      <c r="J89" s="46" t="s">
        <v>86</v>
      </c>
      <c r="K89" s="28"/>
      <c r="L89" s="16"/>
      <c r="M89" s="16"/>
      <c r="N89" s="16">
        <v>4</v>
      </c>
      <c r="O89" s="16">
        <v>1</v>
      </c>
      <c r="P89" s="16"/>
      <c r="Q89" s="16">
        <v>1</v>
      </c>
      <c r="R89" s="16"/>
      <c r="S89" s="16"/>
      <c r="T89" s="16"/>
      <c r="U89" s="16"/>
      <c r="V89" s="16"/>
      <c r="W89" s="16"/>
      <c r="X89" s="16"/>
      <c r="Y89" s="16"/>
      <c r="Z89" s="17"/>
      <c r="AA89" s="12"/>
    </row>
    <row r="90" spans="1:27" x14ac:dyDescent="0.3">
      <c r="A90" s="79">
        <v>45269</v>
      </c>
      <c r="B90" s="94" t="s">
        <v>120</v>
      </c>
      <c r="C90" s="49" t="s">
        <v>30</v>
      </c>
      <c r="D90" s="65" t="s">
        <v>31</v>
      </c>
      <c r="E90" s="46" t="s">
        <v>32</v>
      </c>
      <c r="F90" s="46" t="s">
        <v>33</v>
      </c>
      <c r="G90" s="67" t="s">
        <v>40</v>
      </c>
      <c r="H90" s="46" t="s">
        <v>41</v>
      </c>
      <c r="I90" s="46" t="s">
        <v>42</v>
      </c>
      <c r="J90" s="46" t="s">
        <v>86</v>
      </c>
      <c r="K90" s="28"/>
      <c r="L90" s="16"/>
      <c r="M90" s="16"/>
      <c r="N90" s="16">
        <v>4</v>
      </c>
      <c r="O90" s="16">
        <v>1</v>
      </c>
      <c r="P90" s="16"/>
      <c r="Q90" s="16">
        <v>1</v>
      </c>
      <c r="R90" s="16"/>
      <c r="S90" s="16"/>
      <c r="T90" s="16"/>
      <c r="U90" s="16"/>
      <c r="V90" s="16"/>
      <c r="W90" s="16"/>
      <c r="X90" s="16"/>
      <c r="Y90" s="16"/>
      <c r="Z90" s="17"/>
      <c r="AA90" s="12"/>
    </row>
    <row r="91" spans="1:27" x14ac:dyDescent="0.3">
      <c r="A91" s="79">
        <v>45273</v>
      </c>
      <c r="B91" s="94" t="s">
        <v>120</v>
      </c>
      <c r="C91" s="49" t="s">
        <v>30</v>
      </c>
      <c r="D91" s="65" t="s">
        <v>31</v>
      </c>
      <c r="E91" s="46" t="s">
        <v>32</v>
      </c>
      <c r="F91" s="46" t="s">
        <v>33</v>
      </c>
      <c r="G91" s="67" t="s">
        <v>40</v>
      </c>
      <c r="H91" s="46" t="s">
        <v>41</v>
      </c>
      <c r="I91" s="46" t="s">
        <v>42</v>
      </c>
      <c r="J91" s="46" t="s">
        <v>86</v>
      </c>
      <c r="K91" s="28"/>
      <c r="L91" s="16"/>
      <c r="M91" s="16"/>
      <c r="N91" s="16">
        <v>4</v>
      </c>
      <c r="O91" s="16">
        <v>1</v>
      </c>
      <c r="P91" s="16">
        <v>1</v>
      </c>
      <c r="Q91" s="16"/>
      <c r="R91" s="16"/>
      <c r="S91" s="16"/>
      <c r="T91" s="16"/>
      <c r="U91" s="16"/>
      <c r="V91" s="16"/>
      <c r="W91" s="16"/>
      <c r="X91" s="16"/>
      <c r="Y91" s="16"/>
      <c r="Z91" s="17"/>
      <c r="AA91" s="12"/>
    </row>
    <row r="92" spans="1:27" x14ac:dyDescent="0.3">
      <c r="A92" s="79">
        <v>45283</v>
      </c>
      <c r="B92" s="94" t="s">
        <v>120</v>
      </c>
      <c r="C92" s="49" t="s">
        <v>30</v>
      </c>
      <c r="D92" s="65" t="s">
        <v>31</v>
      </c>
      <c r="E92" s="46" t="s">
        <v>32</v>
      </c>
      <c r="F92" s="46" t="s">
        <v>33</v>
      </c>
      <c r="G92" s="67" t="s">
        <v>59</v>
      </c>
      <c r="H92" s="46" t="s">
        <v>60</v>
      </c>
      <c r="I92" s="46" t="s">
        <v>61</v>
      </c>
      <c r="J92" s="46" t="s">
        <v>86</v>
      </c>
      <c r="K92" s="28"/>
      <c r="L92" s="16">
        <v>1</v>
      </c>
      <c r="M92" s="16"/>
      <c r="N92" s="16"/>
      <c r="O92" s="16"/>
      <c r="P92" s="16"/>
      <c r="Q92" s="16"/>
      <c r="R92" s="16"/>
      <c r="S92" s="16"/>
      <c r="T92" s="16"/>
      <c r="U92" s="16"/>
      <c r="V92" s="16"/>
      <c r="W92" s="16"/>
      <c r="X92" s="16"/>
      <c r="Y92" s="16"/>
      <c r="Z92" s="17"/>
      <c r="AA92" s="12"/>
    </row>
    <row r="93" spans="1:27" x14ac:dyDescent="0.3">
      <c r="A93" s="79">
        <v>45285</v>
      </c>
      <c r="B93" s="94" t="s">
        <v>120</v>
      </c>
      <c r="C93" s="49" t="s">
        <v>30</v>
      </c>
      <c r="D93" s="65" t="s">
        <v>31</v>
      </c>
      <c r="E93" s="46" t="s">
        <v>32</v>
      </c>
      <c r="F93" s="46" t="s">
        <v>33</v>
      </c>
      <c r="G93" s="67" t="s">
        <v>40</v>
      </c>
      <c r="H93" s="46" t="s">
        <v>41</v>
      </c>
      <c r="I93" s="46" t="s">
        <v>42</v>
      </c>
      <c r="J93" s="46" t="s">
        <v>86</v>
      </c>
      <c r="K93" s="28"/>
      <c r="L93" s="16"/>
      <c r="M93" s="16"/>
      <c r="N93" s="16">
        <v>44</v>
      </c>
      <c r="O93" s="16">
        <v>11</v>
      </c>
      <c r="P93" s="16">
        <v>11</v>
      </c>
      <c r="Q93" s="16"/>
      <c r="R93" s="16"/>
      <c r="S93" s="16"/>
      <c r="T93" s="16"/>
      <c r="U93" s="16"/>
      <c r="V93" s="16"/>
      <c r="W93" s="16"/>
      <c r="X93" s="16"/>
      <c r="Y93" s="16"/>
      <c r="Z93" s="17"/>
      <c r="AA93" s="12"/>
    </row>
    <row r="94" spans="1:27" ht="43.2" x14ac:dyDescent="0.3">
      <c r="A94" s="77">
        <v>44963</v>
      </c>
      <c r="B94" s="94" t="s">
        <v>120</v>
      </c>
      <c r="C94" s="25" t="s">
        <v>30</v>
      </c>
      <c r="D94" s="38" t="s">
        <v>31</v>
      </c>
      <c r="E94" s="39" t="s">
        <v>32</v>
      </c>
      <c r="F94" s="39" t="s">
        <v>33</v>
      </c>
      <c r="G94" s="23" t="s">
        <v>40</v>
      </c>
      <c r="H94" s="46"/>
      <c r="I94" s="46"/>
      <c r="J94" s="24" t="s">
        <v>86</v>
      </c>
      <c r="K94" s="84"/>
      <c r="L94" s="85"/>
      <c r="M94" s="85"/>
      <c r="N94" s="35">
        <v>100</v>
      </c>
      <c r="O94" s="85"/>
      <c r="P94" s="85"/>
      <c r="Q94" s="85"/>
      <c r="R94" s="85"/>
      <c r="S94" s="85"/>
      <c r="T94" s="85"/>
      <c r="U94" s="85"/>
      <c r="V94" s="85"/>
      <c r="W94" s="85"/>
      <c r="X94" s="85"/>
      <c r="Y94" s="85"/>
      <c r="Z94" s="86"/>
      <c r="AA94" s="12"/>
    </row>
    <row r="95" spans="1:27" ht="43.2" x14ac:dyDescent="0.3">
      <c r="A95" s="77">
        <v>44970</v>
      </c>
      <c r="B95" s="94" t="s">
        <v>120</v>
      </c>
      <c r="C95" s="25" t="s">
        <v>30</v>
      </c>
      <c r="D95" s="38" t="s">
        <v>31</v>
      </c>
      <c r="E95" s="39" t="s">
        <v>32</v>
      </c>
      <c r="F95" s="39" t="s">
        <v>33</v>
      </c>
      <c r="G95" s="23" t="s">
        <v>40</v>
      </c>
      <c r="H95" s="46"/>
      <c r="I95" s="46"/>
      <c r="J95" s="24" t="s">
        <v>86</v>
      </c>
      <c r="K95" s="84"/>
      <c r="L95" s="85"/>
      <c r="M95" s="85"/>
      <c r="N95" s="35"/>
      <c r="O95" s="85"/>
      <c r="P95" s="85"/>
      <c r="Q95" s="85"/>
      <c r="R95" s="85"/>
      <c r="S95" s="85"/>
      <c r="T95" s="85"/>
      <c r="U95" s="85"/>
      <c r="V95" s="85"/>
      <c r="W95" s="85"/>
      <c r="X95" s="85"/>
      <c r="Y95" s="85"/>
      <c r="Z95" s="86"/>
      <c r="AA95" s="12"/>
    </row>
    <row r="96" spans="1:27" x14ac:dyDescent="0.3">
      <c r="A96" s="80">
        <v>45331</v>
      </c>
      <c r="B96" s="94" t="s">
        <v>121</v>
      </c>
      <c r="C96" s="49" t="s">
        <v>30</v>
      </c>
      <c r="D96" s="65" t="s">
        <v>31</v>
      </c>
      <c r="E96" s="46" t="s">
        <v>32</v>
      </c>
      <c r="F96" s="46" t="s">
        <v>33</v>
      </c>
      <c r="G96" s="58" t="s">
        <v>40</v>
      </c>
      <c r="H96" s="46"/>
      <c r="I96" s="46"/>
      <c r="J96" s="46" t="s">
        <v>86</v>
      </c>
      <c r="K96" s="28"/>
      <c r="L96" s="60"/>
      <c r="M96" s="16"/>
      <c r="N96" s="60">
        <v>56</v>
      </c>
      <c r="O96" s="60">
        <v>14</v>
      </c>
      <c r="P96" s="60">
        <v>14</v>
      </c>
      <c r="Q96" s="60"/>
      <c r="R96" s="16"/>
      <c r="S96" s="16"/>
      <c r="T96" s="16"/>
      <c r="U96" s="16"/>
      <c r="V96" s="16"/>
      <c r="W96" s="16"/>
      <c r="X96" s="16"/>
      <c r="Y96" s="16"/>
      <c r="Z96" s="17"/>
      <c r="AA96" s="12"/>
    </row>
    <row r="97" spans="1:27" ht="34.200000000000003" x14ac:dyDescent="0.3">
      <c r="A97" s="82">
        <v>45359</v>
      </c>
      <c r="B97" s="94" t="s">
        <v>121</v>
      </c>
      <c r="C97" s="49" t="s">
        <v>30</v>
      </c>
      <c r="D97" s="65" t="s">
        <v>31</v>
      </c>
      <c r="E97" s="46" t="s">
        <v>32</v>
      </c>
      <c r="F97" s="46" t="s">
        <v>33</v>
      </c>
      <c r="G97" s="59" t="s">
        <v>40</v>
      </c>
      <c r="H97" s="46"/>
      <c r="I97" s="46"/>
      <c r="J97" s="46" t="s">
        <v>86</v>
      </c>
      <c r="K97" s="28"/>
      <c r="L97" s="61"/>
      <c r="M97" s="16"/>
      <c r="N97" s="61">
        <v>24</v>
      </c>
      <c r="O97" s="61"/>
      <c r="P97" s="61"/>
      <c r="Q97" s="61"/>
      <c r="R97" s="16"/>
      <c r="S97" s="16"/>
      <c r="T97" s="16"/>
      <c r="U97" s="16"/>
      <c r="V97" s="16"/>
      <c r="W97" s="16"/>
      <c r="X97" s="16"/>
      <c r="Y97" s="16"/>
      <c r="Z97" s="17"/>
      <c r="AA97" s="64" t="s">
        <v>83</v>
      </c>
    </row>
    <row r="98" spans="1:27" ht="43.2" x14ac:dyDescent="0.3">
      <c r="A98" s="77">
        <v>45359</v>
      </c>
      <c r="B98" s="94" t="s">
        <v>121</v>
      </c>
      <c r="C98" s="25" t="s">
        <v>30</v>
      </c>
      <c r="D98" s="38" t="s">
        <v>31</v>
      </c>
      <c r="E98" s="39" t="s">
        <v>32</v>
      </c>
      <c r="F98" s="39" t="s">
        <v>33</v>
      </c>
      <c r="G98" s="23" t="s">
        <v>40</v>
      </c>
      <c r="H98" s="45"/>
      <c r="I98" s="45"/>
      <c r="J98" s="24" t="s">
        <v>86</v>
      </c>
      <c r="K98" s="50"/>
      <c r="L98" s="45"/>
      <c r="M98" s="45"/>
      <c r="N98" s="35">
        <v>2</v>
      </c>
      <c r="O98" s="45"/>
      <c r="P98" s="45"/>
      <c r="Q98" s="45"/>
      <c r="R98" s="45"/>
      <c r="S98" s="45"/>
      <c r="T98" s="45"/>
      <c r="U98" s="45"/>
      <c r="V98" s="45"/>
      <c r="W98" s="45"/>
      <c r="X98" s="45"/>
      <c r="Y98" s="45"/>
      <c r="Z98" s="45"/>
      <c r="AA98" s="45"/>
    </row>
    <row r="99" spans="1:27" ht="43.2" x14ac:dyDescent="0.3">
      <c r="A99" s="77">
        <v>45555</v>
      </c>
      <c r="B99" s="94" t="s">
        <v>121</v>
      </c>
      <c r="C99" s="25" t="s">
        <v>30</v>
      </c>
      <c r="D99" s="38" t="s">
        <v>31</v>
      </c>
      <c r="E99" s="39" t="s">
        <v>32</v>
      </c>
      <c r="F99" s="39" t="s">
        <v>33</v>
      </c>
      <c r="G99" s="23" t="s">
        <v>40</v>
      </c>
      <c r="H99" s="45"/>
      <c r="I99" s="45"/>
      <c r="J99" s="24" t="s">
        <v>86</v>
      </c>
      <c r="K99" s="50">
        <v>1</v>
      </c>
      <c r="L99" s="45"/>
      <c r="M99" s="45"/>
      <c r="N99" s="35">
        <v>1</v>
      </c>
      <c r="O99" s="45"/>
      <c r="P99" s="45"/>
      <c r="Q99" s="45"/>
      <c r="R99" s="45"/>
      <c r="S99" s="45"/>
      <c r="T99" s="45"/>
      <c r="U99" s="45"/>
      <c r="V99" s="45"/>
      <c r="W99" s="45"/>
      <c r="X99" s="45"/>
      <c r="Y99" s="45"/>
      <c r="Z99" s="45"/>
      <c r="AA99" s="45"/>
    </row>
    <row r="100" spans="1:27" ht="43.2" x14ac:dyDescent="0.3">
      <c r="A100" s="77">
        <v>45609</v>
      </c>
      <c r="B100" s="94" t="s">
        <v>121</v>
      </c>
      <c r="C100" s="25" t="s">
        <v>30</v>
      </c>
      <c r="D100" s="38" t="s">
        <v>31</v>
      </c>
      <c r="E100" s="39" t="s">
        <v>32</v>
      </c>
      <c r="F100" s="39" t="s">
        <v>33</v>
      </c>
      <c r="G100" s="23" t="s">
        <v>40</v>
      </c>
      <c r="H100" s="45"/>
      <c r="I100" s="45"/>
      <c r="J100" s="24" t="s">
        <v>86</v>
      </c>
      <c r="K100" s="25">
        <v>1</v>
      </c>
      <c r="L100" s="45"/>
      <c r="M100" s="45"/>
      <c r="N100" s="35"/>
      <c r="O100" s="45"/>
      <c r="P100" s="45"/>
      <c r="Q100" s="45"/>
      <c r="R100" s="45"/>
      <c r="S100" s="45"/>
      <c r="T100" s="45"/>
      <c r="U100" s="45"/>
      <c r="V100" s="45"/>
      <c r="W100" s="45"/>
      <c r="X100" s="45"/>
      <c r="Y100" s="45"/>
      <c r="Z100" s="45"/>
      <c r="AA100" s="45"/>
    </row>
    <row r="101" spans="1:27" ht="43.2" x14ac:dyDescent="0.3">
      <c r="A101" s="77">
        <v>45638</v>
      </c>
      <c r="B101" s="94" t="s">
        <v>121</v>
      </c>
      <c r="C101" s="25" t="s">
        <v>30</v>
      </c>
      <c r="D101" s="38" t="s">
        <v>31</v>
      </c>
      <c r="E101" s="39" t="s">
        <v>32</v>
      </c>
      <c r="F101" s="39" t="s">
        <v>33</v>
      </c>
      <c r="G101" s="23" t="s">
        <v>40</v>
      </c>
      <c r="H101" s="45"/>
      <c r="I101" s="45"/>
      <c r="J101" s="24" t="s">
        <v>86</v>
      </c>
      <c r="K101" s="25">
        <v>1</v>
      </c>
      <c r="L101" s="45"/>
      <c r="M101" s="45"/>
      <c r="N101" s="88"/>
      <c r="O101" s="45"/>
      <c r="P101" s="45"/>
      <c r="Q101" s="45"/>
      <c r="R101" s="45"/>
      <c r="S101" s="45"/>
      <c r="T101" s="45"/>
      <c r="U101" s="45"/>
      <c r="V101" s="45"/>
      <c r="W101" s="45"/>
      <c r="X101" s="45"/>
      <c r="Y101" s="45"/>
      <c r="Z101" s="45"/>
      <c r="AA101" s="45"/>
    </row>
    <row r="102" spans="1:27" x14ac:dyDescent="0.3">
      <c r="A102" s="77">
        <v>45646</v>
      </c>
      <c r="B102" s="94" t="s">
        <v>121</v>
      </c>
      <c r="C102" s="25" t="s">
        <v>30</v>
      </c>
      <c r="D102" s="38" t="s">
        <v>31</v>
      </c>
      <c r="E102" s="39" t="s">
        <v>32</v>
      </c>
      <c r="F102" s="39" t="s">
        <v>33</v>
      </c>
      <c r="G102" s="23" t="s">
        <v>77</v>
      </c>
      <c r="H102" s="45"/>
      <c r="I102" s="45"/>
      <c r="J102" s="24" t="s">
        <v>86</v>
      </c>
      <c r="K102" s="25"/>
      <c r="L102" s="45"/>
      <c r="M102" s="45"/>
      <c r="N102" s="25">
        <v>50</v>
      </c>
      <c r="O102" s="45"/>
      <c r="P102" s="45"/>
      <c r="Q102" s="45"/>
      <c r="R102" s="45"/>
      <c r="S102" s="45"/>
      <c r="T102" s="45"/>
      <c r="U102" s="45"/>
      <c r="V102" s="45"/>
      <c r="W102" s="45"/>
      <c r="X102" s="45"/>
      <c r="Y102" s="45"/>
      <c r="Z102" s="45"/>
      <c r="AA102" s="45"/>
    </row>
  </sheetData>
  <dataValidations count="1">
    <dataValidation type="list" allowBlank="1" showInputMessage="1" showErrorMessage="1" sqref="G75:G91 G93:G97" xr:uid="{3B736BA4-80CE-484D-AFDB-192FF9452074}">
      <formula1>TipoEvento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0D729-DB32-4C03-B509-D1C28D0D642C}">
  <dimension ref="A3:AD19"/>
  <sheetViews>
    <sheetView zoomScale="70" zoomScaleNormal="70" workbookViewId="0">
      <selection activeCell="P41" sqref="P41"/>
    </sheetView>
  </sheetViews>
  <sheetFormatPr baseColWidth="10" defaultRowHeight="15.6" x14ac:dyDescent="0.3"/>
  <cols>
    <col min="1" max="1" width="19.59765625" bestFit="1" customWidth="1"/>
    <col min="2" max="2" width="20.8984375" bestFit="1" customWidth="1"/>
    <col min="3" max="29" width="4.69921875" bestFit="1" customWidth="1"/>
    <col min="30" max="30" width="11.59765625" bestFit="1" customWidth="1"/>
    <col min="31" max="31" width="4.8984375" bestFit="1" customWidth="1"/>
    <col min="32" max="32" width="11.8984375" bestFit="1" customWidth="1"/>
    <col min="33" max="33" width="11.59765625" bestFit="1" customWidth="1"/>
  </cols>
  <sheetData>
    <row r="3" spans="1:30" x14ac:dyDescent="0.3">
      <c r="A3" s="74" t="s">
        <v>118</v>
      </c>
      <c r="B3" s="74" t="s">
        <v>93</v>
      </c>
    </row>
    <row r="4" spans="1:30" x14ac:dyDescent="0.3">
      <c r="A4" s="74" t="s">
        <v>91</v>
      </c>
      <c r="B4" t="s">
        <v>129</v>
      </c>
      <c r="C4" t="s">
        <v>130</v>
      </c>
      <c r="D4" t="s">
        <v>133</v>
      </c>
      <c r="E4" t="s">
        <v>135</v>
      </c>
      <c r="F4" t="s">
        <v>138</v>
      </c>
      <c r="G4" t="s">
        <v>139</v>
      </c>
      <c r="H4" t="s">
        <v>140</v>
      </c>
      <c r="I4" t="s">
        <v>141</v>
      </c>
      <c r="J4" t="s">
        <v>112</v>
      </c>
      <c r="K4" t="s">
        <v>111</v>
      </c>
      <c r="L4" t="s">
        <v>110</v>
      </c>
      <c r="M4" t="s">
        <v>109</v>
      </c>
      <c r="N4" t="s">
        <v>108</v>
      </c>
      <c r="O4" t="s">
        <v>107</v>
      </c>
      <c r="P4" t="s">
        <v>106</v>
      </c>
      <c r="Q4" t="s">
        <v>105</v>
      </c>
      <c r="R4" t="s">
        <v>104</v>
      </c>
      <c r="S4" t="s">
        <v>103</v>
      </c>
      <c r="T4" t="s">
        <v>102</v>
      </c>
      <c r="U4" t="s">
        <v>101</v>
      </c>
      <c r="V4" t="s">
        <v>100</v>
      </c>
      <c r="W4" t="s">
        <v>99</v>
      </c>
      <c r="X4" t="s">
        <v>98</v>
      </c>
      <c r="Y4" t="s">
        <v>97</v>
      </c>
      <c r="Z4" t="s">
        <v>96</v>
      </c>
      <c r="AA4" t="s">
        <v>95</v>
      </c>
      <c r="AB4" t="s">
        <v>94</v>
      </c>
      <c r="AC4" t="s">
        <v>119</v>
      </c>
      <c r="AD4" t="s">
        <v>92</v>
      </c>
    </row>
    <row r="5" spans="1:30" x14ac:dyDescent="0.3">
      <c r="A5" s="75" t="s">
        <v>36</v>
      </c>
      <c r="B5">
        <v>1</v>
      </c>
      <c r="C5">
        <v>1</v>
      </c>
      <c r="D5">
        <v>1</v>
      </c>
      <c r="E5">
        <v>1</v>
      </c>
      <c r="F5">
        <v>2</v>
      </c>
      <c r="I5">
        <v>1</v>
      </c>
      <c r="J5">
        <v>1</v>
      </c>
      <c r="K5">
        <v>5</v>
      </c>
      <c r="L5">
        <v>1</v>
      </c>
      <c r="M5">
        <v>4</v>
      </c>
      <c r="N5">
        <v>4</v>
      </c>
      <c r="O5">
        <v>3</v>
      </c>
      <c r="P5">
        <v>2</v>
      </c>
      <c r="Q5">
        <v>6</v>
      </c>
      <c r="R5">
        <v>6</v>
      </c>
      <c r="S5">
        <v>3</v>
      </c>
      <c r="T5">
        <v>4</v>
      </c>
      <c r="U5">
        <v>5</v>
      </c>
      <c r="V5">
        <v>1</v>
      </c>
      <c r="W5">
        <v>2</v>
      </c>
      <c r="X5">
        <v>1</v>
      </c>
      <c r="Z5">
        <v>2</v>
      </c>
      <c r="AA5">
        <v>2</v>
      </c>
      <c r="AB5">
        <v>1</v>
      </c>
      <c r="AC5">
        <v>3</v>
      </c>
      <c r="AD5">
        <v>63</v>
      </c>
    </row>
    <row r="6" spans="1:30" x14ac:dyDescent="0.3">
      <c r="A6" s="75" t="s">
        <v>82</v>
      </c>
      <c r="U6">
        <v>1</v>
      </c>
      <c r="Y6">
        <v>1</v>
      </c>
      <c r="Z6">
        <v>1</v>
      </c>
      <c r="AA6">
        <v>2</v>
      </c>
      <c r="AC6">
        <v>1</v>
      </c>
      <c r="AD6">
        <v>6</v>
      </c>
    </row>
    <row r="7" spans="1:30" x14ac:dyDescent="0.3">
      <c r="A7" s="75" t="s">
        <v>63</v>
      </c>
      <c r="AA7">
        <v>2</v>
      </c>
      <c r="AB7">
        <v>2</v>
      </c>
      <c r="AC7">
        <v>1</v>
      </c>
      <c r="AD7">
        <v>5</v>
      </c>
    </row>
    <row r="8" spans="1:30" x14ac:dyDescent="0.3">
      <c r="A8" s="75" t="s">
        <v>50</v>
      </c>
      <c r="R8">
        <v>3</v>
      </c>
      <c r="T8">
        <v>1</v>
      </c>
      <c r="V8">
        <v>1</v>
      </c>
      <c r="X8">
        <v>1</v>
      </c>
      <c r="AD8">
        <v>6</v>
      </c>
    </row>
    <row r="9" spans="1:30" x14ac:dyDescent="0.3">
      <c r="A9" s="75" t="s">
        <v>38</v>
      </c>
      <c r="G9">
        <v>1</v>
      </c>
      <c r="H9">
        <v>2</v>
      </c>
      <c r="I9">
        <v>2</v>
      </c>
      <c r="J9">
        <v>1</v>
      </c>
      <c r="K9">
        <v>1</v>
      </c>
      <c r="L9">
        <v>1</v>
      </c>
      <c r="M9">
        <v>1</v>
      </c>
      <c r="N9">
        <v>3</v>
      </c>
      <c r="O9">
        <v>2</v>
      </c>
      <c r="P9">
        <v>1</v>
      </c>
      <c r="Q9">
        <v>3</v>
      </c>
      <c r="R9">
        <v>2</v>
      </c>
      <c r="S9">
        <v>3</v>
      </c>
      <c r="U9">
        <v>5</v>
      </c>
      <c r="W9">
        <v>5</v>
      </c>
      <c r="X9">
        <v>3</v>
      </c>
      <c r="Y9">
        <v>1</v>
      </c>
      <c r="Z9">
        <v>1</v>
      </c>
      <c r="AA9">
        <v>1</v>
      </c>
      <c r="AB9">
        <v>1</v>
      </c>
      <c r="AC9">
        <v>2</v>
      </c>
      <c r="AD9">
        <v>42</v>
      </c>
    </row>
    <row r="10" spans="1:30" x14ac:dyDescent="0.3">
      <c r="A10" s="75" t="s">
        <v>53</v>
      </c>
      <c r="S10">
        <v>2</v>
      </c>
      <c r="T10">
        <v>1</v>
      </c>
      <c r="U10">
        <v>1</v>
      </c>
      <c r="V10">
        <v>1</v>
      </c>
      <c r="W10">
        <v>2</v>
      </c>
      <c r="Z10">
        <v>2</v>
      </c>
      <c r="AA10">
        <v>1</v>
      </c>
      <c r="AD10">
        <v>10</v>
      </c>
    </row>
    <row r="11" spans="1:30" x14ac:dyDescent="0.3">
      <c r="A11" s="75" t="s">
        <v>92</v>
      </c>
      <c r="B11">
        <v>1</v>
      </c>
      <c r="C11">
        <v>1</v>
      </c>
      <c r="D11">
        <v>1</v>
      </c>
      <c r="E11">
        <v>1</v>
      </c>
      <c r="F11">
        <v>2</v>
      </c>
      <c r="G11">
        <v>1</v>
      </c>
      <c r="H11">
        <v>2</v>
      </c>
      <c r="I11">
        <v>3</v>
      </c>
      <c r="J11">
        <v>2</v>
      </c>
      <c r="K11">
        <v>6</v>
      </c>
      <c r="L11">
        <v>2</v>
      </c>
      <c r="M11">
        <v>5</v>
      </c>
      <c r="N11">
        <v>7</v>
      </c>
      <c r="O11">
        <v>5</v>
      </c>
      <c r="P11">
        <v>3</v>
      </c>
      <c r="Q11">
        <v>9</v>
      </c>
      <c r="R11">
        <v>11</v>
      </c>
      <c r="S11">
        <v>8</v>
      </c>
      <c r="T11">
        <v>6</v>
      </c>
      <c r="U11">
        <v>12</v>
      </c>
      <c r="V11">
        <v>3</v>
      </c>
      <c r="W11">
        <v>9</v>
      </c>
      <c r="X11">
        <v>5</v>
      </c>
      <c r="Y11">
        <v>2</v>
      </c>
      <c r="Z11">
        <v>6</v>
      </c>
      <c r="AA11">
        <v>8</v>
      </c>
      <c r="AB11">
        <v>4</v>
      </c>
      <c r="AC11">
        <v>7</v>
      </c>
      <c r="AD11">
        <v>132</v>
      </c>
    </row>
    <row r="12" spans="1:30" x14ac:dyDescent="0.3">
      <c r="A12" s="103" t="s">
        <v>84</v>
      </c>
      <c r="B12" s="103" t="s">
        <v>147</v>
      </c>
      <c r="C12" s="103" t="s">
        <v>146</v>
      </c>
    </row>
    <row r="13" spans="1:30" x14ac:dyDescent="0.3">
      <c r="A13" s="45" t="s">
        <v>36</v>
      </c>
      <c r="B13" s="45">
        <v>68</v>
      </c>
      <c r="C13" s="100">
        <f>+B13/$B$19</f>
        <v>0.47887323943661969</v>
      </c>
    </row>
    <row r="14" spans="1:30" x14ac:dyDescent="0.3">
      <c r="A14" s="45" t="s">
        <v>82</v>
      </c>
      <c r="B14" s="45">
        <v>7</v>
      </c>
      <c r="C14" s="100">
        <f t="shared" ref="C14:C18" si="0">+B14/$B$19</f>
        <v>4.9295774647887321E-2</v>
      </c>
    </row>
    <row r="15" spans="1:30" x14ac:dyDescent="0.3">
      <c r="A15" s="45" t="s">
        <v>63</v>
      </c>
      <c r="B15" s="45">
        <v>5</v>
      </c>
      <c r="C15" s="100">
        <f t="shared" si="0"/>
        <v>3.5211267605633804E-2</v>
      </c>
    </row>
    <row r="16" spans="1:30" x14ac:dyDescent="0.3">
      <c r="A16" s="45" t="s">
        <v>50</v>
      </c>
      <c r="B16" s="45">
        <v>8</v>
      </c>
      <c r="C16" s="100">
        <f t="shared" si="0"/>
        <v>5.6338028169014086E-2</v>
      </c>
    </row>
    <row r="17" spans="1:3" x14ac:dyDescent="0.3">
      <c r="A17" s="45" t="s">
        <v>38</v>
      </c>
      <c r="B17" s="45">
        <v>44</v>
      </c>
      <c r="C17" s="100">
        <f t="shared" ref="C17" si="1">+B17/$B$19</f>
        <v>0.30985915492957744</v>
      </c>
    </row>
    <row r="18" spans="1:3" x14ac:dyDescent="0.3">
      <c r="A18" s="75" t="s">
        <v>53</v>
      </c>
      <c r="B18" s="45">
        <v>10</v>
      </c>
      <c r="C18" s="100">
        <f t="shared" si="0"/>
        <v>7.0422535211267609E-2</v>
      </c>
    </row>
    <row r="19" spans="1:3" x14ac:dyDescent="0.3">
      <c r="B19">
        <v>142</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BASE UNIFICADO UNGRD-OAGRD</vt:lpstr>
      <vt:lpstr>HISTORICO OAGRD</vt:lpstr>
      <vt:lpstr>Gráficas generales</vt:lpstr>
      <vt:lpstr>Base meteomarino</vt:lpstr>
      <vt:lpstr>Base antrópicos</vt:lpstr>
      <vt:lpstr>Base geológico</vt:lpstr>
      <vt:lpstr>Base hidrometrol</vt:lpstr>
      <vt:lpstr>Base tecnológico</vt:lpstr>
      <vt:lpstr>Gráficos hidrometeorologico</vt:lpstr>
      <vt:lpstr>Gráficas geológico</vt:lpstr>
      <vt:lpstr>Gráfico tecnológico</vt:lpstr>
      <vt:lpstr>Gráficas Meteomarino</vt:lpstr>
      <vt:lpstr>Gráficas Antrópicos</vt:lpstr>
      <vt:lpstr>Graficas Biológicos</vt:lpstr>
      <vt:lpstr>Afectacionesxevento</vt:lpstr>
      <vt:lpstr>Afectaciones Generales</vt:lpstr>
      <vt:lpstr>Afectaciones cruzadas</vt:lpstr>
      <vt:lpstr>Hoja7</vt:lpstr>
      <vt:lpstr>Datos MADS ENSO 10-22</vt:lpstr>
      <vt:lpstr>Tipologías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Elsa Lorena Sánchez</dc:creator>
  <cp:lastModifiedBy>Sebastian Vasquez Caballero</cp:lastModifiedBy>
  <dcterms:created xsi:type="dcterms:W3CDTF">2025-01-22T20:40:06Z</dcterms:created>
  <dcterms:modified xsi:type="dcterms:W3CDTF">2025-04-24T14:41:42Z</dcterms:modified>
</cp:coreProperties>
</file>