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22e58db3f345d0b/PLANEACION/Historicos POAI/"/>
    </mc:Choice>
  </mc:AlternateContent>
  <xr:revisionPtr revIDLastSave="90" documentId="8_{2B345020-D223-4973-8E5C-C972FB453E2E}" xr6:coauthVersionLast="47" xr6:coauthVersionMax="47" xr10:uidLastSave="{66F1E903-A8D5-4324-8C73-AB5AC5C63B87}"/>
  <bookViews>
    <workbookView xWindow="-120" yWindow="-120" windowWidth="29040" windowHeight="15720" tabRatio="790" firstSheet="15" activeTab="24" xr2:uid="{00000000-000D-0000-FFFF-FFFF00000000}"/>
  </bookViews>
  <sheets>
    <sheet name="DEPACHO DEL ALCALDE " sheetId="26" r:id="rId1"/>
    <sheet name="SECRETARIA DEL INTERIOR " sheetId="25" r:id="rId2"/>
    <sheet name="HACIENDA " sheetId="24" r:id="rId3"/>
    <sheet name="LOCALIDAD TURISTICA Y DE LA VIR" sheetId="23" r:id="rId4"/>
    <sheet name="SECRETARIA GENERAL " sheetId="22" r:id="rId5"/>
    <sheet name="SECRETARIA DE INFRAESTRUCTURA" sheetId="21" r:id="rId6"/>
    <sheet name="SECRETARIA EDUCACION " sheetId="20" r:id="rId7"/>
    <sheet name="SECRETARIA DE PARTICIPACION" sheetId="19" r:id="rId8"/>
    <sheet name="SECRETARIA DE PLANEACION " sheetId="18" r:id="rId9"/>
    <sheet name="DADIS" sheetId="17" r:id="rId10"/>
    <sheet name="LOCALIDAD " sheetId="16" r:id="rId11"/>
    <sheet name="DATT" sheetId="15" r:id="rId12"/>
    <sheet name="VALORIZACION" sheetId="14" r:id="rId13"/>
    <sheet name="ESCUELA DE GOBIERNO " sheetId="13" r:id="rId14"/>
    <sheet name="IDER " sheetId="12" r:id="rId15"/>
    <sheet name="CORVIVIENDA" sheetId="11" r:id="rId16"/>
    <sheet name="INSTITUTO PATRIMONIO Y CULTURA" sheetId="10" r:id="rId17"/>
    <sheet name="EPA" sheetId="9" r:id="rId18"/>
    <sheet name="DISTRISEGURIDAD" sheetId="8" r:id="rId19"/>
    <sheet name="LOCALIDAD" sheetId="7" r:id="rId20"/>
    <sheet name="COLEGIO MAYOR " sheetId="6" r:id="rId21"/>
    <sheet name="Hoja4" sheetId="4" state="hidden" r:id="rId22"/>
    <sheet name="Hoja2" sheetId="2" state="hidden" r:id="rId23"/>
    <sheet name="PPTO TOTAL " sheetId="27" r:id="rId24"/>
    <sheet name="Hoja1" sheetId="1" r:id="rId25"/>
    <sheet name="Hoja5" sheetId="5" state="hidden" r:id="rId26"/>
  </sheets>
  <definedNames>
    <definedName name="_xlnm._FilterDatabase" localSheetId="24" hidden="1">Hoja1!$A$1:$S$733</definedName>
    <definedName name="_xlnm._FilterDatabase" localSheetId="21" hidden="1">Hoja4!$A$3:$H$3</definedName>
    <definedName name="_xlnm._FilterDatabase" localSheetId="25" hidden="1">Hoja5!$D$1:$E$1</definedName>
  </definedNames>
  <calcPr calcId="191029"/>
  <pivotCaches>
    <pivotCache cacheId="1" r:id="rId2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7" l="1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H4" i="27"/>
  <c r="B103" i="12" l="1"/>
  <c r="B101" i="12"/>
  <c r="B100" i="12"/>
  <c r="B98" i="12"/>
  <c r="B97" i="12"/>
  <c r="B96" i="12"/>
  <c r="B94" i="12"/>
  <c r="B92" i="12"/>
  <c r="B90" i="12"/>
  <c r="B89" i="12"/>
  <c r="B87" i="12"/>
  <c r="B86" i="12"/>
  <c r="B84" i="12"/>
  <c r="B82" i="12"/>
  <c r="B81" i="12"/>
  <c r="B80" i="12"/>
  <c r="B78" i="12"/>
  <c r="B76" i="12"/>
  <c r="B74" i="12"/>
  <c r="B73" i="12"/>
  <c r="B72" i="12"/>
  <c r="B71" i="12"/>
  <c r="B69" i="12"/>
  <c r="B68" i="12"/>
  <c r="B67" i="12"/>
  <c r="B66" i="12"/>
  <c r="B65" i="12"/>
  <c r="B63" i="12"/>
  <c r="B62" i="12"/>
  <c r="B61" i="12"/>
  <c r="B60" i="12"/>
  <c r="B58" i="12"/>
  <c r="B56" i="12"/>
  <c r="B54" i="12"/>
  <c r="B53" i="12"/>
  <c r="B52" i="12"/>
  <c r="B50" i="12"/>
  <c r="B49" i="12"/>
  <c r="B47" i="12"/>
  <c r="B45" i="12"/>
  <c r="B44" i="12"/>
  <c r="B43" i="12"/>
  <c r="B41" i="12"/>
  <c r="B40" i="12"/>
  <c r="B39" i="12"/>
  <c r="B37" i="12"/>
  <c r="B36" i="12"/>
  <c r="B34" i="12"/>
  <c r="B32" i="12"/>
  <c r="B31" i="12"/>
  <c r="B30" i="12"/>
  <c r="B28" i="12"/>
  <c r="B27" i="12"/>
  <c r="B25" i="12"/>
  <c r="B23" i="12"/>
  <c r="B22" i="12"/>
  <c r="B20" i="12"/>
  <c r="B19" i="12"/>
  <c r="B18" i="12"/>
  <c r="B17" i="12"/>
  <c r="B15" i="12"/>
  <c r="B14" i="12"/>
  <c r="B12" i="12"/>
  <c r="B10" i="12"/>
  <c r="B9" i="12"/>
  <c r="B146" i="20"/>
  <c r="B145" i="20"/>
  <c r="B143" i="20"/>
  <c r="B142" i="20"/>
  <c r="B140" i="20"/>
  <c r="B139" i="20"/>
  <c r="B138" i="20"/>
  <c r="B136" i="20"/>
  <c r="B135" i="20"/>
  <c r="B133" i="20"/>
  <c r="B132" i="20"/>
  <c r="B130" i="20"/>
  <c r="B129" i="20"/>
  <c r="B128" i="20"/>
  <c r="B127" i="20"/>
  <c r="B126" i="20"/>
  <c r="B125" i="20"/>
  <c r="B124" i="20"/>
  <c r="B122" i="20"/>
  <c r="B120" i="20"/>
  <c r="B119" i="20"/>
  <c r="B118" i="20"/>
  <c r="B117" i="20"/>
  <c r="B115" i="20"/>
  <c r="B114" i="20"/>
  <c r="B113" i="20"/>
  <c r="B112" i="20"/>
  <c r="B110" i="20"/>
  <c r="B109" i="20"/>
  <c r="B108" i="20"/>
  <c r="B106" i="20"/>
  <c r="B105" i="20"/>
  <c r="B103" i="20"/>
  <c r="B102" i="20"/>
  <c r="B100" i="20"/>
  <c r="B99" i="20"/>
  <c r="B96" i="20"/>
  <c r="B94" i="20"/>
  <c r="B93" i="20"/>
  <c r="B91" i="20"/>
  <c r="B90" i="20"/>
  <c r="B89" i="20"/>
  <c r="B87" i="20"/>
  <c r="B85" i="20"/>
  <c r="B84" i="20"/>
  <c r="B82" i="20"/>
  <c r="B81" i="20"/>
  <c r="B80" i="20"/>
  <c r="B78" i="20"/>
  <c r="B77" i="20"/>
  <c r="B75" i="20"/>
  <c r="B74" i="20"/>
  <c r="B73" i="20"/>
  <c r="B71" i="20"/>
  <c r="B69" i="20"/>
  <c r="B68" i="20"/>
  <c r="B67" i="20"/>
  <c r="B66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7" i="20"/>
  <c r="B36" i="20"/>
  <c r="B34" i="20"/>
  <c r="B33" i="20"/>
  <c r="B31" i="20"/>
  <c r="B30" i="20"/>
  <c r="B29" i="20"/>
  <c r="B27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176" i="26"/>
  <c r="B175" i="26"/>
  <c r="B173" i="26"/>
  <c r="B171" i="26"/>
  <c r="B169" i="26"/>
  <c r="B167" i="26"/>
  <c r="B164" i="26"/>
  <c r="B161" i="26"/>
  <c r="B160" i="26"/>
  <c r="B157" i="26"/>
  <c r="B154" i="26"/>
  <c r="B153" i="26"/>
  <c r="B151" i="26"/>
  <c r="B148" i="26"/>
  <c r="B147" i="26"/>
  <c r="B145" i="26"/>
  <c r="B142" i="26"/>
  <c r="B141" i="26"/>
  <c r="B140" i="26"/>
  <c r="B138" i="26"/>
  <c r="B135" i="26"/>
  <c r="B132" i="26"/>
  <c r="B129" i="26"/>
  <c r="B128" i="26"/>
  <c r="B123" i="26"/>
  <c r="B121" i="26"/>
  <c r="B119" i="26"/>
  <c r="B118" i="26"/>
  <c r="B116" i="26"/>
  <c r="B114" i="26"/>
  <c r="B113" i="26"/>
  <c r="B111" i="26"/>
  <c r="B109" i="26"/>
  <c r="B107" i="26"/>
  <c r="B106" i="26"/>
  <c r="B105" i="26"/>
  <c r="B104" i="26"/>
  <c r="B102" i="26"/>
  <c r="B100" i="26"/>
  <c r="B98" i="26"/>
  <c r="B96" i="26"/>
  <c r="B95" i="26"/>
  <c r="B94" i="26"/>
  <c r="B92" i="26"/>
  <c r="B90" i="26"/>
  <c r="B88" i="26"/>
  <c r="B86" i="26"/>
  <c r="B85" i="26"/>
  <c r="B83" i="26"/>
  <c r="B81" i="26"/>
  <c r="B80" i="26"/>
  <c r="B79" i="26"/>
  <c r="B78" i="26"/>
  <c r="B76" i="26"/>
  <c r="B75" i="26"/>
  <c r="B73" i="26"/>
  <c r="B72" i="26"/>
  <c r="B69" i="26"/>
  <c r="B68" i="26"/>
  <c r="B66" i="26"/>
  <c r="B65" i="26"/>
  <c r="B63" i="26"/>
  <c r="B60" i="26"/>
  <c r="B58" i="26"/>
  <c r="B57" i="26"/>
  <c r="B53" i="26"/>
  <c r="B51" i="26"/>
  <c r="B50" i="26"/>
  <c r="B48" i="26"/>
  <c r="B47" i="26"/>
  <c r="B45" i="26"/>
  <c r="B43" i="26"/>
  <c r="B41" i="26"/>
  <c r="B40" i="26"/>
  <c r="B39" i="26"/>
  <c r="B38" i="26"/>
  <c r="B36" i="26"/>
  <c r="B35" i="26"/>
  <c r="B32" i="26"/>
  <c r="B30" i="26"/>
  <c r="B27" i="26"/>
  <c r="B25" i="26"/>
  <c r="B22" i="26"/>
  <c r="B21" i="26"/>
  <c r="B19" i="26"/>
  <c r="B17" i="26"/>
  <c r="B16" i="26"/>
  <c r="B14" i="26"/>
  <c r="B11" i="26"/>
  <c r="B9" i="26"/>
  <c r="B485" i="4"/>
  <c r="B356" i="4"/>
  <c r="B43" i="4"/>
  <c r="B466" i="4"/>
  <c r="B92" i="4"/>
  <c r="B1360" i="4"/>
  <c r="B1333" i="4"/>
  <c r="B1343" i="4"/>
  <c r="B1344" i="4"/>
  <c r="B1351" i="4"/>
  <c r="B1367" i="4"/>
  <c r="B701" i="4"/>
  <c r="B869" i="4"/>
  <c r="B870" i="4"/>
  <c r="B871" i="4"/>
  <c r="B872" i="4"/>
  <c r="B873" i="4"/>
  <c r="B903" i="4"/>
  <c r="B909" i="4"/>
  <c r="B910" i="4"/>
  <c r="B911" i="4"/>
  <c r="B917" i="4"/>
  <c r="B918" i="4"/>
  <c r="B919" i="4"/>
  <c r="B920" i="4"/>
  <c r="B931" i="4"/>
  <c r="B937" i="4"/>
  <c r="B938" i="4"/>
  <c r="B945" i="4"/>
  <c r="B946" i="4"/>
  <c r="B947" i="4"/>
  <c r="B961" i="4"/>
  <c r="B962" i="4"/>
  <c r="B963" i="4"/>
  <c r="B964" i="4"/>
  <c r="B965" i="4"/>
  <c r="B982" i="4"/>
  <c r="B874" i="4"/>
  <c r="B875" i="4"/>
  <c r="B876" i="4"/>
  <c r="B877" i="4"/>
  <c r="B878" i="4"/>
  <c r="B879" i="4"/>
  <c r="B880" i="4"/>
  <c r="B881" i="4"/>
  <c r="B904" i="4"/>
  <c r="B912" i="4"/>
  <c r="B913" i="4"/>
  <c r="B914" i="4"/>
  <c r="B921" i="4"/>
  <c r="B922" i="4"/>
  <c r="B923" i="4"/>
  <c r="B924" i="4"/>
  <c r="B932" i="4"/>
  <c r="B939" i="4"/>
  <c r="B940" i="4"/>
  <c r="B948" i="4"/>
  <c r="B949" i="4"/>
  <c r="B950" i="4"/>
  <c r="B966" i="4"/>
  <c r="B967" i="4"/>
  <c r="B968" i="4"/>
  <c r="B969" i="4"/>
  <c r="B970" i="4"/>
  <c r="B983" i="4"/>
  <c r="B769" i="4"/>
  <c r="B468" i="4"/>
  <c r="B57" i="4"/>
  <c r="B65" i="4"/>
  <c r="B94" i="4"/>
  <c r="B95" i="4"/>
  <c r="B770" i="4"/>
  <c r="B778" i="4"/>
  <c r="B534" i="4"/>
  <c r="B1270" i="4"/>
  <c r="B398" i="4"/>
  <c r="B301" i="4"/>
  <c r="B795" i="4"/>
  <c r="B796" i="4"/>
  <c r="B816" i="4"/>
  <c r="B817" i="4"/>
  <c r="B753" i="4"/>
  <c r="B58" i="4"/>
  <c r="B66" i="4"/>
  <c r="B96" i="4"/>
  <c r="B771" i="4"/>
  <c r="B535" i="4"/>
  <c r="B302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603" i="4"/>
  <c r="B610" i="4"/>
  <c r="B611" i="4"/>
  <c r="B612" i="4"/>
  <c r="B622" i="4"/>
  <c r="B553" i="4"/>
  <c r="B554" i="4"/>
  <c r="B555" i="4"/>
  <c r="B556" i="4"/>
  <c r="B557" i="4"/>
  <c r="B558" i="4"/>
  <c r="B559" i="4"/>
  <c r="B560" i="4"/>
  <c r="B561" i="4"/>
  <c r="B562" i="4"/>
  <c r="B623" i="4"/>
  <c r="B624" i="4"/>
  <c r="B625" i="4"/>
  <c r="B626" i="4"/>
  <c r="B627" i="4"/>
  <c r="B636" i="4"/>
  <c r="B637" i="4"/>
  <c r="B638" i="4"/>
  <c r="B564" i="4"/>
  <c r="B565" i="4"/>
  <c r="B566" i="4"/>
  <c r="B567" i="4"/>
  <c r="B1253" i="4"/>
  <c r="B304" i="4"/>
  <c r="B569" i="4"/>
  <c r="B305" i="4"/>
  <c r="B1402" i="4"/>
  <c r="B571" i="4"/>
  <c r="B572" i="4"/>
  <c r="B573" i="4"/>
  <c r="B1006" i="4"/>
  <c r="B1007" i="4"/>
  <c r="B1015" i="4"/>
  <c r="B11" i="4"/>
  <c r="B19" i="4"/>
  <c r="B27" i="4"/>
  <c r="B98" i="4"/>
  <c r="B575" i="4"/>
  <c r="B576" i="4"/>
  <c r="B1228" i="4"/>
  <c r="B1239" i="4"/>
  <c r="B1240" i="4"/>
  <c r="B1255" i="4"/>
  <c r="B1272" i="4"/>
  <c r="B1273" i="4"/>
  <c r="B1282" i="4"/>
  <c r="B1291" i="4"/>
  <c r="B1383" i="4"/>
  <c r="B1396" i="4"/>
  <c r="B100" i="4"/>
  <c r="B1230" i="4"/>
  <c r="B1293" i="4"/>
  <c r="B1384" i="4"/>
  <c r="B1397" i="4"/>
  <c r="B1386" i="4"/>
  <c r="B102" i="4"/>
  <c r="B104" i="4"/>
  <c r="B105" i="4"/>
  <c r="B106" i="4"/>
  <c r="B107" i="4"/>
  <c r="B883" i="4"/>
  <c r="B884" i="4"/>
  <c r="B885" i="4"/>
  <c r="B886" i="4"/>
  <c r="B906" i="4"/>
  <c r="B926" i="4"/>
  <c r="B972" i="4"/>
  <c r="B719" i="4"/>
  <c r="B720" i="4"/>
  <c r="B721" i="4"/>
  <c r="B1353" i="4"/>
  <c r="B1373" i="4"/>
  <c r="B1257" i="4"/>
  <c r="B888" i="4"/>
  <c r="B333" i="4"/>
  <c r="B991" i="4"/>
  <c r="B889" i="4"/>
  <c r="B334" i="4"/>
  <c r="B992" i="4"/>
  <c r="B891" i="4"/>
  <c r="B1098" i="4"/>
  <c r="B1099" i="4"/>
  <c r="B1111" i="4"/>
  <c r="B1120" i="4"/>
  <c r="B1133" i="4"/>
  <c r="B1152" i="4"/>
  <c r="B1153" i="4"/>
  <c r="B1154" i="4"/>
  <c r="B1167" i="4"/>
  <c r="B1181" i="4"/>
  <c r="B1100" i="4"/>
  <c r="B1101" i="4"/>
  <c r="B1112" i="4"/>
  <c r="B1121" i="4"/>
  <c r="B1134" i="4"/>
  <c r="B1168" i="4"/>
  <c r="B1182" i="4"/>
  <c r="B32" i="4"/>
  <c r="B109" i="4"/>
  <c r="B173" i="4"/>
  <c r="B45" i="4"/>
  <c r="B111" i="4"/>
  <c r="B411" i="4"/>
  <c r="B307" i="4"/>
  <c r="B308" i="4"/>
  <c r="B723" i="4"/>
  <c r="B724" i="4"/>
  <c r="B358" i="4"/>
  <c r="B359" i="4"/>
  <c r="B578" i="4"/>
  <c r="B579" i="4"/>
  <c r="B580" i="4"/>
  <c r="B582" i="4"/>
  <c r="B583" i="4"/>
  <c r="B60" i="4"/>
  <c r="B68" i="4"/>
  <c r="B113" i="4"/>
  <c r="B69" i="4"/>
  <c r="B114" i="4"/>
  <c r="B209" i="4"/>
  <c r="B192" i="4"/>
  <c r="B193" i="4"/>
  <c r="B210" i="4"/>
  <c r="B366" i="4"/>
  <c r="B367" i="4"/>
  <c r="B1184" i="4"/>
  <c r="B1242" i="4"/>
  <c r="B470" i="4"/>
  <c r="B47" i="4"/>
  <c r="B773" i="4"/>
  <c r="B783" i="4"/>
  <c r="B175" i="4"/>
  <c r="B585" i="4"/>
  <c r="B310" i="4"/>
  <c r="B48" i="4"/>
  <c r="B116" i="4"/>
  <c r="B176" i="4"/>
  <c r="B50" i="4"/>
  <c r="B118" i="4"/>
  <c r="B51" i="4"/>
  <c r="B119" i="4"/>
  <c r="B487" i="4"/>
  <c r="B121" i="4"/>
  <c r="B489" i="4"/>
  <c r="B490" i="4"/>
  <c r="B276" i="4"/>
  <c r="B1335" i="4"/>
  <c r="B1295" i="4"/>
  <c r="B1170" i="4"/>
  <c r="B640" i="4"/>
  <c r="B312" i="4"/>
  <c r="B587" i="4"/>
  <c r="B314" i="4"/>
  <c r="B53" i="4"/>
  <c r="B755" i="4"/>
  <c r="B361" i="4"/>
  <c r="B588" i="4"/>
  <c r="B427" i="4"/>
  <c r="B1388" i="4"/>
  <c r="B1399" i="4"/>
  <c r="B1404" i="4"/>
  <c r="B236" i="4"/>
  <c r="B237" i="4"/>
  <c r="B315" i="4"/>
  <c r="B257" i="4"/>
  <c r="B123" i="4"/>
  <c r="B589" i="4"/>
  <c r="B316" i="4"/>
  <c r="B318" i="4"/>
  <c r="B320" i="4"/>
  <c r="B1103" i="4"/>
  <c r="B21" i="4"/>
  <c r="B22" i="4"/>
  <c r="B1390" i="4"/>
  <c r="B1206" i="4"/>
  <c r="B382" i="4"/>
  <c r="B383" i="4"/>
  <c r="B893" i="4"/>
  <c r="B895" i="4"/>
  <c r="B591" i="4"/>
  <c r="B592" i="4"/>
  <c r="B202" i="4"/>
  <c r="B594" i="4"/>
  <c r="B465" i="4"/>
  <c r="B1179" i="4"/>
  <c r="B1150" i="4"/>
  <c r="B1149" i="4"/>
  <c r="B1148" i="4"/>
  <c r="B1131" i="4"/>
  <c r="B1118" i="4"/>
  <c r="B1109" i="4"/>
  <c r="B1096" i="4"/>
  <c r="B1178" i="4"/>
  <c r="B1177" i="4"/>
  <c r="B1147" i="4"/>
  <c r="B1146" i="4"/>
  <c r="B1130" i="4"/>
  <c r="B1117" i="4"/>
  <c r="B1108" i="4"/>
  <c r="B1095" i="4"/>
  <c r="B1039" i="4"/>
  <c r="B1289" i="4"/>
  <c r="B1280" i="4"/>
  <c r="B1279" i="4"/>
  <c r="B1268" i="4"/>
  <c r="B1267" i="4"/>
  <c r="B1266" i="4"/>
  <c r="B1251" i="4"/>
  <c r="B1250" i="4"/>
  <c r="B1237" i="4"/>
  <c r="B1236" i="4"/>
  <c r="B1226" i="4"/>
  <c r="B634" i="4"/>
  <c r="B633" i="4"/>
  <c r="B354" i="4"/>
  <c r="B353" i="4"/>
  <c r="B352" i="4"/>
  <c r="B351" i="4"/>
  <c r="B350" i="4"/>
  <c r="B349" i="4"/>
  <c r="B348" i="4"/>
  <c r="B347" i="4"/>
  <c r="B346" i="4"/>
  <c r="B345" i="4"/>
  <c r="B247" i="4"/>
  <c r="B225" i="4"/>
  <c r="B207" i="4"/>
  <c r="B532" i="4"/>
  <c r="B148" i="4"/>
  <c r="B142" i="4"/>
  <c r="B1049" i="4"/>
  <c r="B476" i="4"/>
  <c r="B141" i="4"/>
  <c r="B1264" i="4"/>
  <c r="B531" i="4"/>
  <c r="B147" i="4"/>
  <c r="B140" i="4"/>
  <c r="B496" i="4"/>
  <c r="B463" i="4"/>
  <c r="B246" i="4"/>
  <c r="B224" i="4"/>
  <c r="B1048" i="4"/>
  <c r="B1037" i="4"/>
  <c r="B475" i="4"/>
  <c r="B1394" i="4"/>
  <c r="B1381" i="4"/>
  <c r="B1380" i="4"/>
  <c r="B1393" i="4"/>
  <c r="B1379" i="4"/>
  <c r="B1283" i="4"/>
  <c r="B1274" i="4"/>
  <c r="B1258" i="4"/>
  <c r="B1243" i="4"/>
  <c r="B1231" i="4"/>
  <c r="B1222" i="4"/>
  <c r="B1221" i="4"/>
  <c r="B867" i="4"/>
  <c r="B866" i="4"/>
  <c r="B865" i="4"/>
  <c r="B864" i="4"/>
  <c r="B863" i="4"/>
  <c r="B1422" i="4"/>
  <c r="B184" i="4"/>
  <c r="B1046" i="4"/>
  <c r="B1035" i="4"/>
  <c r="B182" i="4"/>
  <c r="B1171" i="4"/>
  <c r="B1155" i="4"/>
  <c r="B1135" i="4"/>
  <c r="B1122" i="4"/>
  <c r="B1113" i="4"/>
  <c r="B1104" i="4"/>
  <c r="B1088" i="4"/>
  <c r="B190" i="4"/>
  <c r="B90" i="4"/>
  <c r="B189" i="4"/>
  <c r="B1087" i="4"/>
  <c r="B1218" i="4"/>
  <c r="B1211" i="4"/>
  <c r="B1196" i="4"/>
  <c r="B1217" i="4"/>
  <c r="B1216" i="4"/>
  <c r="B1215" i="4"/>
  <c r="B1214" i="4"/>
  <c r="B1210" i="4"/>
  <c r="B1209" i="4"/>
  <c r="B1204" i="4"/>
  <c r="B1201" i="4"/>
  <c r="B1200" i="4"/>
  <c r="B1199" i="4"/>
  <c r="B1195" i="4"/>
  <c r="B1194" i="4"/>
  <c r="B1193" i="4"/>
  <c r="B1192" i="4"/>
  <c r="B861" i="4"/>
  <c r="B461" i="4"/>
  <c r="B154" i="4"/>
  <c r="B129" i="4"/>
  <c r="B425" i="4"/>
  <c r="B271" i="4"/>
  <c r="B171" i="4"/>
  <c r="B153" i="4"/>
  <c r="B128" i="4"/>
  <c r="B218" i="4"/>
  <c r="B859" i="4"/>
  <c r="B380" i="4"/>
  <c r="B88" i="4"/>
  <c r="B379" i="4"/>
  <c r="B378" i="4"/>
  <c r="B1287" i="4"/>
  <c r="B1371" i="4"/>
  <c r="B1365" i="4"/>
  <c r="B1349" i="4"/>
  <c r="B1341" i="4"/>
  <c r="B1331" i="4"/>
  <c r="B1358" i="4"/>
  <c r="B1326" i="4"/>
  <c r="B1325" i="4"/>
  <c r="B1319" i="4"/>
  <c r="B1318" i="4"/>
  <c r="B978" i="4"/>
  <c r="B973" i="4"/>
  <c r="B951" i="4"/>
  <c r="B941" i="4"/>
  <c r="B933" i="4"/>
  <c r="B927" i="4"/>
  <c r="B915" i="4"/>
  <c r="B907" i="4"/>
  <c r="B896" i="4"/>
  <c r="B824" i="4"/>
  <c r="B823" i="4"/>
  <c r="B529" i="4"/>
  <c r="B528" i="4"/>
  <c r="B527" i="4"/>
  <c r="B1175" i="4"/>
  <c r="B1165" i="4"/>
  <c r="B1128" i="4"/>
  <c r="B1093" i="4"/>
  <c r="B1173" i="4"/>
  <c r="B1163" i="4"/>
  <c r="B1162" i="4"/>
  <c r="B1161" i="4"/>
  <c r="B1144" i="4"/>
  <c r="B1143" i="4"/>
  <c r="B1142" i="4"/>
  <c r="B1141" i="4"/>
  <c r="B1126" i="4"/>
  <c r="B1125" i="4"/>
  <c r="B1124" i="4"/>
  <c r="B1115" i="4"/>
  <c r="B1106" i="4"/>
  <c r="B1091" i="4"/>
  <c r="B1090" i="4"/>
  <c r="B1159" i="4"/>
  <c r="B1139" i="4"/>
  <c r="B1033" i="4"/>
  <c r="B1022" i="4"/>
  <c r="B1021" i="4"/>
  <c r="B1013" i="4"/>
  <c r="B1004" i="4"/>
  <c r="B1003" i="4"/>
  <c r="B1020" i="4"/>
  <c r="B1019" i="4"/>
  <c r="B1018" i="4"/>
  <c r="B1012" i="4"/>
  <c r="B1011" i="4"/>
  <c r="B1010" i="4"/>
  <c r="B1002" i="4"/>
  <c r="B1001" i="4"/>
  <c r="B1000" i="4"/>
  <c r="B1417" i="4"/>
  <c r="B386" i="4"/>
  <c r="B641" i="4"/>
  <c r="B628" i="4"/>
  <c r="B618" i="4"/>
  <c r="B613" i="4"/>
  <c r="B604" i="4"/>
  <c r="B598" i="4"/>
  <c r="B595" i="4"/>
  <c r="B505" i="4"/>
  <c r="B372" i="4"/>
  <c r="B1416" i="4"/>
  <c r="B504" i="4"/>
  <c r="B385" i="4"/>
  <c r="B857" i="4"/>
  <c r="B483" i="4"/>
  <c r="B980" i="4"/>
  <c r="B943" i="4"/>
  <c r="B935" i="4"/>
  <c r="B855" i="4"/>
  <c r="B854" i="4"/>
  <c r="B853" i="4"/>
  <c r="B852" i="4"/>
  <c r="B851" i="4"/>
  <c r="B977" i="4"/>
  <c r="B959" i="4"/>
  <c r="B958" i="4"/>
  <c r="B957" i="4"/>
  <c r="B956" i="4"/>
  <c r="B929" i="4"/>
  <c r="B849" i="4"/>
  <c r="B901" i="4"/>
  <c r="B955" i="4"/>
  <c r="B954" i="4"/>
  <c r="B953" i="4"/>
  <c r="B900" i="4"/>
  <c r="B848" i="4"/>
  <c r="B846" i="4"/>
  <c r="B845" i="4"/>
  <c r="B844" i="4"/>
  <c r="B843" i="4"/>
  <c r="B842" i="4"/>
  <c r="B841" i="4"/>
  <c r="B840" i="4"/>
  <c r="B839" i="4"/>
  <c r="B838" i="4"/>
  <c r="B1347" i="4"/>
  <c r="B836" i="4"/>
  <c r="B1248" i="4"/>
  <c r="B1157" i="4"/>
  <c r="B1137" i="4"/>
  <c r="B14" i="4"/>
  <c r="B25" i="4"/>
  <c r="B30" i="4"/>
  <c r="B35" i="4"/>
  <c r="B473" i="4"/>
  <c r="B763" i="4"/>
  <c r="B764" i="4"/>
  <c r="B799" i="4"/>
  <c r="B656" i="4"/>
  <c r="B804" i="4"/>
  <c r="B807" i="4"/>
  <c r="B434" i="4"/>
  <c r="B440" i="4"/>
  <c r="B443" i="4"/>
  <c r="B216" i="4"/>
  <c r="B447" i="4"/>
  <c r="B241" i="4"/>
  <c r="B244" i="4"/>
  <c r="B820" i="4"/>
  <c r="B1315" i="4"/>
  <c r="B1316" i="4"/>
  <c r="B1322" i="4"/>
  <c r="B1323" i="4"/>
  <c r="B1356" i="4"/>
  <c r="B650" i="4"/>
  <c r="B651" i="4"/>
  <c r="B453" i="4"/>
  <c r="B454" i="4"/>
  <c r="B998" i="4"/>
  <c r="B458" i="4"/>
  <c r="B459" i="4"/>
  <c r="B1028" i="4"/>
  <c r="B1029" i="4"/>
  <c r="B1042" i="4"/>
  <c r="B1052" i="4"/>
  <c r="B1053" i="4"/>
  <c r="B1054" i="4"/>
  <c r="B479" i="4"/>
  <c r="B751" i="4"/>
  <c r="B63" i="4"/>
  <c r="B72" i="4"/>
  <c r="B1190" i="4"/>
  <c r="B340" i="4"/>
  <c r="B341" i="4"/>
  <c r="B342" i="4"/>
  <c r="B343" i="4"/>
  <c r="B364" i="4"/>
  <c r="B370" i="4"/>
  <c r="B375" i="4"/>
  <c r="B776" i="4"/>
  <c r="B494" i="4"/>
  <c r="B781" i="4"/>
  <c r="B132" i="4"/>
  <c r="B135" i="4"/>
  <c r="B138" i="4"/>
  <c r="B145" i="4"/>
  <c r="B151" i="4"/>
  <c r="B157" i="4"/>
  <c r="B160" i="4"/>
  <c r="B164" i="4"/>
  <c r="B167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97" i="4"/>
  <c r="B600" i="4"/>
  <c r="B601" i="4"/>
  <c r="B606" i="4"/>
  <c r="B607" i="4"/>
  <c r="B608" i="4"/>
  <c r="B615" i="4"/>
  <c r="B616" i="4"/>
  <c r="B617" i="4"/>
  <c r="B620" i="4"/>
  <c r="B630" i="4"/>
  <c r="B631" i="4"/>
  <c r="B643" i="4"/>
  <c r="B644" i="4"/>
  <c r="B388" i="4"/>
  <c r="B1419" i="4"/>
  <c r="B1420" i="4"/>
  <c r="B826" i="4"/>
  <c r="B827" i="4"/>
  <c r="B828" i="4"/>
  <c r="B829" i="4"/>
  <c r="B830" i="4"/>
  <c r="B831" i="4"/>
  <c r="B832" i="4"/>
  <c r="B833" i="4"/>
  <c r="B834" i="4"/>
  <c r="B898" i="4"/>
  <c r="B975" i="4"/>
  <c r="B1224" i="4"/>
  <c r="B1233" i="4"/>
  <c r="B1234" i="4"/>
  <c r="B1245" i="4"/>
  <c r="B1246" i="4"/>
  <c r="B1260" i="4"/>
  <c r="B1261" i="4"/>
  <c r="B1262" i="4"/>
  <c r="B1276" i="4"/>
  <c r="B1285" i="4"/>
  <c r="B659" i="4"/>
  <c r="B266" i="4"/>
  <c r="B662" i="4"/>
  <c r="B269" i="4"/>
  <c r="B274" i="4"/>
  <c r="B279" i="4"/>
  <c r="B282" i="4"/>
  <c r="B285" i="4"/>
  <c r="B393" i="4"/>
  <c r="B665" i="4"/>
  <c r="B396" i="4"/>
  <c r="B401" i="4"/>
  <c r="B402" i="4"/>
  <c r="B289" i="4"/>
  <c r="B292" i="4"/>
  <c r="B293" i="4"/>
  <c r="B669" i="4"/>
  <c r="B406" i="4"/>
  <c r="B407" i="4"/>
  <c r="B408" i="4"/>
  <c r="B409" i="4"/>
  <c r="B414" i="4"/>
  <c r="B417" i="4"/>
  <c r="B422" i="4"/>
  <c r="B423" i="4"/>
  <c r="B430" i="4"/>
  <c r="B437" i="4"/>
  <c r="B1060" i="4"/>
  <c r="B1300" i="4"/>
  <c r="B196" i="4"/>
  <c r="B205" i="4"/>
  <c r="B213" i="4"/>
  <c r="B221" i="4"/>
  <c r="B1407" i="4"/>
  <c r="B229" i="4"/>
  <c r="B232" i="4"/>
  <c r="B233" i="4"/>
  <c r="B234" i="4"/>
  <c r="B1065" i="4"/>
  <c r="B1066" i="4"/>
  <c r="B1069" i="4"/>
  <c r="B1070" i="4"/>
  <c r="B1073" i="4"/>
  <c r="B1074" i="4"/>
  <c r="B1077" i="4"/>
  <c r="B1080" i="4"/>
  <c r="B1081" i="4"/>
  <c r="B1084" i="4"/>
  <c r="B674" i="4"/>
  <c r="B331" i="4"/>
  <c r="B989" i="4"/>
  <c r="B1413" i="4"/>
  <c r="B298" i="4"/>
  <c r="B323" i="4"/>
  <c r="B324" i="4"/>
  <c r="B252" i="4"/>
  <c r="B679" i="4"/>
  <c r="B501" i="4"/>
  <c r="B1305" i="4"/>
  <c r="B255" i="4"/>
  <c r="B260" i="4"/>
  <c r="B682" i="4"/>
  <c r="B686" i="4"/>
  <c r="B689" i="4"/>
  <c r="B692" i="4"/>
  <c r="B695" i="4"/>
  <c r="B699" i="4"/>
  <c r="B704" i="4"/>
  <c r="B705" i="4"/>
  <c r="B708" i="4"/>
  <c r="B712" i="4"/>
  <c r="B1309" i="4"/>
  <c r="B715" i="4"/>
  <c r="B728" i="4"/>
  <c r="B731" i="4"/>
  <c r="B734" i="4"/>
  <c r="B738" i="4"/>
  <c r="B741" i="4"/>
  <c r="B745" i="4"/>
  <c r="B1329" i="4"/>
  <c r="B1338" i="4"/>
  <c r="B1339" i="4"/>
  <c r="B1363" i="4"/>
  <c r="B759" i="4"/>
  <c r="B765" i="4"/>
  <c r="B1277" i="4"/>
  <c r="B788" i="4"/>
  <c r="B789" i="4"/>
  <c r="B790" i="4"/>
  <c r="B812" i="4"/>
  <c r="B813" i="4"/>
  <c r="B814" i="4"/>
  <c r="B36" i="4"/>
  <c r="B73" i="4"/>
  <c r="B161" i="4"/>
  <c r="B1061" i="4"/>
  <c r="B299" i="4"/>
  <c r="B325" i="4"/>
  <c r="B75" i="4"/>
  <c r="B481" i="4"/>
  <c r="B76" i="4"/>
  <c r="B1031" i="4"/>
  <c r="B1044" i="4"/>
  <c r="B38" i="4"/>
  <c r="B39" i="4"/>
  <c r="B78" i="4"/>
  <c r="B79" i="4"/>
  <c r="B40" i="4"/>
  <c r="B41" i="4"/>
  <c r="B80" i="4"/>
  <c r="B81" i="4"/>
  <c r="B767" i="4"/>
  <c r="B169" i="4"/>
  <c r="B525" i="4"/>
  <c r="B198" i="4"/>
  <c r="B199" i="4"/>
  <c r="B200" i="4"/>
  <c r="B792" i="4"/>
  <c r="B793" i="4"/>
  <c r="B16" i="4"/>
  <c r="B17" i="4"/>
  <c r="B83" i="4"/>
  <c r="B85" i="4"/>
  <c r="B86" i="4"/>
  <c r="B9" i="4"/>
</calcChain>
</file>

<file path=xl/sharedStrings.xml><?xml version="1.0" encoding="utf-8"?>
<sst xmlns="http://schemas.openxmlformats.org/spreadsheetml/2006/main" count="14632" uniqueCount="2062">
  <si>
    <t>VIGENCIA</t>
  </si>
  <si>
    <t>UE</t>
  </si>
  <si>
    <t>UNIDAD_EJE</t>
  </si>
  <si>
    <t>DEPENDENCIA</t>
  </si>
  <si>
    <t>CODIGO_PRESUPUESTAL</t>
  </si>
  <si>
    <t>FTE</t>
  </si>
  <si>
    <t>FUENTE</t>
  </si>
  <si>
    <t>CODI FUENTE</t>
  </si>
  <si>
    <t>RUBRO</t>
  </si>
  <si>
    <t>PILAR</t>
  </si>
  <si>
    <t>LINEA</t>
  </si>
  <si>
    <t>PROGRAMA</t>
  </si>
  <si>
    <t>INICIAL</t>
  </si>
  <si>
    <t>MODIFICACIONES</t>
  </si>
  <si>
    <t>VIGENTE</t>
  </si>
  <si>
    <t>DISPONIBILIDADES</t>
  </si>
  <si>
    <t>COMPROMISOS</t>
  </si>
  <si>
    <t>GIROS</t>
  </si>
  <si>
    <t>PAGOS</t>
  </si>
  <si>
    <t>01</t>
  </si>
  <si>
    <t>DESPACHO DEL ALCALDE</t>
  </si>
  <si>
    <t>02-004-06-95-01-04-03-02</t>
  </si>
  <si>
    <t>004</t>
  </si>
  <si>
    <t>REGALIAS</t>
  </si>
  <si>
    <t>CONTROL DEL RIESGO EN NUESTRO TERRITORIO -PLAN DE ACCION -CALAMIDAD PUBLICA - Excedentes De Regalias</t>
  </si>
  <si>
    <t>02-004-06-95-02-01-10-01</t>
  </si>
  <si>
    <t>FORTALECIMIENTO INSTITUCIONAL FAMILIAR PARA SUPERACION DE LA POBREZA Y DESIGUALDAD - Regalias Margen de Comercializacion</t>
  </si>
  <si>
    <t>02-004-06-93-01-02-05-01</t>
  </si>
  <si>
    <t>FORTALECIMIENTO INSTITUCIONAL Y OPERACIONAL DEL SISTEMA INTEGRADO DE TRANSPORTE MASIVO CARTAGENA DE INDIAS - TRANSCARIBE- Regalías Margen de Comercialización</t>
  </si>
  <si>
    <t>02-004-06-93-01-02-05-02</t>
  </si>
  <si>
    <t>FORTALECIMIENTO INSTITUCIONAL Y OPERACIONAL DEL SISTEMA INTEGRADO DE TRANSPORTE MASIVO CARTAGENA DE INDIAS - TRANSCARIBE - Excedentes De Regalías</t>
  </si>
  <si>
    <t>02-004-06-95-01-02-05-01</t>
  </si>
  <si>
    <t>FORTALECIMIENTO INSTITUCIONAL Y OPERACIONAL DEL SISTEMA INTEGRADO DE TRANSPORTE MASIVO CARTAGENA DE INDIAS - TRANSCARIBE - Regalías Margen de Comercialización</t>
  </si>
  <si>
    <t>02-004-06-95-01-02-05-02</t>
  </si>
  <si>
    <t>02-008-06-95-01-02-02-01</t>
  </si>
  <si>
    <t>008</t>
  </si>
  <si>
    <t>AMOBLAMIENTO URBANO</t>
  </si>
  <si>
    <t>RECUPERACION DEL ESPACIO PUBLICO  - Amoblamiento Urbano</t>
  </si>
  <si>
    <t>02-001-06-20-02-01-04-01</t>
  </si>
  <si>
    <t>001</t>
  </si>
  <si>
    <t>INGRESOS CORRIENTES DE LIBRE DESTINACION</t>
  </si>
  <si>
    <t>HABITABILIDAD PARA LA SUPERACION DE LA POBREZA Y DESIGUALDAD - Ingresos corrientes de libre destinacion</t>
  </si>
  <si>
    <t>02-001-06-20-02-01-05-01</t>
  </si>
  <si>
    <t>INGRESO Y TRABAJO PARA LA SUPERACION DE LA POBREZA Y DESIGUALDAD - Ingresos corrientes de libre destinacion</t>
  </si>
  <si>
    <t>02-001-06-20-02-01-06-01</t>
  </si>
  <si>
    <t>BANCARIZACION PARA LA SUPERACION DE LA POBREZA Y DESIGUALDAD - Ingresos corrientes de libre destinacion</t>
  </si>
  <si>
    <t>02-001-06-20-02-01-07-01</t>
  </si>
  <si>
    <t>DINAMICA FAMILIAR PARA SUPERACION DE LA POBREZA Y DESIGUALDAD - Ingresos corrientes de libre destinacion</t>
  </si>
  <si>
    <t>02-001-06-20-02-01-08-01</t>
  </si>
  <si>
    <t>NUTRICION  Y SEGURIDAD ALIMENTARIA FAMILIAR PARA SUPERACION DE LA POBREZA Y DESIGUALDAD - Ingresos corrientes de libre destinacion</t>
  </si>
  <si>
    <t>02-001-06-20-02-01-09-01</t>
  </si>
  <si>
    <t>ACCESO A LA JUSTICIA Y FORMACION EN MECANISMOS ALTERNATIVOS DE SOLUCION DE CONFLICTOS - Ingresos corrientes de libre destinacion</t>
  </si>
  <si>
    <t>02-001-06-20-02-01-10-01</t>
  </si>
  <si>
    <t>FORTALECIMIENTO INSTITUCIONAL FAMILIAR PARA SUPERACION DE LA POBREZA Y DESIGUALDAD - Ingresos corrientes de libre destinacion</t>
  </si>
  <si>
    <t>02-001-06-20-01-04-02-01</t>
  </si>
  <si>
    <t>APORTES PARA MITIGAR EL RIESGO EN LAS COMUNIDADES DEL DISTRITO DE CARTAGENA - Ingresos corrientes de libre destinacion</t>
  </si>
  <si>
    <t>02-001-06-20-02-01-02-01</t>
  </si>
  <si>
    <t>SALUD PARA LA SUPERACION DE LA POBREZA Y DESIGUALDAD - Ingresos corrientes de libre destinacion</t>
  </si>
  <si>
    <t>02-001-06-20-02-01-03-01</t>
  </si>
  <si>
    <t>EDUCACION PARA LA SUPERACION DE LA POBREZA Y DESIGUALDAD - Ingresos corrientes de libre destinacion</t>
  </si>
  <si>
    <t>02-001-06-92-01-04-03-01</t>
  </si>
  <si>
    <t>CONTROL DEL RIESGO EN NUESTRO TERRITORIO -  Reintegros ICLD</t>
  </si>
  <si>
    <t>02-001-06-92-02-01-08-01</t>
  </si>
  <si>
    <t>NUTRICION  Y SEGURIDAD ALIMENTARIA FAMILIAR PARA SUPERACION DE LA POBREZA Y DESIGUALDAD - Reintegros ICLD</t>
  </si>
  <si>
    <t>02-001-06-92-01-02-05-01</t>
  </si>
  <si>
    <t>FORTALECIMIENTO INSTITUCIONAL Y OPERACIONAL DEL SISTEMA INTEGRADO DE TRANSPORTE MASIVO CARTAGENA DE INDIAS  - TRANSCARIBE - REINTEGROS  ICLD</t>
  </si>
  <si>
    <t>02-001-06-20-01-04-03-01</t>
  </si>
  <si>
    <t>CONTROL DEL RIESGO EN NUESTRO TERRITORIO - Ingresos Corrientes de Libre Destinación</t>
  </si>
  <si>
    <t>02-001-06-10-01-02-01-01</t>
  </si>
  <si>
    <t>SOSTENIBILIDAD DEL ESPACIO PUBLICO TG+ - Ingresos corrientes de libre destinacion</t>
  </si>
  <si>
    <t>02-001-06-10-01-02-02-01</t>
  </si>
  <si>
    <t>RECUPERACION DEL ESPACIO PUBLICO TG+ - Ingresos corrientes de libre destinacion</t>
  </si>
  <si>
    <t>02-001-06-10-01-02-03-01</t>
  </si>
  <si>
    <t>GENERACION DEL ESPACIO PUBLICO TG+ - Ingresos corrientes de libre destinacion</t>
  </si>
  <si>
    <t>02-001-06-10-01-02-04-01</t>
  </si>
  <si>
    <t>DISENO DE PLAN INTEGRAL PARA MEJORAR LA MOVILIDAD EN LA CIUDAD DE CARTAGENA  TG+ - Ingresos corrientes de libre destinacion</t>
  </si>
  <si>
    <t>02-001-06-10-01-02-05-01</t>
  </si>
  <si>
    <t>FORTALECIMIENTO INSTITUCIONAL Y OPERACIONAL DEL SISTEMA INTEGRADO DE TRANSPORTE MASIVO CARTAGENA DE INDIAS - TRANSCARIBE - Ingresos corrientes de libre destinacion</t>
  </si>
  <si>
    <t>02-124-06-95-01-02-05-01</t>
  </si>
  <si>
    <t>124</t>
  </si>
  <si>
    <t>IMPUESTO TRANSPORTE POR OLEODUCTO Y GASODUCTO</t>
  </si>
  <si>
    <t>FORTALECIMIENTO INSTITUCIONAL Y OPERACIONAL DEL SISTEMA INTEGRADO DE TRANSPORTE MASIVO CARTAGENA DE INDIAS - TRANSCARIBE - Impuesto Transporte por Oleoducto y Gasoducto</t>
  </si>
  <si>
    <t>02-124-06-93-01-02-05-01</t>
  </si>
  <si>
    <t>FORTALECIMIENTO INSTITUCIONAL Y OPERACIONAL DEL SISTEMA INTEGRADO DE TRANSPORTE MASIVO CARTAGENA DE INDIAS ��� TRANSCARIBE - Impuesto Transporte por Oleoducto y Gasoducto</t>
  </si>
  <si>
    <t>02-124-06-93-02-01-10-01</t>
  </si>
  <si>
    <t>APOYO PARA LA EJECUCION Y DESARROLLO DEL PROGRAMA FAMILIAS EN ACCION EN LA CIUDAD DE CARTAGENA - Impuesto Transporte por Oleoducto y Gasoducto</t>
  </si>
  <si>
    <t>02-124-06-95-01-04-03-01</t>
  </si>
  <si>
    <t>CONTROL DEL RIESGO EN NUESTRO TERRITORIO -PLAN DE ACCION -CALAMIDAD PUBLICA - Impuesto Transporte por Oleoducto y Gasoducto</t>
  </si>
  <si>
    <t>02-124-06-95-02-01-10-01</t>
  </si>
  <si>
    <t>APOYO PARA LA EJECUCION Y DESARROLLO DEL PROGRAMA MAS FAMILIAS EN ACCION EN LA CIUDAD DE CARTAGENA - Impuesto Transporte de Oleoducto y Gasoducto</t>
  </si>
  <si>
    <t>02-126-06-93-01-02-05-01</t>
  </si>
  <si>
    <t>126</t>
  </si>
  <si>
    <t>RENDIMIENTOS FINANCIEROS IMPUESTO TRANSPORTE POR OLEODUCTO Y GASODUCTO</t>
  </si>
  <si>
    <t>FORTALECIMIENTO INSTITUCIONAL Y OPERACIONAL DEL SISTEMA INTEGRADO DE TRANSPORTE MASIVO CARTAGENA DE INDIAS - TRANSCARIBE - Rendimientos Financieros Impuesto Transporte por Oleoducto y Gasoducto</t>
  </si>
  <si>
    <t>02-126-06-95-01-02-05-01</t>
  </si>
  <si>
    <t>FORTALECIMIENTO INSTITUCIONAL Y OPERACIONAL DEL SISTEMA INTEGRADO DE TRANSPORTE MASIVO CARTAGENA DE INDIAS -TRANSCARIBE - Rendimientos Financieros Impuesto Transporte por Oleoducto y Gasoducto</t>
  </si>
  <si>
    <t>02-126-06-93-01-04-03-01</t>
  </si>
  <si>
    <t>CONTROL DEL RIESGO EN NUESTRO TERRITORIO ��� PLAN DE ACCION COVID - 19- Rendimientos Financieros Impuesto Transporte por Oleoducto y Gasoducto</t>
  </si>
  <si>
    <t>02-126-06-95-01-04-03-01</t>
  </si>
  <si>
    <t>CONTROL DEL RIESGO EN NUESTRO TERRITORIO -PLAN DE ACCION - CALAMIDAD PUBLICA - Rendimientos Financieros Impuesto Transporte por Oleoducto y Gasoducto</t>
  </si>
  <si>
    <t>02-127-06-95-01-04-03-01</t>
  </si>
  <si>
    <t>127</t>
  </si>
  <si>
    <t>RENDIMIENTOS FINANCIEROS BALDIOS Y VENTA DE ACTIVOS</t>
  </si>
  <si>
    <t>CONTROL DEL RIESGO EN NUESTRO TERRITORIO -PLAN DE ACCION -CALAMIDAD PUBLICA - Rendimientos Financieros Venta De Activos</t>
  </si>
  <si>
    <t>02-138-06-93-01-02-05-01</t>
  </si>
  <si>
    <t>138</t>
  </si>
  <si>
    <t xml:space="preserve"> DIVIDENDOS SOCIEDAD PORTUARIA</t>
  </si>
  <si>
    <t>FORTALECIMIENTO INSTITUCIONAL Y OPERACIONAL DEL SISTEMA INTEGRADO DE TRANSPORTE MASIVO CARTAGENA DE INDIAS ��� TRANSCARIBE -Dividendos Sociedad Portuaria</t>
  </si>
  <si>
    <t>02-138-06-95-01-04-03-01</t>
  </si>
  <si>
    <t>CONTROL DEL RIESGO EN NUESTRO TERRITORIO -PLAN DE ACCION - CALAMIDAD PUBLICA - Dividendos Sociedad Portuaria</t>
  </si>
  <si>
    <t>02-147-06-10-01-02-02-01</t>
  </si>
  <si>
    <t>147</t>
  </si>
  <si>
    <t xml:space="preserve">OTROS RENDIMIENTOS AMOBLAMIENTO </t>
  </si>
  <si>
    <t xml:space="preserve">RECUPERACION DEL ESPACIO PUBLICO TG+ - Otros Rendimientos Financieros  Amoblamiento  </t>
  </si>
  <si>
    <t>02-147-06-95-01-02-02-01</t>
  </si>
  <si>
    <t>RECUPERACION DEL ESPACIO PUBLICO -Rendimientos Financieros Amoblamiento Urbano</t>
  </si>
  <si>
    <t>02-080-06-10-01-02-01-01</t>
  </si>
  <si>
    <t>080</t>
  </si>
  <si>
    <t>OCUPACION DE VIAS Y ESPACIO PUBLICO</t>
  </si>
  <si>
    <t xml:space="preserve">SOSTENIBILIDAD DEL ESPACIO PUBLICO TG+ - Estacionamiento, ocupacion de vias y espacio publico </t>
  </si>
  <si>
    <t>02-080-06-10-01-02-02-01</t>
  </si>
  <si>
    <t xml:space="preserve">RECUPERACION DEL ESPACIO PUBLICO TG+ - Estacionamiento, ocupacion de vias y espacio publico </t>
  </si>
  <si>
    <t>02-080-06-10-01-02-03-01</t>
  </si>
  <si>
    <t>GENERACION DEL ESPACIO PUBLICO TG+ - Estacionamiento, ocupacion de vias y espacio publico</t>
  </si>
  <si>
    <t>02-080-06-95-01-04-03-01</t>
  </si>
  <si>
    <t>CONTROL DEL RIESGO EN NUESTRO TERRITORIO -PLAN DE ACCION -CALAMIDAD PUBLICA - Estacionamiento, Ocupacion De Vias y Espacio Publico</t>
  </si>
  <si>
    <t>02-083-06-95-01-04-03-01</t>
  </si>
  <si>
    <t>083</t>
  </si>
  <si>
    <t>IMPUESTO DE DELINEACION URBANA Y APROBACION DE PLANOS</t>
  </si>
  <si>
    <t>CONTROL DEL RIESGO EN NUESTRO TERRITORIO -PLAN DE ACCION -CALAMIDAD PUBLICA - Delineacion Urbana 10% Distriseguridad</t>
  </si>
  <si>
    <t>02-085-06-93-01-04-03-01</t>
  </si>
  <si>
    <t>085</t>
  </si>
  <si>
    <t>VENTA DE ACTIVOS</t>
  </si>
  <si>
    <t>CONTROL DEL RIESGO EN NUESTRO TERRITORIO ��� PLAN DE ACCION COVID - 19 - Venta de Activos</t>
  </si>
  <si>
    <t>02-086-06-20-01-04-03-01</t>
  </si>
  <si>
    <t>086</t>
  </si>
  <si>
    <t>DONACIONES</t>
  </si>
  <si>
    <t xml:space="preserve">CONTROL DEL RIESGO EN NUESTRO TERRITORIO TG+ - Donaciones </t>
  </si>
  <si>
    <t>02-086-06-93-01-04-03-01</t>
  </si>
  <si>
    <t>CONTROL DEL RIESGO EN NUESTRO TERRITORIO CARTAGENA - CALAMIDAD PUBLICA ¿ (Covid-19) Donaciones</t>
  </si>
  <si>
    <t>02-086-06-95-01-04-03-01</t>
  </si>
  <si>
    <t>02-086-06-93-01-04-03-02</t>
  </si>
  <si>
    <t>CONTROL DEL RIESGO EN NUESTRO TERRITORIO CARTAGENA - CALAMIDAD PUBLICA ¿ (Tormenta Iota) Donaciones</t>
  </si>
  <si>
    <t>02-100-06-10-01-02-04-01</t>
  </si>
  <si>
    <t>100</t>
  </si>
  <si>
    <t>APROVECHAMIENTO ECONOMICO DEL ESPACIO PUBLICO</t>
  </si>
  <si>
    <t xml:space="preserve">DISENO DE PLAN INTEGRAL PARA MEJORAR LA MOVILIDAD EN LA CIUDAD DE CARTAGENA  TG+ - Aprovechamiento economico del espacio publico </t>
  </si>
  <si>
    <t>02-100-06-95-01-04-03-01</t>
  </si>
  <si>
    <t>CONTROL DEL RIESGO EN NUESTRO TERRITORIO -PLAN DE ACCION -CALAMIDAD PUBLICA - Aprovechamiento Economico Del Espacio Publico</t>
  </si>
  <si>
    <t>02-107-06-20-02-01-10-01</t>
  </si>
  <si>
    <t>107</t>
  </si>
  <si>
    <t>RENDIMIENTOS FINANCIEROS OTROS DIVIDENDOS</t>
  </si>
  <si>
    <t>APOYO PARA LA EJECUCION Y DESARROLLO DEL PROGRAMA MAS FAMILIAS EN ACCION EN LA CIUDAD DE CARTAGENA - Rendimientos financieros otros dividendos</t>
  </si>
  <si>
    <t>02-107-06-95-01-02-05-01</t>
  </si>
  <si>
    <t>FORTALECIMIENTO INSTITUCIONAL Y OPERACIONAL DEL SISTEMA INTEGRADO DE TRANSPORTE MASIVO CARTAGENA DE INDIAS - TRANSCARIBE - Rendimientos Financieros Otros Dividendos</t>
  </si>
  <si>
    <t>02-107-06-95-01-04-03-02</t>
  </si>
  <si>
    <t>CONTROL DEL RIESGO EN NUESTRO TERRITORIO -PLAN DE ACCION -CALAMIDAD PUBLICA - Rendimientos Financieros Otros Dividendos</t>
  </si>
  <si>
    <t>02-119-06-20-01-04-01-01</t>
  </si>
  <si>
    <t>119</t>
  </si>
  <si>
    <t>ICLD 1%</t>
  </si>
  <si>
    <t>AMPLIACION DEL CONOCIMIENTO DEL RIESGO EN NUESTRO TERRITORIO CARTAGENA - Ingresos corrientes de libre destinacion (Acuerdo 001 2016) gestion del riesgo</t>
  </si>
  <si>
    <t>02-119-06-20-01-04-02-01</t>
  </si>
  <si>
    <t>APORTES PARA MITIGAR EL RIESGO EN LAS COMUNIDADES DEL DISTRITO DE CARTAGENA - Ingresos corrientes de libre destinacion (Acuerdo 001 2016) gestion del riesgo</t>
  </si>
  <si>
    <t>02-119-06-20-01-04-03-01</t>
  </si>
  <si>
    <t>CONTROL DEL RIESGO EN NUESTRO TERRITORIO TG+ - Ingresos corrientes de libre destinacion (Acuerdo 001 2016) gestion del riesgo</t>
  </si>
  <si>
    <t>02-119-06-95-01-04-03-01</t>
  </si>
  <si>
    <t>CONTROL DE LOS RIESGO EN NUESTRO TERRITORIO CARTAGENA - Ingresos Corrientes de Libre Destinacion (1%)</t>
  </si>
  <si>
    <t>02-119-06-95-01-04-02-01</t>
  </si>
  <si>
    <t>APORTES PARA MITIGAR EL RIESGO EN LAS COMUNIDADES DEL DISTRITO DE CARTAGENA - ICLD 1%</t>
  </si>
  <si>
    <t>02-062-06-95-01-04-03-01</t>
  </si>
  <si>
    <t>062</t>
  </si>
  <si>
    <t>DIVIDENDOS DE ACUACAR</t>
  </si>
  <si>
    <t>CONTROL DEL RIESGO EN NUESTRO TERRITORIO -PLAN DE ACCION - CALAMIDAD PUBLICA - Dividendos Acuacar</t>
  </si>
  <si>
    <t>02-062-06-95-01-02-05-01</t>
  </si>
  <si>
    <t>FORTALECIMIENTO INSTITUCIONAL Y OPERACIONAL DEL SISTEMA INTEGRADO DE TRANSPORTE MASIVO CARTAGENA DE INDIAS -TRANSCARIBE - Dividendos Acuacar</t>
  </si>
  <si>
    <t>02-070-06-20-01-04-03-02</t>
  </si>
  <si>
    <t>070</t>
  </si>
  <si>
    <t>SGP - PROPOSITO GENERAL</t>
  </si>
  <si>
    <t>CONTROL DEL RIESGO EN NUESTRO TERRITORIO - SGP Proposito General (5%)</t>
  </si>
  <si>
    <t>02-070-06-95-01-04-01-01</t>
  </si>
  <si>
    <t>AMPLIACION DEL CONOCIMIENTO DEL RIESGO EN NUESTRO TERRITORIO CARTAGENA - SGP Proposito General (5%)</t>
  </si>
  <si>
    <t>02-070-06-95-01-04-02-01</t>
  </si>
  <si>
    <t>APORTES PARA MITIGAR EL RIESGO EN LAS COMUNIDADES DEL DISTRITO DE CARTAGENA - SGP Proposito General (5%)</t>
  </si>
  <si>
    <t>02-070-06-95-01-04-03-03</t>
  </si>
  <si>
    <t>CONTROL DEL RIESGO EN NUESTRO TERRITORIO- SGP Proposito General (5%)</t>
  </si>
  <si>
    <t>02-070-06-20-01-04-01-01</t>
  </si>
  <si>
    <t xml:space="preserve">AMPLIACION DEL CONOCIMIENTO DEL RIESGO EN NUESTRO TERRITORIO CARTAGENA - AMPLIACION DEL CONOCIMIENTO DEL RIESGO EN NUESTRO TERRITORIO CARTAGENA - SGP- Proposito general 5% acuerdo 001 del 2016 gestion del riesgo </t>
  </si>
  <si>
    <t>02-070-06-20-01-04-02-01</t>
  </si>
  <si>
    <t xml:space="preserve">APORTES PARA MITIGAR EL RIESGO EN LAS COMUNIDADES DEL DISTRITO DE CARTAGENA - SGP- Proposito general 5% acuerdo 001 del 2016 gestion del riesgo </t>
  </si>
  <si>
    <t>02-070-06-20-01-04-03-01</t>
  </si>
  <si>
    <t xml:space="preserve">CONTROL DEL RIESGO EN NUESTRO TERRITORIO TG+ - SGP- Proposito general 5% acuerdo 001 del 2016 gestion del riesgo </t>
  </si>
  <si>
    <t>02-008-06-95-01-04-03-01</t>
  </si>
  <si>
    <t>CONTROL DEL RIESGO EN NUESTRO TERRITORIO -PLAN DE ACCION -CALAMIDAD PUBLICA - Amoblamiento Urbano</t>
  </si>
  <si>
    <t>02-008-06-10-01-02-02-01</t>
  </si>
  <si>
    <t>RECUPERACION DEL ESPACIO PUBLICO TG+ - Amoblamiento urbano</t>
  </si>
  <si>
    <t>02-009-06-93-01-04-03-01</t>
  </si>
  <si>
    <t>009</t>
  </si>
  <si>
    <t>RECURSOS PROVISIONADOS</t>
  </si>
  <si>
    <t>CONTROL DEL RIESGO EN NUESTRO TERRITORIO ��� PLAN DE ACCION COVID - 19 -Recursos Provisionados</t>
  </si>
  <si>
    <t>02-009-06-95-01-04-03-01</t>
  </si>
  <si>
    <t>CONTROL DEL RIESGO EN NUESTRO TERRITORIO -PLAN DE ACCION -CALAMIDAD PUBLICA - Recursos Provisionados</t>
  </si>
  <si>
    <t>02-034-06-95-01-04-03-01</t>
  </si>
  <si>
    <t>034</t>
  </si>
  <si>
    <t>VENTA DE SERVICIOS CEMENTERIOS</t>
  </si>
  <si>
    <t>CONTROL DEL RIESGO EN NUESTRO TERRITORIO -PLAN DE ACCION -CALAMIDAD PUBLICA - Venta De Servicios Cementerios</t>
  </si>
  <si>
    <t>02-037-06-95-02-01-01-01</t>
  </si>
  <si>
    <t>037</t>
  </si>
  <si>
    <t>RENDIMIENTOS FINANCIEROS  ICLD</t>
  </si>
  <si>
    <t>IDENTIFICACION PARA SUPERACION DE LA POBREZA Y DESIGUALDAD - Rendimientos Financieros ICLD</t>
  </si>
  <si>
    <t>02-037-06-95-02-01-06-01</t>
  </si>
  <si>
    <t>BANCARIZACION PARA LA SUPERACION DE LA POBREZA Y DESIGUALDAD - Rendimientos Financieros ICLD</t>
  </si>
  <si>
    <t>02-037-06-20-02-01-01-01</t>
  </si>
  <si>
    <t>IDENTIFICACION PARA SUPERACION DE LA POBREZA Y DESIGUALDAD - Rendimientos financieros ICLD</t>
  </si>
  <si>
    <t>02-037-06-20-02-01-06-01</t>
  </si>
  <si>
    <t>BANCARIZACION PARA LA SUPERACION DE LA POBREZA Y DESIGUALDAD - Rendimientos financieros ICLD</t>
  </si>
  <si>
    <t>02-037-06-20-02-01-10-01</t>
  </si>
  <si>
    <t>APOYO PARA LA EJECUCION Y DESARROLLO DEL PROGRAMA MAS FAMILIAS EN ACCION EN LA CIUDAD DE CARTAGENA - Rendimientos financieros ICLD</t>
  </si>
  <si>
    <t>02-040-06-95-01-04-03-01</t>
  </si>
  <si>
    <t>040</t>
  </si>
  <si>
    <t>IMPUESTO OBRAS VIALES</t>
  </si>
  <si>
    <t xml:space="preserve">CONTROL DEL RIESGO EN NUESTRO TERRITORIO -PLAN DE ACCION -CALAMIDAD PUBLICA - Contribucion De Contratos De Obras Publicas </t>
  </si>
  <si>
    <t>02-053-06-93-02-01-04-01</t>
  </si>
  <si>
    <t>053</t>
  </si>
  <si>
    <t>CONTRAPRESTACIONES PORTUARIAS</t>
  </si>
  <si>
    <t>HABITABILIDAD PARA LA SUPERACION DE LA POBREZA Y DESIGUALDAD -  Contraprestaciones Portuarias</t>
  </si>
  <si>
    <t>02-053-06-95-02-01-04-01</t>
  </si>
  <si>
    <t>02-053-06-95-02-01-05-01</t>
  </si>
  <si>
    <t>INGRESO Y TRABAJO PARA LA SUPERACION DE LA POBREZA Y DESIGUALDAD - Contraprestaciones Portuarias</t>
  </si>
  <si>
    <t>02-053-06-20-02-01-04-01</t>
  </si>
  <si>
    <t>HABITABILIDAD PARA LA SUPERACION DE LA POBREZA Y DESIGUALDAD - Contraprestaciones portuarias</t>
  </si>
  <si>
    <t>02-053-06-20-02-01-05-01</t>
  </si>
  <si>
    <t>INGRESO Y TRABAJO PARA LA SUPERACION DE LA POBREZA Y DESIGUALDAD - Contraprestaciones portuarias</t>
  </si>
  <si>
    <t>02-002-06-93-01-04-03-01</t>
  </si>
  <si>
    <t>002</t>
  </si>
  <si>
    <t>SOBRETASA ALCANTARILLADO</t>
  </si>
  <si>
    <t>CONTROL DEL RIESGO EN NUESTRO TERRITORIO ��� PLAN DE ACCION COVID - 19  -Sobretasa Alcantarillado</t>
  </si>
  <si>
    <t>02-002-06-95-01-04-03-01</t>
  </si>
  <si>
    <t>CONTROL DEL RIESGO EN NUESTRO TERRITORIO -PLAN DE ACCION -CALAMIDAD PUBLICA - Sobretasa Alcantarillado</t>
  </si>
  <si>
    <t>02-004-06-93-01-04-03-01</t>
  </si>
  <si>
    <t>CONTROL DEL RIESGO EN NUESTRO TERRITORIO ��� PLAN DE ACCION COVID - 19 - Regalias Margen de Comercializacion</t>
  </si>
  <si>
    <t>02-004-06-93-01-04-03-02</t>
  </si>
  <si>
    <t>CONTROL DEL RIESGO EN NUESTRO TERRITORIO ��� PLAN DE ACCION COVID - 19  - Excedentes De Regalias</t>
  </si>
  <si>
    <t>02-004-06-95-01-04-03-01</t>
  </si>
  <si>
    <t>CONTROL DEL RIESGO EN NUESTRO TERRITORIO -PLAN DE ACCION -CALAMIDAD PUBLICA - Regalias Margen de Comercializacion</t>
  </si>
  <si>
    <t>02</t>
  </si>
  <si>
    <t>SECRETARIA DEL INTERIOR Y CONVIVENCIA CIUDADANAL</t>
  </si>
  <si>
    <t>02-120-06-93-04-03-01-03</t>
  </si>
  <si>
    <t>120</t>
  </si>
  <si>
    <t>MULTAS CODIGO NACIONAL DE POLICIA</t>
  </si>
  <si>
    <t>PLAN INTEGRAL DE SEGURIDAD CIUDADANA - Multas Codigo Nacional de Policia</t>
  </si>
  <si>
    <t>02-120-06-95-04-03-03-01</t>
  </si>
  <si>
    <t>MEJORAMIENTO DE LA CONVIVENCIA Y MODERNIZACION DE LAS INSPECCIONES DE POLICIA - Multas Codigo Nacional de Policia</t>
  </si>
  <si>
    <t>02-138-06-93-04-04-02-01</t>
  </si>
  <si>
    <t>FORTALECIMIENTO Y ATENCION INTEGRAL A INTERNOS DE LOS ESTABLECIMIENTOS CARCELARIOS TG+ Dividendos Sociedad Portuaria</t>
  </si>
  <si>
    <t>02-138-06-93-04-04-02-02</t>
  </si>
  <si>
    <t>FORTALECIMIENTO Y ATENCION INTEGRAL A INTERNOS DE LOS ESTABLECIMIENTOS CARCELARIOS -TRASLADO CARCEL - Dividendos Sociedad Portuaria</t>
  </si>
  <si>
    <t>02-138-06-93-05-01-07-01</t>
  </si>
  <si>
    <t>FORTALECIMIENTO DE LA POBLACION INDIGENA EN EL DISTRITO DE CARTAGENA TG+ Dividendos Sociedad Portuaria</t>
  </si>
  <si>
    <t>02-158-06-93-04-03-02-01</t>
  </si>
  <si>
    <t>158</t>
  </si>
  <si>
    <t>RENDIMIENTOS FINANCIEROS CONVENIO FONSECON- DISTRITO</t>
  </si>
  <si>
    <t>CONVENIO INTERADIMINISTRATIVO MINISTERIO DEL INTERIOR FONDO NACIONAL DE SEGURIDAD Y CONVIVENCIA CIUDADANA FONSECON - DISTRITO DE CARTAGENA DE INDIAS - Rendimientos Financieros Convenios</t>
  </si>
  <si>
    <t>02-120-06-20-04-03-03-01</t>
  </si>
  <si>
    <t>MEJORAMIENTO DE LA CONVIVENCIA Y MODERNIZACION DE LAS INSPECCIONES DE POLICIA - MULTAS (Codigo Nacional de Policia)</t>
  </si>
  <si>
    <t>02-037-06-10-04-03-05-01</t>
  </si>
  <si>
    <t>FORTALECIMIENTO Y PROMOCION AL ACCESO A LA JUSTICIA DESDE LAS CASAS DE JUSTICIA Y COMISARIAS DE FAMILIA EN EL DISTRITO DE CARTAGENA DE INDIAS TG+ - Rendimientos financieros ICLD</t>
  </si>
  <si>
    <t>02-040-06-95-04-03-01-01</t>
  </si>
  <si>
    <t xml:space="preserve">PLAN INTEGRAL DE SEGURIDAD CIUDADANA - Contribucion de Contratos de Obras Publicas </t>
  </si>
  <si>
    <t>02-040-06-20-04-03-01-01</t>
  </si>
  <si>
    <t xml:space="preserve">PLAN INTEGRAL DE SEGURIDAD CIUDADANA  -  Contribucion de Contratos de Obras Publicas </t>
  </si>
  <si>
    <t>02-042-06-95-01-04-04-01</t>
  </si>
  <si>
    <t>042</t>
  </si>
  <si>
    <t>SOBRETASA BOMBERIL</t>
  </si>
  <si>
    <t>FORTALECIMIENTO DEL CUERPO DE BOMBEROS DEL DISTRITO DE CARTAGENA DE INDIAS - Sobretasa Bomberil</t>
  </si>
  <si>
    <t>02-044-06-20-01-04-04-01</t>
  </si>
  <si>
    <t>044</t>
  </si>
  <si>
    <t>RENDIMIENTOS FINANCIEROS SOBRETASA BOMBERIL</t>
  </si>
  <si>
    <t>FORTALECIMIENTO DEL CUERPO DE BOMBEROS DEL DISTRITO DE CARTAGENA DE INDIAS. - Rendimientos financieros sobretasa bomberil</t>
  </si>
  <si>
    <t>02-053-06-95-04-03-03-01</t>
  </si>
  <si>
    <t>MEJORAMIENTO DE LA CONVIVENCIA Y MODERNIZACION DE LAS INSPECCIONES DE POLICIA -  Contraprestaciones Portuarias</t>
  </si>
  <si>
    <t>02-053-06-95-04-03-07-01</t>
  </si>
  <si>
    <t>ASISTENCIA INTEGRAL DE NINOS, ADOLECENTES Y JOVENES VINCULADOS ACTIVIDADES DELICTIVAS,CONFLICTOS CON LEY PENAL -  Contraprestaciones Portuarias</t>
  </si>
  <si>
    <t>02-053-06-95-04-05-02-01</t>
  </si>
  <si>
    <t>FOMENTO DE LA PAZ TERRITORIAL EN EL DISTRITO DE CARTAGENA -  Contraprestaciones Portuarias</t>
  </si>
  <si>
    <t>02-053-06-10-04-03-07-01</t>
  </si>
  <si>
    <t>ASISTENCIA INTEGRAL DE NINOS, ADOLECENTES Y JOVENES VINCULADOS ACTIVIDADES DELICTIVAS,CONFLICTOS CON LEY PENAL - Contraprestaciones portuarias</t>
  </si>
  <si>
    <t>02-053-06-10-04-05-02-01</t>
  </si>
  <si>
    <t>FOMENTO DE LA PAZ TERRITORIAL EN EL DISTRITO DE CARTAGENA. TG+ - Contraprestaciones portuarias</t>
  </si>
  <si>
    <t>02-001-06-20-04-03-02-01</t>
  </si>
  <si>
    <t>FORTALECIMIENTO DE LOS MECANISMOS COMUNITARIOS E INSTITUCIONALES  DE PREVENCION Y REACCION - Ingresos corrientes de libre destinacion</t>
  </si>
  <si>
    <t>02-001-06-20-04-03-03-01</t>
  </si>
  <si>
    <t>MEJORAMIENTO DE LA CONVIVENCIA Y MODERNIZACION DE LAS INSPECCIONES DE POLICIA - Ingresos corrientes de libre destinacion</t>
  </si>
  <si>
    <t>02-001-06-20-04-03-04-01</t>
  </si>
  <si>
    <t>FORTALECIMIENTO  DE LA CAPACIDAD OPERATIVA  DE LA SECRETARIA DEL INTERIOR Y CONVIVENCIA CIUDADANA - Ingresos corrientes de libre destinacion</t>
  </si>
  <si>
    <t>02-001-06-20-04-03-06-01</t>
  </si>
  <si>
    <t>ASISTENCIA INTEGRAL DE NINOS, ADOLECENTES Y JOVENES VINCULADOS ACTIVIDADES DELICTIVAS,CONFLICTOS CON LEY PENAL - Ingresos corrientes de libre destinacion</t>
  </si>
  <si>
    <t>02-001-06-20-04-04-01-01</t>
  </si>
  <si>
    <t>PREVENCION, PROMOCION Y PROTECCION DE LOS DERECHOS HUMANOS EN EL DISTRITO DE CARTAGENA TG+ - Ingresos corrientes de libre destinacion</t>
  </si>
  <si>
    <t>02-001-06-20-04-04-02-01</t>
  </si>
  <si>
    <t>FORTALECIMIENTO Y ATENCION INTEGRAL A INTERNOS DE LOS ESTABLECIMIENTOS CARCELARIOS - CONVENIO INPEC  - Ingresos corrientes de libre destinacion</t>
  </si>
  <si>
    <t>02-001-06-20-04-04-02-02</t>
  </si>
  <si>
    <t>FORTALECIMIENTO Y ATENCION INTEGRAL A INTERNOS DE LOS ESTABLECIMIENTOS CARCELARIOS  TG+ - Ingresos corrientes de libre destinacion</t>
  </si>
  <si>
    <t>02-001-06-20-04-04-02-03</t>
  </si>
  <si>
    <t>FORTALECIMIENTO Y ATENCION INTEGRAL A INTERNOS DE LOS ESTABLECIMIENTOS CARCELARIOS -TRASLADO CARCEL - Ingresos corrientes de libre destinacion</t>
  </si>
  <si>
    <t>02-001-06-20-05-01-01-01</t>
  </si>
  <si>
    <t>FORTALECIMIENTO DE LA POBLACION NEGRA, RAIZAL Y PALENQUERA EN EL DISTRITO DE CARTAGENA TG+ - Ingresos corrientes de libre destinacion</t>
  </si>
  <si>
    <t>02-001-06-20-05-01-07-01</t>
  </si>
  <si>
    <t>FORTALECIMIENTO DE LA POBLACION INDIGENA EN EL DISTRITO DE CARTAGENA TG+- Ingresos corrientes de libre destinacion</t>
  </si>
  <si>
    <t>02-001-06-20-05-01-10-01</t>
  </si>
  <si>
    <t>INTEGRIDAD CULTURAL GOBIERNO PROPIO, VIVIENDA Y HABITAT- Ingresos corrientes de libre destinacion</t>
  </si>
  <si>
    <t>02-005-06-95-04-03-02-01</t>
  </si>
  <si>
    <t>005</t>
  </si>
  <si>
    <t>CONVENIOS</t>
  </si>
  <si>
    <t>CONVENIO INTERADMINISTRATIVO MINISTERIO DEL INTERIOR-FONDO NACIONAL DE SEGURIDAD Y CONVIVENCIA CIUDADANA ¿ FONSECON ¿ DISTRITO DE CARTAGENA DE INDIAS ¿ Convenios</t>
  </si>
  <si>
    <t>02-005-06-70-04-03-02-01</t>
  </si>
  <si>
    <t>FORTALECIMIENTO DE LOS MECANISMOS COMUNITARIOS E INSTITUCIONALES  DE PREVENCION Y REACCION - Convenios</t>
  </si>
  <si>
    <t>02-005-06-70-04-03-02-02</t>
  </si>
  <si>
    <t>02-001-06-10-04-03-05-01</t>
  </si>
  <si>
    <t>FORTALECIMIENTO Y PROMOCION AL ACCESO A LA JUSTICIA DESDE LAS CASAS DE JUSTICIA Y COMISARIAS DE FAMILIA EN EL DISTRITO DE CARTAGENA DE INDIAS TG+ - Ingresos corrientes de libre destinacion</t>
  </si>
  <si>
    <t>02-001-06-10-04-05-01-02</t>
  </si>
  <si>
    <t>ASISTENCIA, ATENCION Y REPARACION INTEGRAL A LAS VICTIMAS DEL CONFLICTO ARMADO EN EL DISTRITO DE CARTAGENA TG+ - Ingresos corrientes de libre destinacion</t>
  </si>
  <si>
    <t>02-001-06-10-04-05-02-01</t>
  </si>
  <si>
    <t>FOMENTO DE LA PAZ TERRITORIAL EN EL DISTRITO DE CARTAGENA. TG+ - Ingresos corrientes de libre destinacion</t>
  </si>
  <si>
    <t>02-120-06-95-04-03-01-01</t>
  </si>
  <si>
    <t>03</t>
  </si>
  <si>
    <t>SECRETARIA DE HACIENDA PUBLICA</t>
  </si>
  <si>
    <t>02-124-06-93-04-08-01-01</t>
  </si>
  <si>
    <t xml:space="preserve">IMPLEMENTACION DE ESTRATEGIAS PARA EL MEJORAMIENTO Y SOSTENIBILIDAD DE LAS FINANZAS EN EL DISTRITO DE CARTAGENA DE INDIAS - Impuesto Transporte por Oleoducto y Gasoducto </t>
  </si>
  <si>
    <t>02-137-06-20-04-08-01-01</t>
  </si>
  <si>
    <t>137</t>
  </si>
  <si>
    <t xml:space="preserve">OTROS DIVIDENDOS CARTAGENA II S.A (S.P.R.C) </t>
  </si>
  <si>
    <t xml:space="preserve">IMPLEMENTACION DE ESTRATEGIAS PARA EL MEJORAMIENTO Y SOSTENIBILIDAD DE LAS FINANZAS EN EL DISTRITO DE CARTAGENA DE INDIAS -Otros Dividendos Cartagena II S.A (S.P.R.C) </t>
  </si>
  <si>
    <t>02-138-06-20-04-08-01-01</t>
  </si>
  <si>
    <t xml:space="preserve">IMPLEMENTACION DE ESTRATEGIAS PARA EL MEJORAMIENTO Y SOSTENIBILIDAD DE LAS FINANZAS EN EL DISTRITO DE CARTAGENA DE INDIAS -Otros dividendos sociedad portuaria regional cartagena </t>
  </si>
  <si>
    <t>02-138-06-93-04-08-01-01</t>
  </si>
  <si>
    <t>IMPLEMENTACION DE ESTRATEGIAS PARA EL MEJORAMIENTO Y SOSTENIBILIDAD DE LAS FINANZAS EN EL DISTRITO DE CARTAGENA DE INDIAS - Dividendos Sociedad Portuaria</t>
  </si>
  <si>
    <t>02-138-06-95-04-08-01-01</t>
  </si>
  <si>
    <t>IMPLEMENTACION DE ESTRATEGIAS PARA EL MEJORAMIENTO Y SOSTENIBILIDAD DE LAS FINANZAS EN EL DISTRITO DE CARTAGENA DE INDIAS - Dividendos sociedad portuaria</t>
  </si>
  <si>
    <t>02-139-06-20-04-08-01-01</t>
  </si>
  <si>
    <t>139</t>
  </si>
  <si>
    <t>OTROS DIVIDENDOS TERMINAL DE TRANSPORTE</t>
  </si>
  <si>
    <t>IMPLEMENTACION DE ESTRATEGIAS PARA EL MEJORAMIENTO Y SOSTENIBILIDAD DE LAS FINANZAS EN EL DISTRITO DE CARTAGENA DE INDIAS -Otros dividendos terminal de transporte</t>
  </si>
  <si>
    <t>02-140-06-20-04-08-01-01</t>
  </si>
  <si>
    <t>140</t>
  </si>
  <si>
    <t xml:space="preserve">OTROS DIVIDENDOS COMPANIA HOTELERA DE COLOMBIA </t>
  </si>
  <si>
    <t xml:space="preserve">IMPLEMENTACION DE ESTRATEGIAS PARA EL MEJORAMIENTO Y SOSTENIBILIDAD DE LAS FINANZAS EN EL DISTRITO DE CARTAGENA DE INDIAS -Otros dividendos compania hotelera de colombia </t>
  </si>
  <si>
    <t>02-075-06-20-04-08-01-01</t>
  </si>
  <si>
    <t>075</t>
  </si>
  <si>
    <t>RENDIMIENTOS FINANCIEROS S.G.P-PROPOSITO GENERAL</t>
  </si>
  <si>
    <t xml:space="preserve">IMPLEMENTACION DE ESTRATEGIAS PARA EL MEJORAMIENTO Y SOSTENIBILIDAD DE LAS FINANZAS EN EL DISTRITO DE CARTAGENA DE INDIAS -Rendimientos financieros SGP Proposito General </t>
  </si>
  <si>
    <t>02-075-06-95-04-08-01-01</t>
  </si>
  <si>
    <t xml:space="preserve">IMPLEMENTACION DE ESTRATEGIAS PARA EL MEJORAMIENTO Y SOSTENIBILIDAD DE LAS FINANZAS EN EL DISTRITO DE CARTAGENA DE INDIAS  - Rendimientos Financieros SGP Proposito General </t>
  </si>
  <si>
    <t>02-108-06-20-04-08-01-01</t>
  </si>
  <si>
    <t>108</t>
  </si>
  <si>
    <t>RENDIMIENTOS FINANCIEROS CONTRAPRESTACIONES PORTUARIAS</t>
  </si>
  <si>
    <t>IMPLEMENTACION DE ESTRATEGIAS PARA EL MEJORAMIENTO Y SOSTENIBILIDAD DE LAS FINANZAS EN EL DISTRITO DE CARTAGENA DE INDIAS -Rendimientos Financieros Contraprestaciones portuarias</t>
  </si>
  <si>
    <t>02-108-06-95-04-08-01-01</t>
  </si>
  <si>
    <t>IMPLEMENTACION DE ESTRATEGIAS PARA EL MEJORAMIENTO Y SOSTENIBILIDAD DE LAS FINANZAS EN EL DISTRITO DE CARTAGENA DE INDIAS - Rendimientos Financieros Contraprestaciones Portuarias</t>
  </si>
  <si>
    <t>02-070-06-95-04-08-01-01</t>
  </si>
  <si>
    <t>IMPLEMENTACION DE ESTRATEGIAS PARA EL MEJORAMIENTO Y SOSTENIBILIDAD DE LAS FINANZAS EN EL DISTRITO DE CARTAGENA DE INDIAS - SGP Proposito General</t>
  </si>
  <si>
    <t>02-070-06-20-04-08-01-01</t>
  </si>
  <si>
    <t xml:space="preserve">IMPLEMENTACION DE ESTRATEGIAS PARA EL MEJORAMIENTO Y SOSTENIBILIDAD DE LAS FINANZAS EN EL DISTRITO DE CARTAGENA DE INDIAS - SGP -  Proposito General </t>
  </si>
  <si>
    <t>02-037-06-20-03-01-04-01</t>
  </si>
  <si>
    <t>DESARROLLO DE PROCESOS PARA EL INCREMENTO DE LOS ENCADENAMIENTOS PRODUCTIVOS Y PROVEEDURIA EN EL DISTRITO DE CARTAGENA DE INDIAS TG+-Rendimientos financieros ICLD</t>
  </si>
  <si>
    <t>02-001-06-20-04-08-01-01</t>
  </si>
  <si>
    <t>IMPLEMENTACION DE ESTRATEGIAS PARA EL MEJORAMIENTO Y SOSTENIBILIDAD DE LAS FINANZAS EN EL DISTRITO DE CARTAGENA DE INDIAS -Ingresos corrientes de libre destinacion</t>
  </si>
  <si>
    <t>02-001-06-20-04-08-02-01</t>
  </si>
  <si>
    <t>IMPLEMENTACION DEL PLAN DE SANEAMIENTO FISCAL Y FINANCIERO DEL DISTRITO DE CARTAGENA  - Ingresos corrientes de libre destinacion</t>
  </si>
  <si>
    <t>02-001-06-20-04-08-02-02</t>
  </si>
  <si>
    <t>IMPLEMENTACION DEL PLAN DE SANEAMIENTO FISCAL Y FINANCIERO DEL DISTRITO DE CARTAGENA - IDER  - Ingresos corrientes de libre destinacion</t>
  </si>
  <si>
    <t>02-001-06-20-03-01-03-01</t>
  </si>
  <si>
    <t>IMPLEMENTACION DE ESTRATEGIAS DE INCLUSION PRODUCTIVAS EN POBLACION JOVEN DEL DISTRITO DE CARTAGENA  TG+-Ingresos corrientes de libre destinacion</t>
  </si>
  <si>
    <t>02-001-06-20-03-01-04-01</t>
  </si>
  <si>
    <t>DESARROLLO DE PROCESOS PARA EL INCREMENTO DE LOS ENCADENAMIENTOS PRODUCTIVOS Y PROVEEDURIA EN EL DISTRITO DE CARTAGENA DE INDIAS TG+-Ingresos corrientes de libre destinacion</t>
  </si>
  <si>
    <t>02-001-06-20-03-01-05-01</t>
  </si>
  <si>
    <t>CENTRO PARA EL EMPRENDIMIENTO Y LA GESTION DE LA EMPLEABILIDAD TG+-Ingresos corrientes de libre destinacion</t>
  </si>
  <si>
    <t>02-001-06-20-03-01-06-01</t>
  </si>
  <si>
    <t>APROVECHAMIENTO DE LAS ECONOMIAS DE AGLOMERACION TG+-Ingresos corrientes de libre destinacion</t>
  </si>
  <si>
    <t>02-001-06-20-03-01-07-01</t>
  </si>
  <si>
    <t>RUTAS PARA EL CIERRE DE BRECHAS DE EMPLEABILIDAD TG+-Ingresos corrientes de libre destinacion</t>
  </si>
  <si>
    <t>02-001-06-20-03-01-08-01</t>
  </si>
  <si>
    <t>REDUCCION DE BRECHAS DE CAPITAL HUMANO TG+-Ingresos corrientes de libre destinacion</t>
  </si>
  <si>
    <t>02-001-06-20-03-02-01-01</t>
  </si>
  <si>
    <t>ARTICULACION DE INCENTIVOS A LA INOVACION E INVESTIGACION TG+-Ingresos corrientes de libre destinacion</t>
  </si>
  <si>
    <t>02-001-06-20-03-02-02-01</t>
  </si>
  <si>
    <t>IMPLEMENTACION DE ESTRATEGIAS PARA INCENTIVAR Y ARTICULAR LA INNOVACION Y LA INVESTIGACION EN EL DISTRITO DE CARTAGENA DE INDIAS.  TG+ -Ingresos corrientes de libre destinacion</t>
  </si>
  <si>
    <t>02-001-06-20-03-02-02-02</t>
  </si>
  <si>
    <t>FORTALECIMIENTO DE LAS ACCIONES DE PROMOCION Y DE POSICIONANMIENTO DE LA CIUDAD COMO DESTINO DE INVERSION - Ingresos corrientes de libre destinacion</t>
  </si>
  <si>
    <t>02-001-06-92-04-08-01-01</t>
  </si>
  <si>
    <t>IMPLEMENTACION DE ESTRATEGIAS PARA EL MEJORAMIENTO Y SOSTENIBILIDAD DE LAS FINANZAS EN EL DISTRITO DE CARTAGENA DE INDIAS - Reintegros ICLD</t>
  </si>
  <si>
    <t>02-001-06-92-04-08-02-01</t>
  </si>
  <si>
    <t>IMPLEMENTACION DEL PLAN DE SANEAMIENTO FISCAL Y FINANCIERO DEL DISTRITO DE CARTAGENA - Reintegros ICLD</t>
  </si>
  <si>
    <t>02-131-06-20-03-01-05-01</t>
  </si>
  <si>
    <t>131</t>
  </si>
  <si>
    <t xml:space="preserve">RENDIMIENTOS FINANCIEROS SOBRETASA GASOLINA </t>
  </si>
  <si>
    <t xml:space="preserve">CENTRO PARA EL EMPRENDIMIENTO Y LA GESTION DE LA EMPLEABILIDAD TG+-Rendimientos financieros sobretasa gasolina </t>
  </si>
  <si>
    <t>04</t>
  </si>
  <si>
    <t>LOCALIDAD TURISTICA Y DE LA VIRGEN</t>
  </si>
  <si>
    <t>02-095-06-93-04-07-02-01</t>
  </si>
  <si>
    <t>095</t>
  </si>
  <si>
    <t>MULTAS Y SANCIONES</t>
  </si>
  <si>
    <t>FONDO DE DESARROLLO LOCAL - Multas y Sanciones Localidad 2-SUPERAVIT VIGENCIAS ANTERIORES</t>
  </si>
  <si>
    <t>02-095-06-95-04-07-02-01</t>
  </si>
  <si>
    <t>FONDO DE DESARROLLO LOCAL -MULTAS Y SANCIONES - Multas y Sanciones Localidad 2</t>
  </si>
  <si>
    <t>02-001-06-20-04-07-02-01</t>
  </si>
  <si>
    <t>FONDO DE DESARROLLO LOCAL - Ingresos corrientes de libre destinacion</t>
  </si>
  <si>
    <t>05</t>
  </si>
  <si>
    <t>SECRETARIA GENERAL</t>
  </si>
  <si>
    <t>02-001-06-10-04-02-01-01</t>
  </si>
  <si>
    <t>APORTES PARA LA CONECTIVIDAD Y ACCESO A LAS NUEVAS TECNOLOGIAS DE LA INFORMACION PARA UNA CARTAGENA SOSTENIBLE Y COMPETITIVA - Ingresos corrientes de libre destinacion</t>
  </si>
  <si>
    <t>02-121-06-20-01-06-02-01</t>
  </si>
  <si>
    <t>121</t>
  </si>
  <si>
    <t>IMPUESTO DE ALUMBRADO PUBLICO</t>
  </si>
  <si>
    <t>ALUMBRADO PUBLICO Y SUMINISTRO DE ENERGIA PARA EL SISTEMA, EN EL DISTRITO DE CARTAGENA DE INDIAS - Impuesto de alumbrado publico</t>
  </si>
  <si>
    <t>02-121-06-98-01-06-02-01</t>
  </si>
  <si>
    <t>ALUMBRADO PUBLICO Y SUMINISTRO DE ENERGIA PARA EL SISTEMA, EN EL DISTRITO DE CARTAGENA DE INDIAS ¿ Impuesto de Alumbrado Publico</t>
  </si>
  <si>
    <t>02-138-06-93-01-06-01-03</t>
  </si>
  <si>
    <t>EXTENSION DE REDES DE ACUEDUCTOS EN SUELO RURAL, INSULAR Y CONTINENTAL DEL DISTRITO DE CARTAGENA - Dividendos Sociedad Portuaria</t>
  </si>
  <si>
    <t>02-138-06-93-04-01-01-01</t>
  </si>
  <si>
    <t>APOYO A LA IMPLEMENTACION DEL MODELO DE PLANEACION Y GESTION DE LA SECRETARIA GENERAL TG+ Dividendos Sociedad Portuaria</t>
  </si>
  <si>
    <t>02-150-06-93-01-06-05-01</t>
  </si>
  <si>
    <t>150</t>
  </si>
  <si>
    <t>RENDIMIENTOS FINANCIEROS VENTA DE SERVICIOS</t>
  </si>
  <si>
    <t xml:space="preserve">ADMINISTRACION Y OPERACION DE LOS CEMENTERIOS PUBLICOS DISTRITALES POR UNA CARTAGENA LIBRE Y RESILIENTE - Rendimientos Financieros Venta de Servicios Cementerio </t>
  </si>
  <si>
    <t>02-150-06-95-01-06-05-01</t>
  </si>
  <si>
    <t xml:space="preserve">ADMINISTRACION Y OPERACION DE LOS CEMENTERIOS PUBLICOS DISTRITALES POR UNA CARTAGENA LIBRE Y RESILIENTE - Rendimientos Financieros Venta de Servicios Cementerio. </t>
  </si>
  <si>
    <t>02-107-06-95-03-03-01-01</t>
  </si>
  <si>
    <t>TURISMO COMO ESTRATEGIA PRODUCTIVA PARA LA REACTIVACION SOCIOECONOMICA DE CARTAGENA DE INDIAS - FESTIVAL INTERNACIONAL DE CINE FESTICINE KIDS - Rendimientos Financieros Otros Dividendos</t>
  </si>
  <si>
    <t>02-111-06-20-01-06-01-06</t>
  </si>
  <si>
    <t>111</t>
  </si>
  <si>
    <t>RENDIMIENTOS FINANCIEROS SGP AGUA POTABLE Y SANEAMIENTO BASICO</t>
  </si>
  <si>
    <t>SANEAMIENTO DE FORMA SEGURA PARA TODOS - Rendimientos Financieros SGP APSB</t>
  </si>
  <si>
    <t>02-111-06-95-01-06-01-09</t>
  </si>
  <si>
    <t>SANEAMIENTO DE FORMA SEGURA PARA TODOS - FONDO DE REDISTRIBUCION Y SOLIDARIDAD ASEO - Rendimientos Financieros SGP Agua Potable y Saneamiento Basico</t>
  </si>
  <si>
    <t>02-062-06-20-01-06-01-01</t>
  </si>
  <si>
    <t>FONDO DE SOLIDARIDAD Y REDISTRIBUCION ASEO - Dividendos de acuacar</t>
  </si>
  <si>
    <t>02-070-06-20-03-01-11-01</t>
  </si>
  <si>
    <t xml:space="preserve">SISTEMAS DE MERCADOS PUBLICOS  - SGP -  Proposito General </t>
  </si>
  <si>
    <t>02-020-06-93-01-06-03-01</t>
  </si>
  <si>
    <t>020</t>
  </si>
  <si>
    <t>SERVICIO DE ASEO</t>
  </si>
  <si>
    <t xml:space="preserve">ACTUALIZACION DEL PGIRS 2016-2027 Y CARACTERIZACION EN EL DISTRITO DE CARTAGENA DE INDIAS- Servicio de Aseo </t>
  </si>
  <si>
    <t>02-034-06-93-01-06-05-01</t>
  </si>
  <si>
    <t>ADMINISTRACION Y OPERACION DE LOS CEMENTERIOS PUBLICOS DISTRITALES POR UNA CARTAGENA LIBRE Y RESILIENTE - Venta de Servicios Cementerio Superavit</t>
  </si>
  <si>
    <t>02-034-06-95-01-06-05-01</t>
  </si>
  <si>
    <t xml:space="preserve">ADMINISTRACION Y OPERACION DE LOS CEMENTERIOS PUBLICOS DISTRITALES  POR UNA CARTAGENA LIBRE Y RESILIENTE - Venta de Servicios Cementerio </t>
  </si>
  <si>
    <t>02-034-06-20-01-06-05-01</t>
  </si>
  <si>
    <t>ADMINISTRACION Y OPERACION DE LOS CEMENTERIOS PUBLICOS DISTRITALES  POR UNA CARTAGENA LIBRE Y RESILIENTE.  - Venta de Servicios Cementerios</t>
  </si>
  <si>
    <t>02-037-06-20-04-01-01-01</t>
  </si>
  <si>
    <t>FORTALECIMIENTO INSTITUCIONAL DE LA GESTION DOCUMENTAL Y ARCHIVO ET+ - Rendimientos financieros ICLD</t>
  </si>
  <si>
    <t>02-055-06-20-01-06-01-08</t>
  </si>
  <si>
    <t>055</t>
  </si>
  <si>
    <t>SGP PROPOSITO GENERAL - AGUA POTABLE Y SANEAMIENTO BASICO</t>
  </si>
  <si>
    <t>FONDO DE SOLIDARIDAD Y REDISTRIBUCION ACUEDUCTO Y ALCANTARILLADO-  SGP Agua Potable y Saneamiento Basico</t>
  </si>
  <si>
    <t>02-055-06-93-01-06-01-02</t>
  </si>
  <si>
    <t>FONDO DE SOLIDARIDAD Y REDISTRIBUCION ACUEDUCTO Y ALCANTARILLADO -SGP Agua Potable y Saneamiento Basico - Superavit</t>
  </si>
  <si>
    <t>02-055-06-93-01-06-01-03</t>
  </si>
  <si>
    <t>FONDO DE SOLIDARIDAD Y REDISTRIBUCION ACUEDUCTO Y ALCANTARILLADO- SGP Agua Potable y Saneamiento Basico - Superavit Vigencias Anteriores</t>
  </si>
  <si>
    <t>02-055-06-95-01-06-01-01</t>
  </si>
  <si>
    <t>SANEAMIENTO DE FORMA SEGURA PARA TODOS - FONDO DE REDISTRIBUCION Y SOLIDARIDAD ASEO - SGP Agua Potable y Saneamiento Basico</t>
  </si>
  <si>
    <t>02-055-06-20-01-06-01-01</t>
  </si>
  <si>
    <t>DEFINICION E IMPLEMENTACION DEL ESQUEMA DE PRESTACION DE LOS SERVICIOS DE ACUEDUCTO Y ALCANTARILLADO DE LAS COMUNIDADES DE TIERRA BOMBA, ARCHIPIELAGO DE SAN BERNARDO, ISLA FUERTE E ISLA DE BARU. - SGP PG - Agua Potable y Saneamiento Basico</t>
  </si>
  <si>
    <t>02-055-06-20-01-06-01-02</t>
  </si>
  <si>
    <t>CONSTRUCCION DE INFRAESTRUCTURA  PARA EL ACCESO DE AGUA POTABLE EN LA COMUNIDAD ARROYO DE LAS CANOA, ARROYO GRANDE, VEREDA EL ZAPATERO, COMUNIDAD DE LA SEVILLANA. -SGP PG - Agua Potable y Saneamiento Basico</t>
  </si>
  <si>
    <t>02-055-06-20-01-06-01-03</t>
  </si>
  <si>
    <t>EXTENSION DE REDES DE ACUEDUCTO EN SUELO RURAL , INSULAR Y CONTINENTAL DEL DISTRITO DE CARTAGENA -SGP PG - Agua Potable y Saneamiento Basico</t>
  </si>
  <si>
    <t>02-055-06-20-01-06-01-05</t>
  </si>
  <si>
    <t>FONDO DE SOLIDARIDAD Y REDISTRIBUCION ASEO - SGP PG - Agua Potable y Saneamiento Basico</t>
  </si>
  <si>
    <t>02-055-06-20-01-06-01-06</t>
  </si>
  <si>
    <t>FONDO DE SOLIDARIDAD Y REDISTRIBUCION ACUEDUCTO Y ALCANTARILLADO - SGP PG - Agua Potable y Saneamiento Basico</t>
  </si>
  <si>
    <t>02-055-06-20-01-06-01-07</t>
  </si>
  <si>
    <t>SANEAMIENTO DE FORMA SEGURA PARA TODOS - SGP PG - Agua Potable y Saneamiento Basico</t>
  </si>
  <si>
    <t>02-001-06-20-02-02-09-01</t>
  </si>
  <si>
    <t>IMPLEMENTACION DEL PROGRAMA DE FORMACION INTEGRAL ESCUELA TALLER CARTAGENA DE INDIAS DEL DISTRITO DE CARTAGENA - Ingresos corrientes de libre destinacion</t>
  </si>
  <si>
    <t>02-001-06-10-04-03-10-01</t>
  </si>
  <si>
    <t>VIGILANCIA EN LAS PLAYAS DEL DISTRITO DE CARTAGENA DE INDIAS - PROTECCION DE BANISTAS - Ingresos corrientes de libre destinacion</t>
  </si>
  <si>
    <t>02-001-06-20-03-01-09-01</t>
  </si>
  <si>
    <t>DESARROLLO DEL ECOSISTEMA DIGITAL BASADO EN LA CUARTA REVOLUCION INDUSTRITAL - Ingresos corrientes de libre destinacion</t>
  </si>
  <si>
    <t>02-001-06-20-03-01-11-01</t>
  </si>
  <si>
    <t>SISTEMAS DE MERCADOS PUBLICOS  - Ingresos corrientes de libre destinacion</t>
  </si>
  <si>
    <t>02-001-06-20-03-01-12-01</t>
  </si>
  <si>
    <t>INNOVACION A TRAVES DE LA FORMULACION PARTICIPATIVA DE UN PLAN DE INTERNACIONALIZACION PARA LA CIUDAD DE CARTAGENA DE INDIAS - Ingresos corrientes de libre destinacion</t>
  </si>
  <si>
    <t>02-001-06-20-03-01-12-02</t>
  </si>
  <si>
    <t>FORTALECIMIENTO AUMENTO DE LA CAPACIDAD DE COOPERACION NACIONAL E INTERNACIONAL - Ingresos corrientes de libre destinacion</t>
  </si>
  <si>
    <t>02-001-06-20-03-03-01-01</t>
  </si>
  <si>
    <t>TURISMO COMO ESTRATEGIA PRODUCTIVA PARA LA REACTIVACION SOCIOECONOMICA DE CARTAGENA DE INDIAS - FESTIVAL INTERNACIONAL DE CINE - Ingresos corrientes de libre destinacion</t>
  </si>
  <si>
    <t>02-001-06-20-03-03-01-02</t>
  </si>
  <si>
    <t>TURISMO COMO ESTRATEGIA PRODUCTIVA PARA LA REACTIVACION SOCIOECONOMICA DE CARTAGENA DE INDIAS - FESTIVAL INTERNACIONAL DE MUSICA - Ingresos corrientes de libre destinacion</t>
  </si>
  <si>
    <t>02-001-06-20-03-03-01-03</t>
  </si>
  <si>
    <t>TURISMO COMO ESTRATEGIA PRODUCTIVA PARA LA REACTIVACION SOCIOECONOMICA DE CARTAGENA DE INDIAS - HAY FESTIVAL  - Ingresos corrientes de libre destinacion</t>
  </si>
  <si>
    <t>02-001-06-20-03-03-01-04</t>
  </si>
  <si>
    <t>TURISMO COMO ESTRATEGIA PRODUCTIVA PARA LA REACTIVACION SOCIOECONOMICA DE CARTAGENA DE INDIAS - Ingresos corrientes de libre destinacion</t>
  </si>
  <si>
    <t>02-001-06-20-03-03-02-01</t>
  </si>
  <si>
    <t>02-001-06-20-03-03-03-01</t>
  </si>
  <si>
    <t>02-001-06-20-04-01-01-01</t>
  </si>
  <si>
    <t>APOYO A LA IMPLEMENTACION DEL MODELO DE PLANEACION Y GESTION EN LA SECRETARIA GENERAL TG+ - Ingresos corrientes de libre destinacion</t>
  </si>
  <si>
    <t>02-001-06-20-04-01-01-04</t>
  </si>
  <si>
    <t>FORTALECIMIENTO INSTITUCIONAL DE LA GESTION DOCUMENTAL Y ARCHIVO ET+ - Ingresos corrientes de libre destinacion</t>
  </si>
  <si>
    <t>02-001-06-20-04-01-02-01</t>
  </si>
  <si>
    <t>TRANSPARENCIA PARA EL FORTALECIMIENTO DE LA CONFIANZA EN LAS INSTITUCIONES DEL DISTRITO DE CARTAGENA. - Ingresos corrientes de libre destinacion</t>
  </si>
  <si>
    <t>02-001-06-20-04-02-02-01</t>
  </si>
  <si>
    <t>AMPLIAR EL NIVEL DE PENETRACION DE INTERNET, PROMOVER Y APROPIAR EL USO DE LAS TIC EN EL DISTRITO DE CARTAGENA. - Ingresos corrientes de libre destinacion</t>
  </si>
  <si>
    <t>02-001-06-10-04-02-03-01</t>
  </si>
  <si>
    <t>CARTAGENA HACIA LA MODERNIDAD - Ingresos corrientes de libre destinacion</t>
  </si>
  <si>
    <t>02-001-06-10-04-02-04-01</t>
  </si>
  <si>
    <t>ORGANIZACION Y RECUPERACION DEL PATRIMONIO PUBLICO DE CARTAGENA  - Ingresos corrientes de libre destinacion</t>
  </si>
  <si>
    <t>02-001-06-20-01-06-01-01</t>
  </si>
  <si>
    <t xml:space="preserve">POMCA PROTEGIDO - Ingresos corrientes de libre destinacion - 1% Recurso Hidrico </t>
  </si>
  <si>
    <t>02-001-06-20-01-06-01-02</t>
  </si>
  <si>
    <t>FONDO DE SOLIDARIDAD Y REDISTRIBUCION ASEO - Ingresos corrientes de libre destinacion</t>
  </si>
  <si>
    <t>02-001-06-20-01-06-01-04</t>
  </si>
  <si>
    <t>ACTUALIZACION DEL PSMV - Ingresos corrientes de libre destinacion</t>
  </si>
  <si>
    <t>02-001-06-20-01-06-01-06</t>
  </si>
  <si>
    <t>SANEAMIENTO DE FORMA SEGURA PARA TODOS - Ingresos corrientes de libre destinacion</t>
  </si>
  <si>
    <t>02-001-06-20-01-06-02-02</t>
  </si>
  <si>
    <t>ENERGIA LIMPIA ASEQUIBLE, SEGURA, SOSTENIBLE, MODERNA Y EFICIENTE PARA LAS ZONAS RURAL E INSULAR - Ingresos corrientes de libre destinacion</t>
  </si>
  <si>
    <t>02-001-06-20-01-06-03-03</t>
  </si>
  <si>
    <t>ACTUALIZACION DEL PGIRS 2016-2027  Y CARACTERIZACION EN EL DISTRITO DE CARTAGENA DE INDIAS - Ingresos corrientes de libre destinacion</t>
  </si>
  <si>
    <t>02-001-06-20-01-06-04-01</t>
  </si>
  <si>
    <t>PLATAFORMA SERVI INFO, PARA LA GESTION EFICIENTE DE LOS SERVICIOS PUBLICOS - Ingresos corrientes de libre destinacion</t>
  </si>
  <si>
    <t>06</t>
  </si>
  <si>
    <t>SECRETARIA DE INFRAESTRUCTURA</t>
  </si>
  <si>
    <t>02-124-06-20-01-03-01-01</t>
  </si>
  <si>
    <t>CONSTRUCCION, MEJORAMIENTO Y REHABILITACION DE VIAS PARA EL TRANSPORTE Y LA MOVILIDAD EN EL DISTRITO DE CARTAGENA DE INDIAS  ET+ - Impuesto transporte por oleoducto y gasoducto</t>
  </si>
  <si>
    <t>02-127-06-95-01-03-05-01</t>
  </si>
  <si>
    <t xml:space="preserve">RECUPERACION INTEGRAL DE CANOS, LAGOS, LAGUNAS Y CIENAGAS DEL DISTRITO DE CARTAGENA DE INDIAS - Rendimientos Financieros Venta de Activos </t>
  </si>
  <si>
    <t>02-130-06-93-01-03-05-01</t>
  </si>
  <si>
    <t>130</t>
  </si>
  <si>
    <t>RENDIMIENTOS FINANCIEROS SOBRETASA ALCANTARILLADO</t>
  </si>
  <si>
    <t xml:space="preserve">RECUPERACION INTEGRAL DE CANOS, LAGOS, LAGUNAS Y CIENAGAS DEL DISTRITO DE CARTAGENA DE INDIAS- Rendimientos Financieros Sobretasa Alcantarillado </t>
  </si>
  <si>
    <t>02-130-06-95-01-03-05-01</t>
  </si>
  <si>
    <t>RECUPERACION INTEGRAL DE CANOS, LAGOS, LAGUNAS Y CIENAGAS DEL DISTRITO DE CARTAGENA DE INDIAS - Rendimientos Financieros Sobretasa Alcantarillado</t>
  </si>
  <si>
    <t>02-062-06-95-01-03-01-01</t>
  </si>
  <si>
    <t>CONSTRUCCION, MEJORAMIENTO Y REHABILITACION DE VIAS PARA EL TRANSPORTE Y LA MOVILIDAD EN EL DISTRITO DE CARTAGENA DE INDIAS - Dividendos Acuacar</t>
  </si>
  <si>
    <t>02-062-06-20-01-03-01-01</t>
  </si>
  <si>
    <t>CONSTRUCCION, MEJORAMIENTO Y REHABILITACION DE VIAS PARA EL TRANSPORTE Y LA MOVILIDAD EN EL DISTRITO DE CARTAGENA DE INDIAS  ET+ - Dividendos de acuacar</t>
  </si>
  <si>
    <t>02-062-06-20-01-03-05-01</t>
  </si>
  <si>
    <t>RECUPERACION INTEGRAL DE CANOS, LAGOS, LAGUNAS Y CIENAGAS DEL DISTRITO DE CARTAGENA DE INDIAS ET+ - Dividendos de acuacar</t>
  </si>
  <si>
    <t>02-070-06-20-01-03-01-01</t>
  </si>
  <si>
    <t>CONSTRUCCION OBRAS DE CONTINGENCIAS - CASA GALERAS - SGP Proposito General</t>
  </si>
  <si>
    <t>02-018-06-91-01-03-05-01</t>
  </si>
  <si>
    <t>018</t>
  </si>
  <si>
    <t>CREDITO INTERNO</t>
  </si>
  <si>
    <t xml:space="preserve">RECUPERACION INTEGRAL DE CANOS, LAGOS, LAGUNAS Y CIENAGAS DEL DISTRITO DE CARTAGENA DE INDIAS- VIGENCIAS EXPIRADAS ��� Credito Interno 2017. </t>
  </si>
  <si>
    <t>02-038-06-91-01-03-01-01</t>
  </si>
  <si>
    <t>038</t>
  </si>
  <si>
    <t>RENDIMIENTOS FINANCIEROS RECURSOS DEL CREDITO</t>
  </si>
  <si>
    <t xml:space="preserve">CONSTRUCCION, MEJORAMIENTO Y REHABILITACION DE VIAS PARA EL TRANSPORTE Y LA MOVILIDAD EN EL DISTRITO DE CARTAGENA DE INDIAS- Rendimientos Financieros   ��� Credito Interno 2017. </t>
  </si>
  <si>
    <t>02-053-06-95-01-03-02-01</t>
  </si>
  <si>
    <t>SISTEMA HIDRICO Y PLAN MAESTRO DE ALCANTARILLADO PLUVIALES EN LA CIUDAD PARA SALVAR EL HABITAT ��� Contraprestaciones Portuarias</t>
  </si>
  <si>
    <t>02-053-06-10-01-03-02-01</t>
  </si>
  <si>
    <t>SISTEMA HIDRICO Y PLAN MAESTRO DE ALCANTARILLADO PLUVIALES EN LA CIUDAD PARA SALVAR EL HABITAT ET+ - Contraprestaciones portuarias</t>
  </si>
  <si>
    <t>02-053-06-20-01-07-03-01</t>
  </si>
  <si>
    <t>ORDENAMIENTO Y RECUPERACION SOCIAL, AMBIENTAL DE LA CIENAGA DE LA VIRGEN  - Contraprestaciones portuarias</t>
  </si>
  <si>
    <t>02-053-06-20-01-03-01-01</t>
  </si>
  <si>
    <t>CONSTRUCCION OBRAS DE CONTINGENCIAS - CASA GALERAS - Contraprestaciones Portuarias</t>
  </si>
  <si>
    <t>02-001-06-20-05-01-04-01</t>
  </si>
  <si>
    <t>ADECUACION DE CENTRO DE SALUD PARA LA POBLACION NEGRA, AFROCOLOMBIANA, RAIZAL Y PALENQUERA EN DISTRITO DE CARTAGENA - Ingresos corrientes de libre destinacion</t>
  </si>
  <si>
    <t>02-001-06-20-01-03-01-02</t>
  </si>
  <si>
    <t>CONSTRUCCION OBRAS DE CONTINGENCIAS - CASA GALERAS - Ingresos Corrientes de Libre Destinacion</t>
  </si>
  <si>
    <t>02-002-06-95-01-03-05-01</t>
  </si>
  <si>
    <t>RECUPERACION INTEGRAL DE CANOS, LAGOS, LAGUNAS Y CIENAGAS DEL DISTRITO DE CARTAGENA DE INDIAS- Sobretasa Alcantarillado</t>
  </si>
  <si>
    <t>02-001-06-20-01-02-03-01</t>
  </si>
  <si>
    <t>APOYO A LA GENERACION DE ESPACIO PUBLICO  - Ingresos corrientes de libre destinacion</t>
  </si>
  <si>
    <t>02-001-06-20-01-02-03-02</t>
  </si>
  <si>
    <t>PROYECTO DE MOVILIDAD EN CARTAGENA - Ingresos corrientes de libre destinacion</t>
  </si>
  <si>
    <t>02-001-06-20-01-03-01-01</t>
  </si>
  <si>
    <t>CONSTRUCCION, MEJORAMIENTO Y REHABILITACION DE VIAS PARA EL TRANSPORTE Y LA MOVILIDAD EN EL DISTRITO DE CARTAGENA DE INDIAS  ET+ - Ingresos corrientes de libre destinacion</t>
  </si>
  <si>
    <t>02-001-06-20-01-03-05-01</t>
  </si>
  <si>
    <t>RECUPERACION INTEGRAL DE CANOS, LAGOS, LAGUNAS Y CIENAGAS DEL DISTRITO DE CARTAGENA DE INDIAS ET+ - Ingresos corrientes de libre destinacion</t>
  </si>
  <si>
    <t>02-001-06-20-01-07-03-01</t>
  </si>
  <si>
    <t>ORDENAMIENTO Y RECUPERACION SOCIAL, AMBIENTAL DE LA CIENAGA DE LA VIRGEN  - Ingresos corrientes de libre destinacion</t>
  </si>
  <si>
    <t>02-001-06-10-01-03-02-01</t>
  </si>
  <si>
    <t>SISTEMA HIDRICO Y PLAN MAESTRO DE ALCANTARILLADO PLUVIALES EN LA CIUDAD PARA SALVAR EL HABITAT ET+ - Ingresos corrientes de libre destinacion</t>
  </si>
  <si>
    <t>07</t>
  </si>
  <si>
    <t>SECRETARIA DE EDUCACION</t>
  </si>
  <si>
    <t>02-071-06-95-02-02-06-02</t>
  </si>
  <si>
    <t>071</t>
  </si>
  <si>
    <t>SGP - EDUCACION</t>
  </si>
  <si>
    <t>EDUCACION MEDIADA A TRAVES DE TECNOLOGIAS DE LA INFORMACION Y LAS COMUNICACIONES-TIC - SGP - Educacion</t>
  </si>
  <si>
    <t>02-028-06-93-02-02-01-01</t>
  </si>
  <si>
    <t>028</t>
  </si>
  <si>
    <t>ASIGNACION ESPECIAL MEN</t>
  </si>
  <si>
    <t>ACOGIDA - PERMANECER - ALIMENTACION ESCOLAR EN LAS IEO - Asignacion Especial MEN</t>
  </si>
  <si>
    <t>02-028-06-95-02-02-01-01</t>
  </si>
  <si>
    <t>02-028-06-20-02-02-01-01</t>
  </si>
  <si>
    <t>ACOGIDA - PERMANECER - ALIMENTACION ESCOLAR   - Asignacion especial men</t>
  </si>
  <si>
    <t>02-053-06-20-02-02-01-01</t>
  </si>
  <si>
    <t>ACOGIDA - FORTALECIMIENTO DE LOS AMBIENTES DE APRENDIZAJE DE LAS SEDES EDUCATIVAS- Contraprestaciones Portuarias</t>
  </si>
  <si>
    <t>02-053-06-95-02-02-01-01</t>
  </si>
  <si>
    <t>02-056-06-20-02-02-07-03</t>
  </si>
  <si>
    <t>056</t>
  </si>
  <si>
    <t>FONDO EDUCATIVO - BICENTENARIO DE CARTAGENA - ICAT 3%</t>
  </si>
  <si>
    <t>EDUCACION PARA TRANSFORMAR - CONSOLIDACION DE BECAS UNIVERSITARIAS PARA EGRESADOS DE LAS IEO DE CARTAGENA  - Fondo Educativo - Bicentenario de Cartagena - ICAT 3%</t>
  </si>
  <si>
    <t>02-004-06-95-02-02-01-01</t>
  </si>
  <si>
    <t>ACOGIDA - FORTALECIMIENTO DE LOS AMBIENTES DE APRENDIZAJE DE LAS SEDES EDUCATIVAS- Regalias Excedentes de Regalias Ley 141</t>
  </si>
  <si>
    <t>02-001-06-20-02-02-01-01</t>
  </si>
  <si>
    <t>ACOGIDA - LLEGO Y ME QUEDO EN LA ESCUELA  - Ingresos corrientes de libre destinacion</t>
  </si>
  <si>
    <t>02-001-06-20-02-02-01-02</t>
  </si>
  <si>
    <t>ACOGIDA - PERMANECER - ALIMENTACION ESCOLAR   - Ingresos corrientes de libre destinacion</t>
  </si>
  <si>
    <t>02-001-06-20-02-02-01-03</t>
  </si>
  <si>
    <t>ACOGIDA - PERMANECER - TRANSPORTE  ESCOLAR   - Ingresos Corrientes de Libre Destinacion</t>
  </si>
  <si>
    <t>02-001-06-20-02-02-01-04</t>
  </si>
  <si>
    <t>ACOGIDA - PERMANECER  - OTRAS ESTRATEGIAS DE PERMANENCIA  - Ingresos corrientes de libre destinacion</t>
  </si>
  <si>
    <t>02-001-06-20-02-02-01-05</t>
  </si>
  <si>
    <t>ACOGIDA - ATENCION A POBLACION DIVERSA  - Ingresos corrientes de libre destinacion</t>
  </si>
  <si>
    <t>02-001-06-20-02-02-01-06</t>
  </si>
  <si>
    <t>ACOGIDA - ATENCION A  JOVENES Y ADULTOS  - Ingresos corrientes de libre destinacion</t>
  </si>
  <si>
    <t>02-001-06-20-02-02-01-07</t>
  </si>
  <si>
    <t>ACOGIDA - FORTALECIMIENTO DE LOS AMBIENTES DE APRENDIZAJE DE LAS SEDES EDUCATIVAS  - Ingresos corrientes de libre destinacion</t>
  </si>
  <si>
    <t>02-001-06-20-02-02-01-08</t>
  </si>
  <si>
    <t>ACOGIDA - ATENCION A POBLACION CON EXTRAEDAD  - Ingresos corrientes de libre destinacion</t>
  </si>
  <si>
    <t>02-001-06-20-02-02-01-09</t>
  </si>
  <si>
    <t>SENTENCIAS Y CONCILIACIONES - OPTMIZACION DE LA OPERACION DE LAS INSTITUCIONES EDUCATIVAS OFICIALES DE CARTAGENA DE INDIAS  - Ingresos corrientes de libre destinacion</t>
  </si>
  <si>
    <t>02-001-06-20-02-02-01-10</t>
  </si>
  <si>
    <t>PASIVOS EXIGIBLES - OPTIMIZACION DE LA OPERACION DE LAS INSTITUCIONES EDUCATIVAS OFICIALES DE CARTAGENA DE INDIAS - VIGENCIAS EXPIRADAS  - Ingresos corrientes de libre destinacion</t>
  </si>
  <si>
    <t>02-001-06-20-02-02-01-11</t>
  </si>
  <si>
    <t>GASTOS ADMINISTRATIVOS PLANTA CENTRAL - ADMINISTRACION DEL TALENTO HUMANO DEL SECTOR EDUCATIVO OFICIAL DE CARTAGENA DE INDIAS  - Ingresos corrientes de libre destinacion</t>
  </si>
  <si>
    <t>02-001-06-20-02-02-01-12</t>
  </si>
  <si>
    <t>GASTOS GENERALES  - ADMINISTRACION DEL TALENTO HUMANO EN EL SECTOR EDUCATIVO OFICIAL DE CARTAGENA DE INDIAS  - Ingresos corrientes de libre destinacion</t>
  </si>
  <si>
    <t>02-001-06-20-02-02-01-13</t>
  </si>
  <si>
    <t>GASTOS DE PERSONAL ADMINISTRATIVOS Y DOCENTE - ADMINISTRACION DEL TALENTO HUMANO DEL SECTOR EDUCATIVO OFICIAL DE CARTAGENA DE INDIAS  - Ingresos corrientes de libre destinacion</t>
  </si>
  <si>
    <t>02-001-06-20-02-02-01-14</t>
  </si>
  <si>
    <t>OPTMIZACION DE LA OPERACION DE LAS INSTITUCIONES EDUCATIVAS OFICIALES DE CARTAGENA DE INDIAS (CALIDAD MATRICULA OFICIAL)  - Ingresos corrientes de libre destinacion</t>
  </si>
  <si>
    <t>02-001-06-20-02-02-02-01</t>
  </si>
  <si>
    <t>SABIDURIA DE LA PRIMERA INFANCIA  - Ingresos corrientes de libre destinacion</t>
  </si>
  <si>
    <t>02-001-06-20-02-02-03-01</t>
  </si>
  <si>
    <t>FORMANDO CON AMOR - MEJORAMIENTO DE LA CALIDAD DE LAS IEO  - Ingresos corrientes de libre destinacion</t>
  </si>
  <si>
    <t>02-001-06-20-02-02-03-02</t>
  </si>
  <si>
    <t>FORMANDO CON AMOR -FORTALECIMIENTO DE LAS PRACTICAS ETNOEDUCATIVAS EN IEO DEL DISTRITO DE CARTAGENA  - Ingresos corrientes de libre destinacion</t>
  </si>
  <si>
    <t>02-001-06-20-02-02-04-01</t>
  </si>
  <si>
    <t>DESARROLLO DE POTENCIALIDADES - FORTALECIMIENTO DE LOS PROCESOS FORMATIVOS EN LAS IEO DEL DISTRITO DE CARTAGENA  - Ingresos corrientes de libre destinacion</t>
  </si>
  <si>
    <t>02-001-06-20-02-02-04-02</t>
  </si>
  <si>
    <t>DESARROLLO DE POTENCIALIDADES - FORTALECIMIENTO DE LOS PROCESOS FORMATIVOS BILINGUES EN LAS IEO DEL DISTRITO DE CARTAGENA - Ingresos corrientes de libre destinacion</t>
  </si>
  <si>
    <t>02-001-06-20-02-02-04-03</t>
  </si>
  <si>
    <t>FORTALECIMIENTO DE LA GESTION ESCOLAR PARA EL MEJORAMIENTO DE LA CALIDAD  - Ingresos corrientes de libre destinacion</t>
  </si>
  <si>
    <t>02-001-06-20-02-02-05-01</t>
  </si>
  <si>
    <t>PARTICIPACION DEMOCRACIA Y AUTONOMIA -  FORTALECER PRAES EN LAS IEO  - Ingresos corrientes de libre destinacion</t>
  </si>
  <si>
    <t>02-001-06-20-02-02-05-02</t>
  </si>
  <si>
    <t>PARTICIPACION DEMOCRACIA Y AUTONOMIA   - Ingresos corrientes de libre destinacion</t>
  </si>
  <si>
    <t>02-001-06-20-02-02-05-03</t>
  </si>
  <si>
    <t>PARTICIPACION DEMOCRACIA Y AUTONOMIA - FORTALECER ESCUELAS DE PADRES EN INSTITUCIONES EDUCATIVAS  - Ingresos corrientes de libre destinacion</t>
  </si>
  <si>
    <t>02-001-06-20-02-02-06-01</t>
  </si>
  <si>
    <t>EDUCACION MEDIADA A TRAVES DE TECNOLOGIAS DE LA INFORMACION Y LAS COMUNICACIONES-TIC  - Ingresos corrientes de libre destinacion</t>
  </si>
  <si>
    <t>02-001-06-20-02-02-07-02</t>
  </si>
  <si>
    <t>EDUCACION PARA TRANSFORMAR -  MEJORAMIENTO DEL PROCESO FORMATIVO DE LA EDUCACION MEDIA TECNICA OFICIAL EN LAS IEO DE CARTAGENA  - Ingresos corrientes de libre destinacion</t>
  </si>
  <si>
    <t>02-001-06-20-02-02-07-03</t>
  </si>
  <si>
    <t>EDUCACION PARA TRANSFORMAR - CONSOLIDACION DE BECAS UNIVERSITARIAS PARA EGRESADOS DE LAS IEO DE CARTAGENA  - Ingresos corrientes de libre destinacion</t>
  </si>
  <si>
    <t>02-001-06-20-02-02-08-01</t>
  </si>
  <si>
    <t>MOVILIZACION EDUCATIVA - MEJORAMIENTO DEL BIENESTAR Y PROTECCION LOS FUNCIONARIOS DEL SECTOR EDUCATIVO  - Ingresos corrientes de libre destinacion</t>
  </si>
  <si>
    <t>02-001-06-20-02-02-08-02</t>
  </si>
  <si>
    <t>MOVILIZACION EDUCATIVA  -FORTALECIMIENTO DE LA GESTION EDUCATIVA DEL DISTRITO  - Ingresos corrientes de libre destinacion</t>
  </si>
  <si>
    <t>02-001-06-20-02-02-01-18</t>
  </si>
  <si>
    <t>OPTIMIZACION DE LA OPERACION DE LAS INSTITUCIONES EDUCATIVAS OFICIALES DE CARTAGENA DE INDIAS - Ingresos Corrientes de Libre Destinacion</t>
  </si>
  <si>
    <t>02-001-06-20-02-02-01-15</t>
  </si>
  <si>
    <t>DOTACION ADMINISTRATIVOS DEL TALENTO HUMANO DEL SERVICIO EDUCATIVO OFICIAL DEL DISTRITO DE CARTAGENA - Ingresos Corrientes de Libre Destinacion</t>
  </si>
  <si>
    <t>02-001-06-20-02-02-01-16</t>
  </si>
  <si>
    <t>DOTACION DOCENTE ADMINISTRACION DEL TALENTO HUMANO DEL SERVICIO EDUCTIVO OFICIAL DEL DISTRITO DE CARTAGENA - Ingresos Corrientes de Libre Destinacion</t>
  </si>
  <si>
    <t>02-124-06-93-02-02-01-01</t>
  </si>
  <si>
    <t>ACOGIDA - FORTALECIMIENTO DE LOS AMBIENTES DE APRENDIZAJE DE LAS SEDES EDUCATIVAS-Impuesto Transporte por Oleoducto y Gasoducto</t>
  </si>
  <si>
    <t>02-136-06-20-02-02-07-03</t>
  </si>
  <si>
    <t>136</t>
  </si>
  <si>
    <t xml:space="preserve">RENDIMIENTOS FINANCIEROS FONDO EDUCATIVO BICENTENARIO </t>
  </si>
  <si>
    <t xml:space="preserve">EDUCACION PARA TRANSFORMAR - CONSOLIDACION DE BECAS UNIVERSITARIAS PARA EGRESADOS DE LAS IEO DE CARTAGENA  - Rendimientos financieros fondo educativo Bicentenario </t>
  </si>
  <si>
    <t>02-138-06-20-02-02-01-01</t>
  </si>
  <si>
    <t>ACOGIDA - FORTALECIMIENTO DE LOS AMBIENTES DE APRENDIZAJE DE LAS SEDES EDUCATIVAS-Dividendos Sociedad Portuarias</t>
  </si>
  <si>
    <t>02-138-06-93-02-02-01-01</t>
  </si>
  <si>
    <t>02-138-06-95-02-02-01-01</t>
  </si>
  <si>
    <t>02-156-06-20-02-02-01-01</t>
  </si>
  <si>
    <t>156</t>
  </si>
  <si>
    <t>FONDO DE MITIGACION  DE EMERGENCIA -FOME</t>
  </si>
  <si>
    <t>ACOGIDA- FORTALECIMIENTO DE LOS AMBIENTES DE APRENDIZAJE EN LAS SEDES EDUCATIVAS- FORTALECIMIENTO DE LA PRESTACION DE SERVICIO ¿ Fondo de Mitigación de Emergencia FOME</t>
  </si>
  <si>
    <t>02-156-06-20-02-02-01-02</t>
  </si>
  <si>
    <t>OPTIMIZACION DE LA OPERACIÓN DE LAS INSTITUIONES EDUCATIVAS OFICIALES DE CARTAGENA DE INDIAS ¿ FORTALECIMIENTO DE LA PRESTACION DE SERVICIO - Fondo de Mitigación de Emergencia FOME</t>
  </si>
  <si>
    <t>02-159-06-20-02-02-01-02</t>
  </si>
  <si>
    <t>159</t>
  </si>
  <si>
    <t>RENDIMIENTOS FINANCIEROS FONDO DE MITIGACION DE EMERGENCIA - FOME</t>
  </si>
  <si>
    <t>OPTIMIZACION DE LA OPERACION DE LAS INSTITUCIONES EDUCATIVAS OFICIALES DE CARTAGENA DE INDIAS ��� FORTALECIMIENTO DE LA PRESTACION DE SERVICIOS -Rendimientos Financieros Fondo de Mitigacion de Emergencia - FOME</t>
  </si>
  <si>
    <t>02-071-06-95-02-02-06-03</t>
  </si>
  <si>
    <t>EDUCACION MEDIADA A TRAVES DE TECNOLOGIAS DE LA INFORMACION Y LAS COMUNICACIONES-TIC - SGP Educacion - Vigencias Anteriores</t>
  </si>
  <si>
    <t>02-071-06-95-02-02-06-04</t>
  </si>
  <si>
    <t>EDUCACION MEDIADA A TRAVES DE TECNOLOGIAS DE LA INFORMACION Y LAS COMUNICACIONES-TIC (Calidad Matricula Oficial) - SGP  Educacion</t>
  </si>
  <si>
    <t>02-071-06-95-02-02-06-05</t>
  </si>
  <si>
    <t>EDUCACION MEDIADA A TRAVES DE TECNOLOGIAS DE LA INFORMACION Y LAS COMUNICACIONES-TIC- CALIDAD MATRICULA OFICIAL - SGP  Educacion</t>
  </si>
  <si>
    <t>02-071-06-95-02-02-07-01</t>
  </si>
  <si>
    <t>EDUCACION PARA TRANSFORMAR -  MEJORAMIENTO DEL PROCESO FORMATIVO DE LA EDUCACION MEDIA TECNICA OFICIAL EN LAS IEO DE CARTAGENA  - CALIDAD MATRICULA OFICIAL - SGP  Educacion</t>
  </si>
  <si>
    <t>02-071-06-95-02-02-07-02</t>
  </si>
  <si>
    <t>EDUCACION PARA TRANSFORMAR -  MEJORAMIENTO DEL PROCESO FORMATIVO DE LA EDUCACION MEDIA TECNICA OFICIAL EN LAS IEO DE CARTAGENA - CALIDAD MATRICULA OFICIAL  SGP Educacion</t>
  </si>
  <si>
    <t>02-071-06-95-02-02-07-03</t>
  </si>
  <si>
    <t>EDUCACION PARA TRANSFORMAR -  MEJORAMIENTO DEL PROCESO FORMATIVO DE LA EDUCACION MEDIA TECNICA OFICIAL EN LAS IEO DE CARTAGENA - SGP Educacion</t>
  </si>
  <si>
    <t>02-071-06-20-02-02-01-17</t>
  </si>
  <si>
    <t>GASTOS DE PERSONAL DOCENTE - POBLACION DIVERSA - ADMINISTRACION DEL TALENTO HUMANO DEL SERVICIO EDUCATIVO OFICIAL DEL DISTRITO DE CARTAGENA - SGP Educación</t>
  </si>
  <si>
    <t>02-071-06-95-02-02-01-10</t>
  </si>
  <si>
    <t>GASTOS DE PERSONAL DOCENTE - ADMINISTRACION DEL TALENTO HUMANO DEL SERVICIO EDUCATIVO OFICIAL DEL DISTRITO DE CARTAGENA - SGP - Educación</t>
  </si>
  <si>
    <t>02-072-06-20-02-02-01-01</t>
  </si>
  <si>
    <t>072</t>
  </si>
  <si>
    <t>SGP - ALIMENTACION ESCOLAR</t>
  </si>
  <si>
    <t>ACOGIDA - PERMANECER - ALIMENTACION ESCOLAR   - SGP  - Alimentacion escolar</t>
  </si>
  <si>
    <t>02-072-06-20-02-02-01-15</t>
  </si>
  <si>
    <t>ACOGIDA - PERMANECER - ALIMENTACION ESCOLAR - SGP- Alimentacion Escolar</t>
  </si>
  <si>
    <t>02-072-06-95-02-02-01-01</t>
  </si>
  <si>
    <t>ACOGIDA - PERMANECER - ALIMENTACION ESCOLAR EN LAS IEO - SGP -Alimentacion Escolar</t>
  </si>
  <si>
    <t>02-072-06-95-02-02-01-02</t>
  </si>
  <si>
    <t>ACOGIDA - PERMANECER - ALIMENTACION ESCOLAR EN LAS IEO -  SGP Alimentacion Escolar</t>
  </si>
  <si>
    <t>02-075-06-95-02-02-01-01</t>
  </si>
  <si>
    <t>ACOGIDA - FORTALECIMIENTO DE LOS AMBIENTES DE APRENDIZAJE DE LAS SEDES EDUCATIVAS- Rendimientos Financieros  SGP Proposito General</t>
  </si>
  <si>
    <t>02-078-06-20-02-02-01-01</t>
  </si>
  <si>
    <t>078</t>
  </si>
  <si>
    <t>RENDIMIENTOS FINANCIEROS SGP ALIMENTACION ESCOLAR</t>
  </si>
  <si>
    <t>ACOGIDA - PERMANECER - ALIMENTACION ESCOLAR   - Rendimientos financieros SGP alimentacion escolar</t>
  </si>
  <si>
    <t>02-078-06-93-02-02-01-01</t>
  </si>
  <si>
    <t>ACOGIDA - PERMANECER - ALIMENTACION ESCOLAR - RENDIMIENTOS FINANCIEROS SGP Alimentacion Escolar</t>
  </si>
  <si>
    <t>02-078-06-95-02-02-01-01</t>
  </si>
  <si>
    <t>02-081-06-20-02-02-01-15</t>
  </si>
  <si>
    <t>081</t>
  </si>
  <si>
    <t>RENDIMIENTOS FINANCIEROS-S.G.P.-EDUCACION</t>
  </si>
  <si>
    <t>OPTMIZACION DE LA OPERACION DE LAS INSTITUCIONES EDUCATIVAS OFICIALES DE CARTAGENA DE INDIAS (CALIDAD MATRICULA OFICIAL)  - Rendimientos financieros SGP educacion</t>
  </si>
  <si>
    <t>02-081-06-95-02-02-01-01</t>
  </si>
  <si>
    <t>OPTIMIZACION DE LA OPERACION DE LAS INSTITUCIONES EDUCATIVAS OFICIALES DE CARTAGENA DE INDIAS (CALIDAD MATRICULA) -Rendimientos Financieros-S.G.P.-Educacion</t>
  </si>
  <si>
    <t>02-117-06-93-02-02-01-01</t>
  </si>
  <si>
    <t>117</t>
  </si>
  <si>
    <t>TRANSFERENCIAS FONPET-SGP EDUCACION</t>
  </si>
  <si>
    <t>ACOGIDA - FORTALECIMIENTO DE LOS AMBIENTES DE APRENDIZAJE DE LAS SEDES EDUCATIVAS- TRANSFERENCIAS FONPET - SGP Educacion</t>
  </si>
  <si>
    <t>02-117-06-95-02-02-01-03</t>
  </si>
  <si>
    <t>ACOGIDA - PERMANECER  - OTRAS ESTRATEGIAS DE PERMANENCIA - ESTUDIANTES TRANSPORTADOS - TRANSFERENCIAS FONPET - SGP Educacion</t>
  </si>
  <si>
    <t>02-117-06-95-02-02-01-01</t>
  </si>
  <si>
    <t>ACOGIDA - FORTALECIMIENTO DE LOS AMBIENTES DE APRENDIZAJE DE LAS SEDES EDUCATIVAS- TRANSFERENCIAS FONPET - SGP Educación</t>
  </si>
  <si>
    <t>02-118-06-93-02-02-01-04</t>
  </si>
  <si>
    <t>118</t>
  </si>
  <si>
    <t>ASIGNACION ESPECIAL FONPET-SGP EDUCACION</t>
  </si>
  <si>
    <t>OPTIMIZACION DE LA OPERACION DE LAS INSTITUCIONES EDUCATIVAS OFICIALES DE CARTAGENA DE INDIAS (CALIDAD MATRICULA OFICIAL)  - ASIGNACION ESPECIAL  FONPET SGP Educacion</t>
  </si>
  <si>
    <t>02-118-06-93-02-02-01-05</t>
  </si>
  <si>
    <t>ACOGIDA FORTALECIMIENTO DE LOS AMBIENTES DE APRENDIZAJE DE LAS SEDES EDUCATIVAS - ASIGNACION ESPECIAL FONPET SGP Educación</t>
  </si>
  <si>
    <t>02-056-06-20-02-02-07-08</t>
  </si>
  <si>
    <t>EDUCACION PARA TRANSFORMAR - APOYO AL MEJORAMIENTO DE LAS COMPETENCIAS LABORALES DE LOS EGRESADOS DE LAS IEO DE CARTAGENA  - Fondo Educativo - Bicentenario de Cartagena - ICAT 3%</t>
  </si>
  <si>
    <t>02-070-06-20-02-02-01-01</t>
  </si>
  <si>
    <t>ACOGIDA - FORTALECIMIENTO DE LOS AMBIENTES DE APRENDIZAJE DE LAS SEDES EDUCATIVAS- SGP Proposito General</t>
  </si>
  <si>
    <t>02-070-06-95-02-02-01-01</t>
  </si>
  <si>
    <t>ACOGIDA - FORTALECIMIENTO DE LOS AMBIENTES DE APRENDIZAJE DE LAS SEDES EDUCATIVAS-  SGP Proposito General</t>
  </si>
  <si>
    <t>02-071-06-20-02-02-01-06</t>
  </si>
  <si>
    <t>GASTOS DE PERSONAL DOCENTE  - ADMINISTRACION DEL TALENTO HUMANO DEL SERVICIO EDUCATIVO OFICIAL DEL DISTRITO DE CARTAGENA  - SGP - Educacion</t>
  </si>
  <si>
    <t>02-071-06-20-02-02-01-07</t>
  </si>
  <si>
    <t>APORTES PATRONALES - SED (SIN SITUACION DE FONDOS)  - ADMINISTRACION DEL TALENTO HUMANO DEL SERVICIO EDUCATIVO OFICIAL DEL DISTRITO DE CARTAGENA  - SGP - Educacion</t>
  </si>
  <si>
    <t>02-071-06-20-02-02-01-08</t>
  </si>
  <si>
    <t>APORTES PATRONALES - DOCENTES (SIN SITUACION DE FONDOS)  - ADMINISTRACION DEL TALENTO HUMANO DEL SERVICIO EDUCATIVO OFICIAL DEL DISTRITO DE CARTAGENA  - SGP - Educacion</t>
  </si>
  <si>
    <t>02-071-06-20-02-02-01-09</t>
  </si>
  <si>
    <t>PROVISIONES CESANTIAS PERSONAL ADMINISTRATIVO - REGIMEN RETROACTIVO  - ADMINISTRACION DEL TALENTO HUMANO DEL SERVICIO EDUCATIVO OFICIAL DEL DISTRITO DE CARTAGENA  - SGP - Educacion</t>
  </si>
  <si>
    <t>02-071-06-20-02-02-01-10</t>
  </si>
  <si>
    <t>DOTACION DOCENTE  - ADMINISTRACION DEL TALENTO HUMANO DEL SERVICIO EDUCATIVO OFICIAL DEL DISTRITO DE CARTAGENA - SGP - Educacion</t>
  </si>
  <si>
    <t>02-071-06-20-02-02-01-11</t>
  </si>
  <si>
    <t>DOTACION ADMINISTRATIVOS  - ADMINISTRACION DEL TALENTO HUMANO DEL SERVICIO EDUCATIVO OFICIAL DEL DISTRITO DE CARTAGENA  - SGP - Educacion</t>
  </si>
  <si>
    <t>02-071-06-20-02-02-01-12</t>
  </si>
  <si>
    <t>GASTOS GENERALES  - ADMINISTRACION DEL TALENTO HUMANO DEL SERVICIO EDUCATIVO OFICIAL DEL DISTRITO DE CARTAGENA  - SGP - Educacion</t>
  </si>
  <si>
    <t>02-071-06-20-02-02-01-13</t>
  </si>
  <si>
    <t>OPTMIZACION DE LA OPERACION DE LAS INSTITUCIONES EDUCATIVAS OFICIALES DE CARTAGENA DE INDIAS (CALIDAD MATRICULA OFICIAL)  -SGP - Educacion</t>
  </si>
  <si>
    <t>02-071-06-20-02-02-01-14</t>
  </si>
  <si>
    <t>OPTMIZACION DE LA OPERACION DE LAS INSTITUCIONES EDUCATIVAS OFICIALES DE CARTAGENA DE INDIAS - (GRATUIDAD SISBEN 1 Y 2)  - SGP - Educacion</t>
  </si>
  <si>
    <t>02-071-06-20-02-02-03-01</t>
  </si>
  <si>
    <t>FORMANDO CON AMOR - MEJORAMIENTO DE LA CALIDAD DE LAS IEO  - SGP - Educacion</t>
  </si>
  <si>
    <t>02-071-06-20-02-02-04-01</t>
  </si>
  <si>
    <t>DESARROLLO DE POTENCIALIDADES - FORTALECIMIENTO DE LOS PROCESOS FORMATIVOS EN LAS IEO DEL DISTRITO DE CARTAGENA  -SGP - Educacion</t>
  </si>
  <si>
    <t>02-071-06-20-02-02-04-02</t>
  </si>
  <si>
    <t>DESARROLLO DE POTENCIALIDADES - FORTALECIMIENTO DE LOS PROCESOS FORMATIVOS BILINGUES EN LAS IEO DEL DISTRITO DE CARTAGENA - SGP - Educacion</t>
  </si>
  <si>
    <t>02-071-06-20-02-02-04-03</t>
  </si>
  <si>
    <t>FORTALECIMIENTO DE LA GESTION ESCOLAR PARA EL MEJORAMIENTO DE LA CALIDAD  - SGP - Educacion</t>
  </si>
  <si>
    <t>02-071-06-20-02-02-06-01</t>
  </si>
  <si>
    <t>EDUCACION MEDIADA A TRAVES DE TECNOLOGIAS DE LA INFORMACION Y LAS COMUNICACIONES-TIC  - SGP - Educacion</t>
  </si>
  <si>
    <t>02-071-06-20-02-02-01-16</t>
  </si>
  <si>
    <t>ACOGIDA - FORTALECIMIENTO DE LOS AMBIENTES DE APRENDIZAJE DE LAS SEDES EDUCATIVAS - SGP ��� Educacion</t>
  </si>
  <si>
    <t>02-071-06-95-02-02-01-01</t>
  </si>
  <si>
    <t>ACOGIDA - ATENCION A POBLACION DIVERSA  - SGP - Educacion</t>
  </si>
  <si>
    <t>02-071-06-20-02-02-01-01</t>
  </si>
  <si>
    <t>ACOGIDA - LLEGO Y ME QUEDO EN LA ESCUELA  - SGP - Educacion</t>
  </si>
  <si>
    <t>02-071-06-20-02-02-01-02</t>
  </si>
  <si>
    <t>02-071-06-20-02-02-01-03</t>
  </si>
  <si>
    <t>ACOGIDA - FORTALECIMIENTO DE LOS AMBIENTES DE APRENDIZAJE DE LAS SEDES EDUCATIVAS  - SGP - Educacion</t>
  </si>
  <si>
    <t>02-071-06-20-02-02-01-04</t>
  </si>
  <si>
    <t>GASTOS ADMINISTRATIVOS PLANTA CENTRAL - ADMINISTRACION DEL TALENTO HUMANO DEL SERVICIO EDUCATIVO OFICIAL DEL DISTRITO DE CARTAGENA  - SGP - Educacion</t>
  </si>
  <si>
    <t>02-071-06-20-02-02-01-05</t>
  </si>
  <si>
    <t>GASTOS DE PERSONAL ADMINISTRATIVOS  - ADMINISTRACION DEL TALENTO HUMANO DEL SERVICIO EDUCATIVO OFICIAL DEL DISTRITO DE CARTAGENA  - SGP - Educacion</t>
  </si>
  <si>
    <t>02-071-06-95-02-02-01-02</t>
  </si>
  <si>
    <t>ACOGIDA - FORTALECIMIENTO DE LOS AMBIENTES DE APRENDIZAJE DE LAS SEDES EDUCATIVAS - CALIDAD MATRICULA OFICIAL - SGP  Educacion</t>
  </si>
  <si>
    <t>02-071-06-95-02-02-01-03</t>
  </si>
  <si>
    <t>ACOGIDA - FORTALECIMIENTO DE LOS AMBIENTES DE APRENDIZAJE DE LAS SEDES EDUCATIVAS - CALIDAD MATRICULA OFICIAL- SGP Educacion</t>
  </si>
  <si>
    <t>02-071-06-95-02-02-01-04</t>
  </si>
  <si>
    <t>ACOGIDA - FORTALECIMIENTO DE LOS AMBIENTES DE APRENDIZAJE DE LAS SEDES EDUCATIVAS - PLAN DE INFRAESTRUCTURA EDUCATIVA - SGP Educacion</t>
  </si>
  <si>
    <t>02-071-06-95-02-02-01-05</t>
  </si>
  <si>
    <t>ACOGIDA - FORTALECIMIENTO DE LOS AMBIENTES DE APRENDIZAJE DE LAS SEDES EDUCATIVAS - SGP - Educacion</t>
  </si>
  <si>
    <t>02-071-06-95-02-02-01-06</t>
  </si>
  <si>
    <t>ACOGIDA FORTALECIMIENTO DE LOS AMBIENTES DE APRENDIZAJE DE LAS SEDES EDUCATIVAS  SGP Educacion</t>
  </si>
  <si>
    <t>02-071-06-95-02-02-01-07</t>
  </si>
  <si>
    <t>ACOGIDA- PERMANECER - ALIMENTACION ESCOLAR- SGP CALIDAD - MATRICULA OFICIAL- ESTADO DE EMERGENCIA SGP Educacion</t>
  </si>
  <si>
    <t>02-071-06-95-02-02-01-08</t>
  </si>
  <si>
    <t>GASTOS DE PERSONAL DOCENTE - POBLACION DIVERSA - ADMINISTRACION DEL TALENTO HUMANO DEL SERVICIO EDUCATIVO OFICIAL DEL DISTRITO DE CARTAGENA - SGP Educacion</t>
  </si>
  <si>
    <t>02-071-06-95-02-02-01-09</t>
  </si>
  <si>
    <t xml:space="preserve">OPTIMIZACION DE LA OPERACION DE LAS INSTITUCIONES EDUCATIVAS OFICIALES DE CARTAGENA DE INDIAS (CALIDAD MATRICULA OFICIAL)  SGP Educacion </t>
  </si>
  <si>
    <t>02-071-06-95-02-02-06-01</t>
  </si>
  <si>
    <t>EDUCACION MEDIADA A TRAVES DE TECNOLOGIAS DE LA INFORMACION Y LAS COMUNICACIONES-TIC - CALIDAD MATRICULA OFICIAL - SGP Educacion - VIGENCIAS ANTERIORES.</t>
  </si>
  <si>
    <t>08</t>
  </si>
  <si>
    <t>SECRETARIA DE PARTICIPACION Y DESARROLLO SOCIAL</t>
  </si>
  <si>
    <t>02-088-06-20-05-05-01-01</t>
  </si>
  <si>
    <t>088</t>
  </si>
  <si>
    <t>ESTAMPILLA AÑOS DORADOS</t>
  </si>
  <si>
    <t>ATENCION INTEGRAL A LOS ADULTOS MAYORES EN CENTROS DE VIDA Y GRUPOS ORGANIZADOS ET+ - Estampilla Anos Dorados</t>
  </si>
  <si>
    <t>02-088-06-95-05-05-01-01</t>
  </si>
  <si>
    <t>ATENCION INTEGRAL A LOS ADULTOS MAYORES EN CENTROS DE VIDA Y GRUPOS ORGANIZADOS - Estampilla Anos Dorados</t>
  </si>
  <si>
    <t>02-109-06-20-05-05-01-01</t>
  </si>
  <si>
    <t>109</t>
  </si>
  <si>
    <t>RENDIMIENTOS FINANCIEROS ESTAMPILLA ANOS DORADOS</t>
  </si>
  <si>
    <t>ATENCION INTEGRAL A LOS ADULTOS MAYORES EN CENTROS DE VIDA Y GRUPOS ORGANIZADOS ET+ - Rendimientos Financieros Estampilla Anos Dorados</t>
  </si>
  <si>
    <t>02-109-06-95-05-05-01-01</t>
  </si>
  <si>
    <t>ATENCION INTEGRAL A LOS ADULTOS MAYORES EN CENTROS DE VIDA Y GRUPOS ORGANIZADOS-Rendimientos Financieros Estampilla Anos Dorados</t>
  </si>
  <si>
    <t>02-065-06-95-05-03-01-01</t>
  </si>
  <si>
    <t>065</t>
  </si>
  <si>
    <t>RENDIMIENTOS FINANCIEROS SGP AIPI</t>
  </si>
  <si>
    <t>COMPROMETIDOS CON LA SALVACION DE NUESTRA PRIMERA INFANCIA  - Rendimientos Financieros SGP Atencion Integral a la Primera Infancia</t>
  </si>
  <si>
    <t>02-001-06-20-04-07-01-01</t>
  </si>
  <si>
    <t>FORTALECIMIENTO DE LA PARTICIPACION CIUDADANA Y COMINITARIA PARA SALVAR JUNTOS A CARTAGENA. ET+ - Ingresos corrientes de libre destinacion</t>
  </si>
  <si>
    <t>02-001-06-20-05-01-02-01</t>
  </si>
  <si>
    <t>FORTALECIMIENTO  Y DOTACION  CON MATERIALES A 15 ASOCIACIONES DE PESCADORES PERTENECIENTES A GRUPOS ETNICOS AFRO, UBICADOS EN EL DISTRITO DE CARTAGENA DURANTE EL CUATRIENIO 2020- 2023 ET+ - Ingresos corrientes de libre destinacion</t>
  </si>
  <si>
    <t>02-001-06-20-05-01-11-01</t>
  </si>
  <si>
    <t>APOYO AL EMPODERAMIENTO DEL LIDERAZGO DE LAS MUJERES, NINEZ, JOVENES, FAMILIA Y GENERACION INDIGENA. - ET+ - Ingresos corrientes de libre destinacion</t>
  </si>
  <si>
    <t>02-001-06-20-05-02-01-01</t>
  </si>
  <si>
    <t>LAS MUJERES DECIDIMOS EN EL EJERCICIO DEL PODER EG+ - Ingresos corrientes de libre destinacion</t>
  </si>
  <si>
    <t>02-001-06-20-05-02-02-01</t>
  </si>
  <si>
    <t>UNA VIDA LIBRE DE VIOLENCIAS PARA LAS MUJERES EG+ - Ingresos corrientes de libre destinacion</t>
  </si>
  <si>
    <t>02-001-06-20-05-02-03-01</t>
  </si>
  <si>
    <t>MUJERES CONSTRUCTORAS DE PAZ EG+ - Ingresos corrientes de libre destinacion</t>
  </si>
  <si>
    <t>02-001-06-20-05-02-04-01</t>
  </si>
  <si>
    <t>CARTAGENA LIBRE DE UNA CULTURA MACHISTA EG+ - Ingresos corrientes de libre destinacion</t>
  </si>
  <si>
    <t>02-001-06-20-05-03-01-01</t>
  </si>
  <si>
    <t>COMPROMETIDOS CON LA SALVACION DE NUESTRA PRIMERA INFANCIA  ET+ - Ingresos corrientes de libre destinacion</t>
  </si>
  <si>
    <t>02-001-06-20-05-03-02-01</t>
  </si>
  <si>
    <t>PROTECCION DE LA INFANCIA Y LA ADOLESCENCIA PARA LA PREVENCION Y ATENCION DE VIOLENCIAS ET+ - Ingresos corrientes de libre destinacion</t>
  </si>
  <si>
    <t>02-001-06-20-05-03-03-01</t>
  </si>
  <si>
    <t>LOS NINOS, LAS NINAS Y ADOLESCENTES DE CARTAGENA PARTICIPAN Y DISFRUTAN SUS DERECHOS  ET+ - Ingresos corientes de libre destinacion</t>
  </si>
  <si>
    <t>02-001-06-20-05-03-04-01</t>
  </si>
  <si>
    <t>FORTALECIMIENTO FAMILIAR ET+ - Ingresos corientes de libre destinacion</t>
  </si>
  <si>
    <t>02-001-06-20-05-04-01-01</t>
  </si>
  <si>
    <t>JOVENES PARTICIPANDO Y SALVANDO A CARTAGENA ET+ - Ingresos corientes de libre destinacion</t>
  </si>
  <si>
    <t>02-001-06-20-05-04-02-01</t>
  </si>
  <si>
    <t>POLITICA PUBLICA DE JUVENTUD ET+ - Ingresos corientes de libre destinacion</t>
  </si>
  <si>
    <t>02-001-06-20-05-06-01-01</t>
  </si>
  <si>
    <t>GESTION SOCIAL INTEGRAL Y ARTICULADORA POR LA PROTECCION DE LAS PERSONAS CON DISCAPACIDAD Y/O SU FAMILIA O CUIDADOR. ET+  - Ingrsos corrientes de libre destinacion</t>
  </si>
  <si>
    <t>02-001-06-20-05-06-02-01</t>
  </si>
  <si>
    <t>PACTO O ALIANZA POR LA INCLUSION SOCIAL Y PRODUCTIVA DE LAS PERSONAS CON DISCAPACIDAD. ET+ - Ingrsos corrientes de libre destinacion</t>
  </si>
  <si>
    <t>02-001-06-20-05-06-03-01</t>
  </si>
  <si>
    <t>DESARROLLO LOCAL INCLUSIVO DE LAS PERSONAS CON DISCAPACIDAD: RECONOCIMIENTO DE CAPACIDADES, DIFERENCIAS Y DIVERSIDAD. ET+ - Ingresos corrientes de libre destinacion</t>
  </si>
  <si>
    <t>02-001-06-20-05-07-01-01</t>
  </si>
  <si>
    <t>HABITANTE DE CALLE CON DESARROLLO HUMANO INTEGRAL ET+ - Ingresos corrientes de libre destinacion</t>
  </si>
  <si>
    <t>02-001-06-20-05-07-02-01</t>
  </si>
  <si>
    <t>FORMACION PARA EL TRABAJO - GENERACION DE INGRESOS Y RESPONSABILIDAD SOCIAL EMPRESARIAL PARA LOS HABITANTES DE CALLE DEL DISTRITO DE CARTAGENA. ET+ - Ingresos corientes de libre destinacion</t>
  </si>
  <si>
    <t>02-001-06-20-05-08-01-01</t>
  </si>
  <si>
    <t>DIVERSIDAD SEXUAL E IDENTIDADES DE GENERO. ET+ - Ingresos corrientes de libre destinacion</t>
  </si>
  <si>
    <t>02-001-06-20-03-01-02-01</t>
  </si>
  <si>
    <t>MUJERES CON AUTONOMIA ECONOMICA EG+ - Ingresos corrientes de libre destinacion</t>
  </si>
  <si>
    <t>02-001-06-20-03-01-03-02</t>
  </si>
  <si>
    <t>EMPLEO INCLUSIVO PARA LOS JOVENES ET+ - Ingresos corrientes de libre destinacion</t>
  </si>
  <si>
    <t>02-001-06-20-03-01-10-01</t>
  </si>
  <si>
    <t>CARTAGENA EMPRENDEDORA PARA PEQUENOS PRODUCTORES RURALES ET+ - Ingresos corrientes de libre destinacion</t>
  </si>
  <si>
    <t>02-001-06-20-03-02-03-01</t>
  </si>
  <si>
    <t>ASISTENCIA CARTAGENA FOMENTA LA CIENCIA, TECNOLOGIA E INNOVACION: JUNTOS POR LA EXTENSION AGROPECUARIA A PEQUENOS PRODUCTORES.  CARTAGENA DE INDIAS ET+ - Ingresos corrientes de libre destinacion</t>
  </si>
  <si>
    <t>02-001-06-20-01-01-08-01</t>
  </si>
  <si>
    <t>POLITICA PUBLICA DE  BIENESTAR Y PROTECCION ANIMAL SALVEMOS JUNTOS A CARTAGENA-POR UNA CARTAGENA LIBRE Y RESILIENTE 2020 A 2023  CARTAGENA DE INDIAS - Ingresos corrientes de libre destinacion</t>
  </si>
  <si>
    <t>02-001-06-20-01-01-08-02</t>
  </si>
  <si>
    <t>PROYECTO OPERACION CENTRO DE ATENCION  Y PROTECCION ANIMAL - VEHICULO DE TRACCION ANIMAL  - Ingresos corrientes de libre destinacion</t>
  </si>
  <si>
    <t>02-001-06-10-03-01-01-01</t>
  </si>
  <si>
    <t>ESTRATEGIAS DE EMPRENDIMIENTO Y EMPRESARISMO PARA LA INCLUSION PRODUCTIVA Y LA VINCULACION LABORAL EN EL DISTRITO DE CARTAGENA DE INDIAS. ET+ - Ingresos corrientes de libre destinacion</t>
  </si>
  <si>
    <t>02-088-06-20-05-05-01-02</t>
  </si>
  <si>
    <t>ATENCION INTEGRAL A LOS ADULTO MAYORES EN ESTADO DE ABANDONO, MALTRATO Y SITUACION DE CALLE. ET+ - Estampilla Anos Dorados</t>
  </si>
  <si>
    <t>09</t>
  </si>
  <si>
    <t>SECRETARIA DE PLANEACION</t>
  </si>
  <si>
    <t>02-124-06-93-01-07-03-02</t>
  </si>
  <si>
    <t>ESTUDIOS Y DISENOS VIA PERIMETRAL - Impuesto Transporte por Oleoducto y Gasoducto</t>
  </si>
  <si>
    <t>02-138-06-93-01-03-05-02</t>
  </si>
  <si>
    <t>APOYO PROYECTO PARA CANOS, LAGOS, LAGUNAS Y CIENAGAS DE CARTAGENA - Dividendos Sociedad Portuaria</t>
  </si>
  <si>
    <t>02-070-06-20-01-07-01-01</t>
  </si>
  <si>
    <t xml:space="preserve">PROYECTO REGLAMENTACION URBANISTICA -  SGP Proposito General </t>
  </si>
  <si>
    <t>02-070-06-95-01-03-05-02</t>
  </si>
  <si>
    <t xml:space="preserve">APOYO PROYECTO PARA CANOS, LAGOS, LAGUNAS Y CIENAGAS DE CARTAGENA - SGP Proposito General </t>
  </si>
  <si>
    <t>02-070-06-95-01-07-01-01</t>
  </si>
  <si>
    <t>02-070-06-10-01-07-01-02</t>
  </si>
  <si>
    <t xml:space="preserve">PROYECTO INSTRUMENTOS DE PLANIFICACION (POT-PEMP) EG+ -SGP -  Proposito General </t>
  </si>
  <si>
    <t>02-070-06-20-01-07-02-02</t>
  </si>
  <si>
    <t xml:space="preserve">PLAN DE NORMALIZACION URBANISTICA - SGP -  Proposito General </t>
  </si>
  <si>
    <t>02-070-06-50-02-06-01-05</t>
  </si>
  <si>
    <t xml:space="preserve">PROYECTO DE INSTRUMENTOS DE PLANIFICACION (S.I.G. - NOMENCLATURA) - SGP -  Proposito General </t>
  </si>
  <si>
    <t>02-070-06-50-02-06-01-06</t>
  </si>
  <si>
    <t xml:space="preserve">PROYECTO PARA SISBEN METODOLOGIA IV - SGP -  Proposito General </t>
  </si>
  <si>
    <t>02-070-06-50-04-07-02-02</t>
  </si>
  <si>
    <t xml:space="preserve">ASISTENCIA TECNICA PARA MEJORA DE BANCO DE PROGRAMA Y PROYECTOS LOCALES - SGP -  Proposito General </t>
  </si>
  <si>
    <t>02-070-06-50-04-07-02-03</t>
  </si>
  <si>
    <t xml:space="preserve">PLANEACION DESDE EL AMBITO TERRITORIAL (INVERSION PUBLICA Y PLAN DE DESARROLLO) - SGP -  Proposito General </t>
  </si>
  <si>
    <t>02-001-06-50-01-06-04-01</t>
  </si>
  <si>
    <t>INSTRUMENTO DE PLANIFICACION (SIG Y NOMENCLATURA) - SERVINFO - Ingresos corrientes de libre destinacion</t>
  </si>
  <si>
    <t>02-001-06-50-01-07-01-01</t>
  </si>
  <si>
    <t>PROYECTO CREACION DE OBSERVACION DE DINAMICA URBANA - Ingresos corrientes de libre destinacion</t>
  </si>
  <si>
    <t>02-001-06-50-02-06-01-01</t>
  </si>
  <si>
    <t>PROYECTO NUEVA ESTRATIFICACION - Ingresos corrientes de libre destinacion</t>
  </si>
  <si>
    <t>02-001-06-50-02-06-01-02</t>
  </si>
  <si>
    <t>PROYECTO DE INSTRUMENTOS DE PLANIFICACION (S.I.G. - NOMENCLATURA) - Ingresos corrientes de libre destinacion</t>
  </si>
  <si>
    <t>02-001-06-50-02-06-01-03</t>
  </si>
  <si>
    <t>PROYECTO PARA SISBEN METODOLOGIA IV - Ingresos corrientes de libre destinacion</t>
  </si>
  <si>
    <t>02-001-06-50-04-07-02-01</t>
  </si>
  <si>
    <t>ASISTENCIA TECNICA PARA MEJORA DE BANCO DE PROGRAMA Y PROYECTOS LOCALES - Ingresos corrientes de libre destinacion</t>
  </si>
  <si>
    <t>02-001-06-50-04-07-02-02</t>
  </si>
  <si>
    <t>DESARROLLO DE CAPACIDADES PARA EL CONSEJO TERRITORIAL DE PLANEACION - Ingresos corrientes de libre destinacion</t>
  </si>
  <si>
    <t>02-001-06-50-04-07-02-03</t>
  </si>
  <si>
    <t>PLANEACION DESDE EL AMBITO TERRITORIAL ( INVERSION PUBLICAY PLAN DE DESARROLLO) - Ingresos Corrientes de LIbre Destinacion</t>
  </si>
  <si>
    <t>02-004-06-95-01-07-01-01</t>
  </si>
  <si>
    <t>PROYECTO INSTRUMENTOS DE PLANIFICACION (POT-PEMP)- Excedentes De Regalias - LEY 141</t>
  </si>
  <si>
    <t>02-006-06-95-02-06-01-01</t>
  </si>
  <si>
    <t>006</t>
  </si>
  <si>
    <t>APORTES ESTRATIFICACION DISTRITAL</t>
  </si>
  <si>
    <t>PROYECTO NUEVA ESTRATIFICACION - Aportes Estratificacion Distrital</t>
  </si>
  <si>
    <t>02-006-06-50-02-06-01-01</t>
  </si>
  <si>
    <t>02-001-06-10-04-07-03-01</t>
  </si>
  <si>
    <t>POLITICAS PUBLICAS  - Ingresos corrientes de libre destinacion</t>
  </si>
  <si>
    <t>02-001-06-20-01-03-05-02</t>
  </si>
  <si>
    <t>APOYO PROYECTO PARA CANOS, LAGOS, LAGUNAS Y CIENAGAS DE CARTAGENA - Ingresos corrientes de libre destinacion</t>
  </si>
  <si>
    <t>02-001-06-20-01-07-02-01</t>
  </si>
  <si>
    <t>PLAN DE NORMALIZACION URBANISTICA - Ingresos corrientes de libre destinacion</t>
  </si>
  <si>
    <t>02-001-06-20-01-07-03-02</t>
  </si>
  <si>
    <t>ESTUDIOS Y DISENOS VIA PERIMETRAL - Ingresos corrientes de libre destinacion</t>
  </si>
  <si>
    <t>02-001-06-10-03-04-02-01</t>
  </si>
  <si>
    <t>REGLAMENTACION URBANISTICA - NORMAS DE PROMOCION -  Ingresos corrientes de libre destinacion</t>
  </si>
  <si>
    <t>02-001-06-10-01-07-01-01</t>
  </si>
  <si>
    <t>PROYECTO REGLAMENTACION URBANISTICA - Ingresos corrientes de libre destinacion</t>
  </si>
  <si>
    <t>02-001-06-10-01-07-01-02</t>
  </si>
  <si>
    <t>PROYECTO INSTRUMENTOS DE PLANIFICACION (POT-PEMP) EG+ - Ingresos corrientes de libre destinacion</t>
  </si>
  <si>
    <t>02-001-06-10-02-06-02-01</t>
  </si>
  <si>
    <t>PROYECTO NUEVO DE CATASTRO MULTIPROPOSITO - Ingresos corrientes de libre destinacion</t>
  </si>
  <si>
    <t>02-001-06-10-03-04-01-01</t>
  </si>
  <si>
    <t>PROYECTO DE INTEGRACION ENTRE CIUDADES - Ingresos corrientes de libre destinacion</t>
  </si>
  <si>
    <t>02-124-06-93-01-07-01-01</t>
  </si>
  <si>
    <t>PROYECTO REGLAMENTACION URBANISTICA-Impuesto Transporte por Oleoducto y Gasoducto</t>
  </si>
  <si>
    <t>10</t>
  </si>
  <si>
    <t>DEPARTAMENTO ADMINISTRATIVO DE SALUD</t>
  </si>
  <si>
    <t>02-068-06-20-02-03-03-02</t>
  </si>
  <si>
    <t>068</t>
  </si>
  <si>
    <t>SGP - SALUD</t>
  </si>
  <si>
    <t>CONTROL Y VIGILANCIA DE LA CALIDAD DEL AGUA PARA CONSUMO HUMANO Y DIVERSION - SGP -  Salud</t>
  </si>
  <si>
    <t>02-068-06-20-02-03-03-03</t>
  </si>
  <si>
    <t>SEGURIDAD SANITARIA DEL AMBIENTE - SGP -  Salud</t>
  </si>
  <si>
    <t>02-068-06-20-02-03-04-01</t>
  </si>
  <si>
    <t>VIDA SALUDABLE Y CONDICIONES CRONICAS NO TRASMITIBLES - SGP -  Salud</t>
  </si>
  <si>
    <t>02-068-06-20-02-03-04-02</t>
  </si>
  <si>
    <t>PREVENCION Y CONTROL DE LAS ALTERACIONES DE LA SALUD ORAL - SGP -  Salud</t>
  </si>
  <si>
    <t>02-068-06-20-02-03-04-03</t>
  </si>
  <si>
    <t>PREVENCION Y CONTROL DE LAS ALTERACIONES DE LA SALUD VISUAL - SGP -  Salud</t>
  </si>
  <si>
    <t>02-068-06-20-02-03-04-04</t>
  </si>
  <si>
    <t>PREVENCION Y CONTROL DE LAS ALTERACIONES DE LA SALUD AUDITIVA - SGP -  Salud</t>
  </si>
  <si>
    <t>02-068-06-20-02-03-05-01</t>
  </si>
  <si>
    <t>PREVENCION EN SALUD MENTAL - SGP -  Salud</t>
  </si>
  <si>
    <t>02-068-06-20-02-03-06-01</t>
  </si>
  <si>
    <t>NUTRICION, CONSUMO Y APROVECHAMIENTO - SGP -  Salud</t>
  </si>
  <si>
    <t>02-016-06-95-02-03-09-05</t>
  </si>
  <si>
    <t>016</t>
  </si>
  <si>
    <t>MINISTERIO DE PROTECCION SOCIAL</t>
  </si>
  <si>
    <t>EMERGENCIAS Y DESASTRES - SISTEMA INTEGRAL DE URGENCIAS - Ministerio de Proteccion Social</t>
  </si>
  <si>
    <t>02-016-06-20-02-03-08-01</t>
  </si>
  <si>
    <t>PREVENCION Y CONTROL DE LA LEPRA  - Ministerio de la proteccion social</t>
  </si>
  <si>
    <t>02-016-06-20-02-03-08-02</t>
  </si>
  <si>
    <t>PREVENCION Y CONTROL DE LA TUBERCULOSIS  - Ministerio de la proteccion social</t>
  </si>
  <si>
    <t>02-016-06-20-02-03-08-03</t>
  </si>
  <si>
    <t>PREVENCION, PROMOCION, VIGILANCIA Y CONTROL DE ENFERMEDADES DE TRANSMISION VECTORIAL -  Ministerio de la proteccion social</t>
  </si>
  <si>
    <t>02-016-06-20-02-03-02-01</t>
  </si>
  <si>
    <t>IMPLEMENTACIÓN DE LA CERTIFICACIÓN DE DISCAPACIDAD Y RLCPD ¿ Ministerio de la Protección Social</t>
  </si>
  <si>
    <t>02-016-06-20-02-03-01-01</t>
  </si>
  <si>
    <t>ATENCION EN SERVICIOS Y TECNOLOGIAS NO POS A POBLACION POBRE Y VULNERABLE II, III Y IV NIVEL DE COMPLEJIDAD  (VIGENCIAS ANTERIORES) -Ministerio de la Proteccion Social</t>
  </si>
  <si>
    <t>02-017-06-95-02-03-01-01</t>
  </si>
  <si>
    <t>017</t>
  </si>
  <si>
    <t>RENDIMIENTOS FINANCIEROS FONDO LOCAL DE SALUD</t>
  </si>
  <si>
    <t>ATENCION EN SALUD A POBLACION POBRE Y VULNERABLE II, III Y IV NIVEL DE COMPLEJIDAD- Rendimientos  Financieros FLS</t>
  </si>
  <si>
    <t>02-017-06-95-02-03-01-02</t>
  </si>
  <si>
    <t>DESARROLLO INSTITUCIONAL DEL DEPARTAMENTO ADMINISTRATIVO DE SALUD- Rendimientos  Financieros FLS</t>
  </si>
  <si>
    <t>02-017-06-95-02-03-01-03</t>
  </si>
  <si>
    <t>RECOBROS - ATENCION EN SALUD A POBLACION POBRE Y VULNERABLE II, III Y IV NIVEL DE COMPLEJIDAD - Rendimientos  Financieros FLS</t>
  </si>
  <si>
    <t>02-017-06-95-02-03-01-04</t>
  </si>
  <si>
    <t>VIGILANCIA EN SALUD PUBLICA - Rendimientos  Financieros FLS</t>
  </si>
  <si>
    <t>02-017-06-95-02-03-06-01</t>
  </si>
  <si>
    <t>CONTROL Y VIGILANCIA DE ALIMENTOS - Rendimientos  Financieros FLS</t>
  </si>
  <si>
    <t>02-017-06-95-02-03-07-01</t>
  </si>
  <si>
    <t>SALUD SEXUAL Y REPRODUCTIVA (SSR)- Rendimientos  Financieros FLS</t>
  </si>
  <si>
    <t>02-017-06-95-02-03-10-01</t>
  </si>
  <si>
    <t>PREVENCION DE ENFERMEDAD Y ACCIDENTALIDAD EN AMBITOS LABORALES  - Rendimientos  Financieros FLS</t>
  </si>
  <si>
    <t>02-017-06-20-02-03-01-01</t>
  </si>
  <si>
    <t>DESARROLLO INSTITUCIONAL DEL DEPARTAMENTO ADMINISTRATIVO DE SALUD  - Rendimientos financieros fondo local de salud</t>
  </si>
  <si>
    <t>02-018-06-91-02-03-01-11</t>
  </si>
  <si>
    <t xml:space="preserve">FORTALECIMIENTO RED HOSPITALARIA - VIGENCIAS EXPIRADAS ��� CREDITO INTERNO 2014. </t>
  </si>
  <si>
    <t>02-001-06-20-02-03-01-01</t>
  </si>
  <si>
    <t>CONTINUIDAD DEL ASEGURAMIENTO A POBLACION AFILIADA A REGIMEN SUBSIDIADO  - Ingresos corrientes de libre destinacion</t>
  </si>
  <si>
    <t>02-001-06-20-02-03-01-02</t>
  </si>
  <si>
    <t>ATENCION EN SALUD PARA LA POBLACION POBRE Y VULNERABLE I NIVEL DE COMPLEJIDAD - Ingresos corrientes de libre destinacion</t>
  </si>
  <si>
    <t>02-001-06-20-02-03-01-03</t>
  </si>
  <si>
    <t>ATENCION EN SALUD A POBLACION POBRE Y VULNERABLE II, III Y IV NIVEL DE COMPLEJIDAD  - Ingresos corrientes de libre destinacion</t>
  </si>
  <si>
    <t>02-001-06-20-02-03-01-04</t>
  </si>
  <si>
    <t>ATENCION EN SALUD A POBLACION POBRE Y VULNERABLE II, III Y IV NIVEL DE COMPLEJIDAD - VIGENCIAS ANTERIORES - Ingresos corrientes de libre destinacion</t>
  </si>
  <si>
    <t>02-001-06-20-02-03-01-05</t>
  </si>
  <si>
    <t>VIGILANCIA Y CONTROL DEL SISTEMA OBLIGATORIO DE GARANTIAS DE CALIDAD EN ATENCION EN SALUD  - Ingresos corrientes de libre destinacion</t>
  </si>
  <si>
    <t>02-001-06-20-02-03-01-07</t>
  </si>
  <si>
    <t>ATENCION EN SERVICIOS Y TECNOLOGIAS NO POS A POBLACION POBRE Y VULNERABLE II, III Y IV NIVEL DE COMPLEJIDAD  (VIGENCIAS ANTERIORES) - Ingresos corrientes de libre destinacion</t>
  </si>
  <si>
    <t>02-001-06-20-02-03-01-08</t>
  </si>
  <si>
    <t>DESARROLLO INSTITUCIONAL DEL DEPARTAMENTO ADMINISTRATIVO DE SALUD  - Ingresos corrientes de libre destinacion</t>
  </si>
  <si>
    <t>02-001-06-20-02-03-01-09</t>
  </si>
  <si>
    <t>AUTORIZACION DE SERVICIOS, AUDITORIA CONCURRENTE Y AUDITORIA DE CUENTAS - Ingresos corrientes de libre destinacion</t>
  </si>
  <si>
    <t>02-001-06-20-02-03-01-11</t>
  </si>
  <si>
    <t>CENTRO DE OPERACIONES Y EMERGENCIAS EN SITUACIONES DE IMPACTO EN LA SALUD PUBLICA   - Ingresos corrientes de libre destinacion</t>
  </si>
  <si>
    <t>02-001-06-20-02-03-02-01</t>
  </si>
  <si>
    <t>GARANTIA DE LOS DEBERES Y DERECHOS EN SALUD A LOS GRUPOS POBLACIONALES ESPECIALES DEL DISTRITO DE CARTAGENA - Ingresos corrientes de libre destinacion</t>
  </si>
  <si>
    <t>02-001-06-20-02-03-09-01</t>
  </si>
  <si>
    <t>EMERGENCIAS Y DESASTRES - SISTEMA INTEGRAL DE URGENCIAS - Ingresos corrientes de libre destinacion</t>
  </si>
  <si>
    <t>02-013-06-20-02-03-01-01</t>
  </si>
  <si>
    <t>013</t>
  </si>
  <si>
    <t>RENDIMIENTOS FINANCIEROS COLJUEGOS</t>
  </si>
  <si>
    <t>DESARROLLO INSTITUCIONAL DEL DEPARTAMENTO ADMINISTRATIVO DE SALUD  - Rendimientos financieros coljuegos</t>
  </si>
  <si>
    <t>02-015-06-95-02-03-01-01</t>
  </si>
  <si>
    <t>015</t>
  </si>
  <si>
    <t>COLJUEGOS</t>
  </si>
  <si>
    <t>CONTINUIDAD DEL ASEGURAMIENTO A POBLACION AFILIADA AL REGIMEN SUBSIDIADO  COLJUEGOS CSF Juegos Novedosos</t>
  </si>
  <si>
    <t>02-015-06-95-02-03-01-02</t>
  </si>
  <si>
    <t>VIGILANCIA Y CONTROL DEL SISTEMA OBLIGATORIO DE GARANTIAS DE CALIDAD EN ATENCION EN SALUD - COLJUEGOS ��� (CSF)</t>
  </si>
  <si>
    <t>02-015-06-95-02-03-01-03</t>
  </si>
  <si>
    <t>RECOBROS - ATENCION EN SALUD A POBLACION POBRE Y VULNERABLE II,III Y IV NIVEL DE COMPLEJIDAD  - COLJUEGOS (CSF)</t>
  </si>
  <si>
    <t>02-015-06-95-02-03-01-04</t>
  </si>
  <si>
    <t>DESARROLLO INSTITUCIONAL DEL DEPARTAMENTO ADMINISTRATIVO DE SALUD - Coljuegos ��� (CSF)</t>
  </si>
  <si>
    <t>02-015-06-20-02-03-01-01</t>
  </si>
  <si>
    <t>CONTINUIDAD DEL ASEGURAMIENTO A POBLACION AFILIADA A REGIMEN SUBSIDIADO  - Coljuegos - sin situacion de fondos</t>
  </si>
  <si>
    <t>02-015-06-20-02-03-01-02</t>
  </si>
  <si>
    <t>CONTINUIDAD DEL ASEGURAMIENTO A POBLACION AFILIADA A REGIMEN SUBSIDIADO  - Coljuegos caducos - sin situacion de fondos</t>
  </si>
  <si>
    <t>02-015-06-20-02-03-01-03</t>
  </si>
  <si>
    <t>DESARROLLO INSTITUCIONAL DEL DEPARTAMENTO ADMINISTRATIVO DE SALUD  - Coljuegos - con situacion de fondos</t>
  </si>
  <si>
    <t>02-015-06-20-02-03-01-04</t>
  </si>
  <si>
    <t>VIGILANCIA Y CONTROL DEL SISTEMA OBLIGATORIO DE GARANTIAS DE CALIDAD EN ATENCION EN SALUD  -  coljuegos - con situacion de fondos</t>
  </si>
  <si>
    <t>02-015-06-95-02-03-01-06</t>
  </si>
  <si>
    <t>CONTINUIDAD DEL ASEGURAMIENTO A POBLACION AFILIADA AL REGIMEN SUBSIDIADO  COLJUEGOS CSF</t>
  </si>
  <si>
    <t>02-016-06-93-02-03-02-01</t>
  </si>
  <si>
    <t>IMPLEMENTACION DE LA CERTIFICACION DE DISCAPACIDAD Y RLCPD - Ministerio de Proteccion Social</t>
  </si>
  <si>
    <t>02-016-06-95-02-03-01-01</t>
  </si>
  <si>
    <t>VIGILANCIA EN SALUD PUBLICA - Ministerio de Proteccion Social</t>
  </si>
  <si>
    <t>02-016-06-95-02-03-05-03</t>
  </si>
  <si>
    <t>PREVENCION EN SALUD MENTAL - Ministerio de Proteccion Social</t>
  </si>
  <si>
    <t>02-016-06-95-02-03-08-01</t>
  </si>
  <si>
    <t>PREVENCION Y CONTROL DE LA LEPRA - Ministerio de Proteccion Social</t>
  </si>
  <si>
    <t>02-016-06-95-02-03-08-02</t>
  </si>
  <si>
    <t>PREVENCION Y CONTROL DE LA TUBERCULOSIS - Ministerio de Proteccion Social</t>
  </si>
  <si>
    <t>02-016-06-95-02-03-08-03</t>
  </si>
  <si>
    <t>PREVENCION, PROMOCION, VIGILANCIA Y CONTROL DE ENFERMEDADES DE TRANSMISION VECTORIAL - Ministerio de Proteccion Social</t>
  </si>
  <si>
    <t>02-016-06-95-02-03-08-04</t>
  </si>
  <si>
    <t>PROMOCION Y PREVENCION Y CONTROL DE ENFERMEDADES TRANSMITIDAS POR VECTORES  - Ministerio de Proteccion Social</t>
  </si>
  <si>
    <t>02-068-06-20-02-03-06-02</t>
  </si>
  <si>
    <t>CONTROL Y VIGILANCIA DE ALIMENTOS - SGP -  Salud</t>
  </si>
  <si>
    <t>02-068-06-20-02-03-07-01</t>
  </si>
  <si>
    <t>PROMOCION DE LOS DERECHOS SEXUALES Y REPRODUCTIVOS - SGP -  Salud</t>
  </si>
  <si>
    <t>02-068-06-20-02-03-07-02</t>
  </si>
  <si>
    <t>SALUD SEXUAL Y REPRODUCTIVA (SSR) - SGP -  Salud</t>
  </si>
  <si>
    <t>02-068-06-20-02-03-07-03</t>
  </si>
  <si>
    <t>PREVENCION DE LA MORTALIDAD MATERNA Y PERINATAL - SGP -  Salud</t>
  </si>
  <si>
    <t>02-068-06-20-02-03-08-01</t>
  </si>
  <si>
    <t>PREVENCION Y CONTROL DE LA LEPRA  - SGP -  Salud</t>
  </si>
  <si>
    <t>02-068-06-20-02-03-08-02</t>
  </si>
  <si>
    <t>PREVENCION Y CONTROL DE LA TUBERCULOSIS - SGP -  Salud</t>
  </si>
  <si>
    <t>02-068-06-20-02-03-08-03</t>
  </si>
  <si>
    <t>PREVENCION, PROMOCION, VIGILANCIA Y CONTROL DE ENFERMEDADES DE TRANSMISION VECTORIAL - SGP -  Salud</t>
  </si>
  <si>
    <t>02-068-06-20-02-03-08-05</t>
  </si>
  <si>
    <t>PREVENCION, MANEJO Y CONTROL  DE LA INFECCION RESPIRATORIA AGUDA - SGP -  Salud</t>
  </si>
  <si>
    <t>02-068-06-20-02-03-08-06</t>
  </si>
  <si>
    <t>PREVENCION Y CONTROL DE ENFERMEDADES INMUNOPREVENIBLES - SGP -  Salud</t>
  </si>
  <si>
    <t>02-068-06-20-02-03-10-01</t>
  </si>
  <si>
    <t>PREVENCION DE ENFERMEDAD Y ACCIDENTALIDAD EN AMBITOS LABORALES - SGP -  Salud</t>
  </si>
  <si>
    <t>02-087-06-20-02-03-01-12</t>
  </si>
  <si>
    <t>087</t>
  </si>
  <si>
    <t>RENDIMIENTOS FINANCIEROS-S.G.P-SALUD</t>
  </si>
  <si>
    <t>FORTALECIMIENTO DE LA GESTION DEL PLAN SALUD PUBLICA  - Rendimientos financieros SGP Salud</t>
  </si>
  <si>
    <t>02-087-06-95-02-03-01-01</t>
  </si>
  <si>
    <t>ATENCION EN SALUD A POBLACION POBRE Y VULNERABLE II, III Y IV NIVEL DE COMPLEJIDAD - VIGENCIAS ANTERIORES - Rendimientos Financieros SGP ��� Salud</t>
  </si>
  <si>
    <t>02-087-06-95-02-03-01-02</t>
  </si>
  <si>
    <t>RECOBROS - ATENCION EN SALUD PARA LA POBLACION POBRE Y VULNERABLE II, III Y IV DE COMPLEJIDAD - Rendimientos Financieros SGP ��� Salud</t>
  </si>
  <si>
    <t>02-087-06-95-02-03-02-01</t>
  </si>
  <si>
    <t>PROMOCION Y PREVENCION DE LA SALUD EN LA INFANCIA - Rendimientos Financieros SGP Salud</t>
  </si>
  <si>
    <t>02-087-06-95-02-03-04-01</t>
  </si>
  <si>
    <t>VIDA SALUDABLE Y CONDICIONES CRONICAS NO TRANSMISIBLES- Rendimientos Financieros SGP ��� Salud</t>
  </si>
  <si>
    <t>02-087-06-95-02-03-08-01</t>
  </si>
  <si>
    <t>PREVENCION, PROMOCION, VIGILANCIA Y CONTROL DE ENFERMEDADES DE TRANSMISION VECTORIAL - Rendimientos Financieros SGP Salud</t>
  </si>
  <si>
    <t>02-087-06-95-02-03-01-03</t>
  </si>
  <si>
    <t>ATENCION EN SERVICIOS Y TECNOLOGIAS NO POS A POBLACION POBRE Y VULNERABLE II, III Y IV NIVEL DE COMPLEJIDAD (VIGENCIAS ANTERIORES) ¿ Rendimientos financieros SGP</t>
  </si>
  <si>
    <t>02-095-06-93-02-03-01-01</t>
  </si>
  <si>
    <t>VIGILANCIA Y CONTROL DE MEDICAMENTOS  - Multas y Sanciones DADIS</t>
  </si>
  <si>
    <t>02-095-06-95-02-03-01-01</t>
  </si>
  <si>
    <t>VIGILANCIA Y CONTROL DE MEDICAMENTOS  -  Multas y Sanciones DADIS</t>
  </si>
  <si>
    <t>02-096-06-20-02-03-01-01</t>
  </si>
  <si>
    <t>096</t>
  </si>
  <si>
    <t>CAJAS DE COMPENSACION FAMILIAR</t>
  </si>
  <si>
    <t>CONTINUIDAD DEL ASEGURAMIENTO A POBLACION AFILIADA A REGIMEN SUBSIDIADO  - Cajas de compensacion familiar sin situacion de fondos</t>
  </si>
  <si>
    <t>02-154-06-95-02-03-01-03</t>
  </si>
  <si>
    <t>154</t>
  </si>
  <si>
    <t>RENDIMIENTOS FINANCIEROS - LAUDO ARBITRAL DISTRITO DE CARTAGENA</t>
  </si>
  <si>
    <t>ATENCION EN SERVICIOS Y TECNOLOGIAS NO POS A POBLACION POBRE Y VULNERABLE II, III Y IV NIVEL DE COMPLEJIDAD - (Vigencias anteriores) - Rendimientos Financieros Laudo Arbitral Distrito de Cartagena</t>
  </si>
  <si>
    <t>02-155-06-95-02-03-01-03</t>
  </si>
  <si>
    <t>155</t>
  </si>
  <si>
    <t>OTROS RECURSOS DE CAPITAL - LAUDO ARBITRAL DISTRITO DE CARTAGENA</t>
  </si>
  <si>
    <t>ATENCION EN SERVICIOS Y TECNOLOGIAS NO POS A POBLACION POBRE Y VULNERABLE II, III Y IV NIVEL DE COMPLEJIDAD - (Vigencias anteriores) - Otros Recursos de Capital Laudo Arbitral Distrito de Cartagena</t>
  </si>
  <si>
    <t>02-036-06-20-02-03-01-01</t>
  </si>
  <si>
    <t>036</t>
  </si>
  <si>
    <t>RENDIMIENTOS FINANCIEROS MINISTERIO DE LA PROTECCION</t>
  </si>
  <si>
    <t>ATENCION EN SERVICIOS Y TECNOLOGIAS NO POS A POBLACION POBRE Y VULNERABLE II, III Y IV NIVEL DE COMPLEJIDAD  (VIGENCIAS ANTERIORES) Reintegros Rendimientos Financieros Ministerio de la Protección Social</t>
  </si>
  <si>
    <t>02-038-06-91-02-03-01-11</t>
  </si>
  <si>
    <t xml:space="preserve">FORTALECIMIENTO RED HOSPITALARIA - VIGENCIAS EXPIRADAS ��� Rendimientos Financieros Recursos del Credito. </t>
  </si>
  <si>
    <t>02-049-06-95-02-03-01-01</t>
  </si>
  <si>
    <t>049</t>
  </si>
  <si>
    <t>ADRES</t>
  </si>
  <si>
    <t>ATENCION EN SALUD A POBLACION POBRE Y VULNERABLE II, III Y IV NIVEL DE COMPLEJIDAD -VIGENCIAS ANTERIORES ��� ADRES (CSF)</t>
  </si>
  <si>
    <t>02-049-06-95-02-03-01-02</t>
  </si>
  <si>
    <t>SANEAMIENTO FISCAL Y  FINANCIERO -  ESE CARTAGENA - ADRES (CSF)</t>
  </si>
  <si>
    <t>02-049-06-20-02-03-01-01</t>
  </si>
  <si>
    <t>CONTINUIDAD DEL ASEGURAMIENTO A POBLACION AFILIADA A REGIMEN SUBSIDIADO  - ADRES</t>
  </si>
  <si>
    <t>02-049-06-20-02-03-01-02</t>
  </si>
  <si>
    <t>TASA SUPERINTENDENCIA DE SALUD (SIN SITUACION DE FONDO ) - CONTINUIDAD  -  ADRES</t>
  </si>
  <si>
    <t>02-049-06-20-02-03-01-03</t>
  </si>
  <si>
    <t>ATENCION EN SALUD DE ACCIONES DE URGENCIAS PRESTADAS A LA POBLACION MIGRANTE- ADRES SSF</t>
  </si>
  <si>
    <t>02-068-06-20-02-03-01-13</t>
  </si>
  <si>
    <t>CONTINUIDAD DEL ASEGURAMIENTO A LA POBLACION AFILIADA A REGIMEN SUBSIDIADO - SGP ��� Salud.</t>
  </si>
  <si>
    <t>02-068-06-95-02-03-01-01</t>
  </si>
  <si>
    <t>ATENCION EN SALUD PARA LA POBLACION POBRE Y VULNERABLE I NIVEL DE COMPLEJIDAD - SGP Salud</t>
  </si>
  <si>
    <t>02-068-06-95-02-03-01-02</t>
  </si>
  <si>
    <t>ATENCION EN SALUD PARA LA POBLACION POBRE Y VULNERABLE II, III Y IV NIVEL DE COMPLEJIDAD - SGP Salud</t>
  </si>
  <si>
    <t>02-068-06-95-02-03-01-03</t>
  </si>
  <si>
    <t>ATENCION EN SERVICIOS Y TECNOLOGIAS NO POS A POBLACION POBRE Y VULNERABLE II, III Y IV NIVEL DE COMPLEJIDAD  (VIGENCIAS ANTERIORES) - SGP  Salud</t>
  </si>
  <si>
    <t>02-068-06-95-02-03-01-04</t>
  </si>
  <si>
    <t>ATENCION EN SERVICIOS Y TECNOLOGIAS NO POS A POBLACION POBRE Y VULNERABLE II, III Y IV NIVEL DE COMPLEJIDAD - SGP  Salud</t>
  </si>
  <si>
    <t>02-068-06-95-02-03-01-05</t>
  </si>
  <si>
    <t>FORTALECIMIENTO DE LA GESTION DEL PLAN SALUD PUBLICA - SGP - Salud</t>
  </si>
  <si>
    <t>02-068-06-95-02-03-01-07</t>
  </si>
  <si>
    <t>VIGILANCIA Y CONTROL DE MEDICAMENTOS - SGP - Salud</t>
  </si>
  <si>
    <t>02-068-06-95-02-03-01-08</t>
  </si>
  <si>
    <t>RECOBROS - ATENCION EN SALUD PARA LA POBLACION POBRE Y VULNERABLE II, III, Y IV DE COMPLEJIDAD - SGP Salud</t>
  </si>
  <si>
    <t>02-068-06-95-02-03-01-11</t>
  </si>
  <si>
    <t>VIGILANCIA EN SALUD PUBLICA  - SGP - Salud</t>
  </si>
  <si>
    <t>02-068-06-95-02-03-02-01</t>
  </si>
  <si>
    <t>PROMOCION Y PREVENCION DE LA SALUD EN LA INFANCIA - SGP - Salud</t>
  </si>
  <si>
    <t>02-068-06-95-02-03-03-01</t>
  </si>
  <si>
    <t>VIGILANCIA Y CONTROL DE ENFERMEDADES ZOONOTICAS - SGP - Salud</t>
  </si>
  <si>
    <t>02-068-06-95-02-03-03-02</t>
  </si>
  <si>
    <t>CONTROL Y VIGILANCIA DE LA CALIDAD DEL AGUA PARA CONSUMO HUMANO Y DIVERSION - SGP - Salud</t>
  </si>
  <si>
    <t>02-068-06-95-02-03-03-03</t>
  </si>
  <si>
    <t>SEGURIDAD SANITARIA DEL AMBIENTE - SGP - Salud</t>
  </si>
  <si>
    <t>02-068-06-95-02-03-04-01</t>
  </si>
  <si>
    <t>PREVENCION Y CONTROL DE LAS ALTERACIONES DE LA SALUD AUDITIVA - SGP Salud</t>
  </si>
  <si>
    <t>02-068-06-95-02-03-04-02</t>
  </si>
  <si>
    <t>PREVENCION Y CONTROL DE LAS ALTERACIONES DE LA SALUD ORAL - SGP ��� Salud</t>
  </si>
  <si>
    <t>02-068-06-95-02-03-04-03</t>
  </si>
  <si>
    <t>PREVENCION Y CONTROL DE LAS ALTERACIONES DE LA SALUD VISUAL - SGP  Salud</t>
  </si>
  <si>
    <t>02-068-06-95-02-03-04-04</t>
  </si>
  <si>
    <t>VIDA SALUDABLE Y CONDICIONES CRONICAS NO TRANSMISIBLES - SGP - Salud</t>
  </si>
  <si>
    <t>02-068-06-95-02-03-05-01</t>
  </si>
  <si>
    <t>PREVENCION EN SALUD MENTAL -DIMENSION, CONVIVENCIA SOCIAL Y SALUD MENTAL - SGP  Salud</t>
  </si>
  <si>
    <t>02-068-06-95-02-03-06-01</t>
  </si>
  <si>
    <t>CONTROL Y VIGILANCIA DE ALIMENTOS- SGP  Salud</t>
  </si>
  <si>
    <t>02-068-06-95-02-03-06-02</t>
  </si>
  <si>
    <t>NUTRICION, CONSUMO Y APROVECHAMIENTO - SGP ��� Salud</t>
  </si>
  <si>
    <t>02-068-06-95-02-03-07-01</t>
  </si>
  <si>
    <t>PREVENCION DE LA MORTALIDAD MATERNA Y PERINATAL - SGP ��� Salud</t>
  </si>
  <si>
    <t>02-068-06-95-02-03-07-02</t>
  </si>
  <si>
    <t>PROMOCION DE LOS DERECHOS SEXUALES Y REPRODUCTIVOS - SGP  Salud</t>
  </si>
  <si>
    <t>02-068-06-95-02-03-07-03</t>
  </si>
  <si>
    <t>SALUD SEXUAL Y REPRODUCTIVA (SSR) - SGP ��� Salud</t>
  </si>
  <si>
    <t>02-068-06-95-02-03-08-01</t>
  </si>
  <si>
    <t>PREVENCION Y CONTROL DE  ENFERMEDADES INMUNOPREVENIBLES - SGP Salud</t>
  </si>
  <si>
    <t>02-068-06-95-02-03-08-02</t>
  </si>
  <si>
    <t>PREVENCION Y CONTROL DE LA LEPRA - SGP ��� Salud</t>
  </si>
  <si>
    <t>02-068-06-95-02-03-08-03</t>
  </si>
  <si>
    <t>PREVENCION Y CONTROL DE LA TUBERCULOSIS - SGP Salud</t>
  </si>
  <si>
    <t>02-068-06-95-02-03-08-04</t>
  </si>
  <si>
    <t>PREVENCION, PROMOCION, VIGILANCIA Y CONTROL DE ENFERMEDADES DE TRANSMISION VECTORIAL - SGP - Salud</t>
  </si>
  <si>
    <t>02-068-06-95-02-03-08-05</t>
  </si>
  <si>
    <t>PREVENCION, MANEJO Y CONTROL DE INFECCION RESPIRATORIA AGUDA EN NINOS MENORES DE CINCO ANOS - SGP  Salud</t>
  </si>
  <si>
    <t>02-068-06-95-02-03-10-01</t>
  </si>
  <si>
    <t>PREVENCION DE ENFERMEDAD Y ACCIDENTALIDAD EN AMBITOS LABORALES - SGP ��� Salud</t>
  </si>
  <si>
    <t>02-068-06-20-02-03-01-01</t>
  </si>
  <si>
    <t>CONTINUIDAD DEL ASEGURAMIENTO A POBLACION AFILIADA A REGIMEN SUBSIDIADO  - SGP -  Salud</t>
  </si>
  <si>
    <t>02-068-06-20-02-03-01-09</t>
  </si>
  <si>
    <t>VIGILANCIA EN SALUD PUBLICA   -SGP -  Salud</t>
  </si>
  <si>
    <t>02-068-06-20-02-03-01-10</t>
  </si>
  <si>
    <t>VIGILANCIA Y CONTROL DE MEDICAMENTOS  - SGP -  Salud</t>
  </si>
  <si>
    <t>02-068-06-20-02-03-01-11</t>
  </si>
  <si>
    <t>FORTALECIMIENTO DE LA GESTION DEL PLAN SALUD PUBLICA  - SGP -  Salud</t>
  </si>
  <si>
    <t>02-068-06-20-02-03-02-01</t>
  </si>
  <si>
    <t>PROMOCION Y PREVENCION DE LA SALUD EN LA INFANCIA -SGP -  Salud</t>
  </si>
  <si>
    <t>02-068-06-20-02-03-03-01</t>
  </si>
  <si>
    <t>VIGILANCIA Y CONTROL DE ENFERMEDADES ZOONOTICAS - SGP -  Salud</t>
  </si>
  <si>
    <t>11</t>
  </si>
  <si>
    <t>LOCALIDAD HISTORICA Y DEL CARIBE NORTE</t>
  </si>
  <si>
    <t>02-095-06-93-04-07-02-02</t>
  </si>
  <si>
    <t>FONDO DE DESARROLLO LOCAL -MULTAS Y SANCIONES  Multas y Sanciones Localidad 1</t>
  </si>
  <si>
    <t>02-095-06-95-04-07-02-02</t>
  </si>
  <si>
    <t>02-001-06-20-04-07-02-02</t>
  </si>
  <si>
    <t>12</t>
  </si>
  <si>
    <t>DEPARTAMENTO ADMINISTRATIVO DE TRANSITO Y TRANSPORTE</t>
  </si>
  <si>
    <t>02-079-06-20-01-02-06-01</t>
  </si>
  <si>
    <t>079</t>
  </si>
  <si>
    <t>RENDIMIENTOS FINANCIEROS DATT</t>
  </si>
  <si>
    <t>AMPLIACION Y MANTENIMIENTO DE LA SENALIZACION VIAL EN EL DISTRITO DE CARTAGENA TG+ - Rendimientos financieros DATT</t>
  </si>
  <si>
    <t>02-079-06-95-01-02-06-01</t>
  </si>
  <si>
    <t>AMPLIACION Y MANTENIMIENTO DE LA SENALIZACION VIAL EN EL DISTRITO DE CARTAGENA - Rendimientos Financieros DATT</t>
  </si>
  <si>
    <t>02-079-06-95-01-02-07-01</t>
  </si>
  <si>
    <t>REINGENIERIA INSTITUCIONAL Y FORTALECIMIENTO FINANCIERO DEL DATT  - Rendimientos Financieros DATT</t>
  </si>
  <si>
    <t>02-022-06-20-01-02-07-02</t>
  </si>
  <si>
    <t>022</t>
  </si>
  <si>
    <t>IMPUESTO DE VEHICULO AUTOMOTOR</t>
  </si>
  <si>
    <t>PLATAFORMA TECNOLOGICA VIRTUAL PARA LA INFORMACION Y GESTION DE TRAMITES EN EL  DATT - Impuesto de vehiculo automotor</t>
  </si>
  <si>
    <t>02-022-06-20-01-02-07-03</t>
  </si>
  <si>
    <t>SISTEMA DE FISCALIZACION ELECTRONICA PARA LA REGULACION Y CONTROL DEL TRANSITO EN EL DISTRITO DE CARTAGENA - Impuesto de vehiculo automotor</t>
  </si>
  <si>
    <t>02-022-06-20-01-02-08-01</t>
  </si>
  <si>
    <t>GESTION DEL TRANSPORTE PUBLICO MASIVO, COLECTIVO E INDIVIDUAL EN EL DISTRITO DE  CARTAGENA TG+ - Impuesto de vehiculo automotor</t>
  </si>
  <si>
    <t>02-022-06-20-01-02-08-02</t>
  </si>
  <si>
    <t>SISTEMA DE MOVILIDAD SOSTENIBLE PARA EL DISTRITO DE CARTAGENA TG+ - Impuesto de vehiculo automotor</t>
  </si>
  <si>
    <t>02-022-06-20-01-02-08-03</t>
  </si>
  <si>
    <t>SUSTITUCION DE  VEHICULOS DE TRACCION ANIMAL DEDICADOS AL TRANSPORTE DE CARGA LIVIANA EXISTENTES EN EL DISTRITO DE CARTAGENA - Impuesto de vehiculo automotor</t>
  </si>
  <si>
    <t>02-022-06-95-01-02-06-01</t>
  </si>
  <si>
    <t>FORTALECIMIENTO DE LA EDUCACION, CULTURA Y SEGURIDAD VIAL EN EL DISTRITO DE CARTAGENA - Impuesto de Vehiculo Automotor</t>
  </si>
  <si>
    <t>02-022-06-95-01-02-06-02</t>
  </si>
  <si>
    <t>AMPLIACION Y MANTENIMIENTO DE LA SENALIZACION VIAL EN EL DISTRITO DE CARTAGENA  - Impuesto de Vehiculo Automotor</t>
  </si>
  <si>
    <t>02-022-06-95-01-02-07-01</t>
  </si>
  <si>
    <t>REINGENIERIA INSTITUCIONAL Y FORTALECIMIENTO FINANCIERO DEL DATT  - Impuesto de Vehiculo Automotor</t>
  </si>
  <si>
    <t>02-022-06-95-01-02-08-01</t>
  </si>
  <si>
    <t>GESTION DEL TRANSPORTE PUBLICO MASIVO, COLECTIVO E INDIVIDUAL EN EL DISTRITO DE  CARTAGENA ��� Impuesto de Vehiculo Automotor</t>
  </si>
  <si>
    <t>02-022-06-95-01-02-08-02</t>
  </si>
  <si>
    <t>SISTEMA DE MOVILIDAD SOSTENIBLE PARA EL DISTRITO DE CARTAGENA -  Impuesto de Vehiculo Automotor</t>
  </si>
  <si>
    <t>02-022-06-20-01-02-06-01</t>
  </si>
  <si>
    <t>FORTALECIMIENTO DE LA EDUCACION, CULTURA Y SEGURIDAD VIAL EN EL DISTRITO DE CARTAGENA  TG+ - Impuesto de vehiculo automotor</t>
  </si>
  <si>
    <t>02-022-06-20-01-02-06-02</t>
  </si>
  <si>
    <t>AMPLIACION Y MANTENIMIENTO DE LA SENALIZACION VIAL EN EL DISTRITO DE CARTAGENA TG+ - Impuesto de vehiculo automotor</t>
  </si>
  <si>
    <t>02-022-06-20-01-02-06-04</t>
  </si>
  <si>
    <t>FORMULACION   Y ADOPCION DEL PLAN LOCAL DE SEGURIDAD VIAL EN EL DISTRITO DE CARTAGENA TG+ - Impuesto de vehiculo automotor</t>
  </si>
  <si>
    <t>02-022-06-20-01-02-07-01</t>
  </si>
  <si>
    <t>REINGENIERIA INSTITUCIONAL Y FORTALECIMIENTO FINANCIERO DEL DATT TG+ - Impuesto de vehiculo automotor</t>
  </si>
  <si>
    <t>02-001-06-20-01-02-06-03</t>
  </si>
  <si>
    <t>AMPLIACION Y MANTENIMIENTO DE LA SENALIZACION VIAL EN EL DISTRITO DE CARTAGENA - SEMAFORIZACION - Ingresos corrientes de libre destinacion</t>
  </si>
  <si>
    <t>13</t>
  </si>
  <si>
    <t>DEPARTAMENTO ADMINISTRATIVO DE VALORIZACION</t>
  </si>
  <si>
    <t>02-043-06-95-01-03-02-01</t>
  </si>
  <si>
    <t>043</t>
  </si>
  <si>
    <t>CONTRIBUCION VALORIZACION</t>
  </si>
  <si>
    <t>CONSTRUCCION DE CANALES EN EL PLAN DE DRENAJES PLUVIALES -Contribucion Valorizacion</t>
  </si>
  <si>
    <t>02-043-06-95-01-03-03-01</t>
  </si>
  <si>
    <t>PROTECCION COSTERA DE CARTAGENA - Contribucion Valorizacion</t>
  </si>
  <si>
    <t>02-053-06-95-01-03-03-02</t>
  </si>
  <si>
    <t>PROTECCION COSTERA DE CARTAGENA - Contraprestaciones Portuarias</t>
  </si>
  <si>
    <t>02-053-06-10-01-03-02-02</t>
  </si>
  <si>
    <t>CONSTRUCCION DE CANALES EN EL PLAN DE DRENAJES PLUVIALES - Contraprestaciones portuarias</t>
  </si>
  <si>
    <t>02-053-06-10-01-03-03-02</t>
  </si>
  <si>
    <t>02-058-06-10-01-03-02-01</t>
  </si>
  <si>
    <t>058</t>
  </si>
  <si>
    <t>OBRAS POR VALORIZACION BENEFICIO DIRECTO</t>
  </si>
  <si>
    <t xml:space="preserve">DISENO DE INGENIERIA DE DETALLE DEL PLAN DE DRENAJES PLUVIALES - Obras por valorizacion beneficio directo </t>
  </si>
  <si>
    <t>02-001-06-20-01-03-02-01</t>
  </si>
  <si>
    <t>CONSTRUCCION DE CANALES EN EL PLAN DE DRENAJES PLUVIALES - Ingresos corrientes de libre destinacion</t>
  </si>
  <si>
    <t>02-001-06-20-01-03-02-02</t>
  </si>
  <si>
    <t>DISENO DE INGENIERIA DE DETALLE DEL PLAN DE DRENAJES PLUVIALES - Ingresos corrientes de libre destinacion</t>
  </si>
  <si>
    <t>02-001-06-20-01-03-03-01</t>
  </si>
  <si>
    <t>PROTECCION COSTERA DE CARTAGENA - Ingresos corrientes de libre destinacion</t>
  </si>
  <si>
    <t>02-001-06-20-01-03-04-01</t>
  </si>
  <si>
    <t>VIAS RURALES CONSTRUIDAS POR RIEGUE DE VALORIZACION - VIAS REGIONALES - Ingresos corrientes de libre destinacion</t>
  </si>
  <si>
    <t>02-001-06-20-01-03-04-02</t>
  </si>
  <si>
    <t>VIAS URBANAS CONSTRUIDAS POR RIEGUE DE VALORIZACION -VIAS URBANAS  - Ingresos corrientes de libre destinacion</t>
  </si>
  <si>
    <t>02-001-06-20-01-03-04-03</t>
  </si>
  <si>
    <t>ZONAS DE ESPACIO PUBLICO CONSTRUIDAS POR RIEGUE DE VALORIZACION - Ingresos corrientes de libre destinacion</t>
  </si>
  <si>
    <t>02-003-06-95-01-03-02-01</t>
  </si>
  <si>
    <t>003</t>
  </si>
  <si>
    <t>CERTIFICADO PAZ Y SALVO VALORIZACION</t>
  </si>
  <si>
    <t>CONSTRUCCION DE CANALES EN EL PLAN DE DRENAJES PLUVIALES -Certificado Paz y Salvo Valorizacion</t>
  </si>
  <si>
    <t>02-003-06-95-01-03-03-01</t>
  </si>
  <si>
    <t>PROTECCION COSTERA DE CARTAGENA - Certificado Paz y Salvo Valorizacion</t>
  </si>
  <si>
    <t>02-023-06-20-01-03-02-01</t>
  </si>
  <si>
    <t>023</t>
  </si>
  <si>
    <t>RENDIMIENTOS FINANCIEROS VALORIZACION</t>
  </si>
  <si>
    <t>DISENO DE INGENIERIA DE DETALLE DEL PLAN DE DRENAJES PLUVIALES - Rendimientos financieros valorizacion</t>
  </si>
  <si>
    <t>14</t>
  </si>
  <si>
    <t>ESCUELA DE GOBIERNO</t>
  </si>
  <si>
    <t>02-001-06-92-04-02-05-01</t>
  </si>
  <si>
    <t xml:space="preserve">APOYO E INCENTIVO A LAS INVESTIGACIONES SOBRE EL IMPACTO DE LA CORRUPCION EN LA CIUDAD DE CARTAGENA ��� REINTEGROS ICLD </t>
  </si>
  <si>
    <t>02-001-06-20-04-02-05-01</t>
  </si>
  <si>
    <t xml:space="preserve">APOYO E INCENTIVO A LAS INVESTIGACIONES SOBRE EL IMPACTO DE LA CORRUPCCION EN LA CIUDAD DE CARTAGENA ET+ - Ingresos corrientes de libre destinacion </t>
  </si>
  <si>
    <t>02-001-06-20-04-06-01-01</t>
  </si>
  <si>
    <t xml:space="preserve">AL SERVICIO DE LA CIUDADANIA EG+ - Ingresos corrientes de libre destinacion </t>
  </si>
  <si>
    <t>02-001-06-20-04-06-01-02</t>
  </si>
  <si>
    <t xml:space="preserve">DE UNA ET+ - Ingresos corrientes de libre destinacion </t>
  </si>
  <si>
    <t>02-001-06-20-04-06-02-01</t>
  </si>
  <si>
    <t xml:space="preserve">ESCUELA VIRTUAL DE GOBIERNO Y LIDERAZGO  - Ingresos corrientes de libre destinacion </t>
  </si>
  <si>
    <t>02-001-06-20-04-06-06-01</t>
  </si>
  <si>
    <t xml:space="preserve">CONECTATE CON CARTAGENA ET+ - Ingresos corrientes de libre destinacion </t>
  </si>
  <si>
    <t>02-001-06-20-04-06-03-01</t>
  </si>
  <si>
    <t xml:space="preserve">BARRIO HEROICO EG+ - Ingresos corrientes de libre destinacion </t>
  </si>
  <si>
    <t>02-001-06-20-04-06-03-02</t>
  </si>
  <si>
    <t xml:space="preserve">PLAN DECENAL DE CULTURA CIUDADANA EG+ - Ingresos corrientes de libre destinacion </t>
  </si>
  <si>
    <t>02-001-06-20-04-06-04-01</t>
  </si>
  <si>
    <t xml:space="preserve">YO SOY CARTAGENA DE KALAMARY EG+ - Ingresos corrientes de libre destinacion </t>
  </si>
  <si>
    <t>02-001-06-20-04-06-05-01</t>
  </si>
  <si>
    <t xml:space="preserve">NUESTRA CARTAGENA SONADA EG+ - Ingresos corrientes de libre destinacion </t>
  </si>
  <si>
    <t>02-001-06-20-04-06-05-02</t>
  </si>
  <si>
    <t xml:space="preserve">FORO CARTAGENA  EG+ - Ingresos corrientes de libre destinacion </t>
  </si>
  <si>
    <t>02-001-06-20-04-06-02-02</t>
  </si>
  <si>
    <t xml:space="preserve">CIUDADANIA LIBRE INCLUYENTE Y TRANSFORMADORA ET+ - Ingresos corrientes de libre destinacion </t>
  </si>
  <si>
    <t>15</t>
  </si>
  <si>
    <t>INSTITUTO DE DEPORTE Y RECREACION</t>
  </si>
  <si>
    <t>02-011-06-20-02-04-05-03</t>
  </si>
  <si>
    <t>011</t>
  </si>
  <si>
    <t>RENDIMIENTOS FINANCIEROS - IDER</t>
  </si>
  <si>
    <t>APROVECHAMIENTO DEL ESPACIO PUBLICO PARA LA REALIZACION DE EVENTOS RECREATIVOS QUE PERMITAN LA COHESION COMUNITARIA. TG+ - Rendimientos financieros - ider</t>
  </si>
  <si>
    <t>02-011-06-20-02-04-06-01</t>
  </si>
  <si>
    <t>RECOPILACION DE LA MEMORIA HISTORICA DEL DEPORTE CARTAGENERO Y BOLIVARENSE. TG+ - Rendimientos financieros - ider</t>
  </si>
  <si>
    <t>02-024-06-20-02-04-05-02</t>
  </si>
  <si>
    <t>024</t>
  </si>
  <si>
    <t>ESPECTACULOS PUBLICOS</t>
  </si>
  <si>
    <t>APROVECHAMIENTO DEL ESPACIO PUBLICO PARA LA REALIZACION DE EVENTOS RECREATIVOS QUE PERMITAN LA COHESION COMUNITARIA. TG+ - Espectaculos publicos - ider</t>
  </si>
  <si>
    <t>02-024-06-20-02-04-06-01</t>
  </si>
  <si>
    <t>RECOPILACION DE LA MEMORIA HISTORICA DEL DEPORTE CARTAGENERO Y BOLIVARENSE. TG+ - Espectaculos publicos - ider</t>
  </si>
  <si>
    <t>02-025-06-20-02-04-06-01</t>
  </si>
  <si>
    <t>025</t>
  </si>
  <si>
    <t>TASA PRO DEPORTE Y RECREACION  - ACUERDO 038/2020</t>
  </si>
  <si>
    <t>APLICACION DE LA CIENCIA, LA TECNOLOGIA Y LA INNOVACION (CTEI)EN EL SECTOR DEPORTE EN EL DISTRITO DE CARTAGENA DE INDIAS - Tasa Pro Deporte y Recreacion</t>
  </si>
  <si>
    <t>02-025-06-20-02-04-06-02</t>
  </si>
  <si>
    <t>DIVULGACION, APROPIACION DE CONOCIMIENTO Y PARTICIPACION CIUDADANA EN EL SECTOR DEPORTE, DEL DISTRITO DE CARTAGENA DE INDIAS  TG+ - Tasa Pro Deporte y Recreacion</t>
  </si>
  <si>
    <t>02-025-06-20-02-04-06-03</t>
  </si>
  <si>
    <t>RECOPILACION DE LA MEMORIA HISTORICA DEL DEPORTE CARTAGENERO Y BOLIVARENSE TG+ - Tasa Pro Deporte y Recreación</t>
  </si>
  <si>
    <t>02-025-06-20-02-04-04-03</t>
  </si>
  <si>
    <t>MEJORAMIENTO DE LOS ESTILOS DE VIDA -TG+ - Tasa Pro Deporte y Recreación</t>
  </si>
  <si>
    <t>02-025-06-20-02-04-05-04</t>
  </si>
  <si>
    <t>IMPLEMENTACION DEL PROGRAMA NACIONAL CAMPAMENTOS JUVENILES EN EL DISTRITO DE CARTAGENA -TG+ - Tasa Pro Deporte y Recreación</t>
  </si>
  <si>
    <t>02-025-06-20-02-04-01-01</t>
  </si>
  <si>
    <t xml:space="preserve">DESARROLLO DE LA ESCUELA DE INICIACION Y FORMACION DEPORTIVA  -TG+ - Tasa prodeporte y recreacion </t>
  </si>
  <si>
    <t>02-025-06-20-02-04-01-02</t>
  </si>
  <si>
    <t xml:space="preserve">FORTALECIMIENTO DEL DEPORTE ESTUDIANTIL -TG+ - Tasa prodeporte y recreacion </t>
  </si>
  <si>
    <t>02-025-06-20-02-04-02-01</t>
  </si>
  <si>
    <t xml:space="preserve">CONSOLIDACION DEL SISTEMA DEPORTIVO DISTRITAL   -TG+ - Tasa prodeporte y recreacion </t>
  </si>
  <si>
    <t>02-025-06-20-02-04-03-01</t>
  </si>
  <si>
    <t xml:space="preserve">INTEGRACION COMUNITARIA A TRAVES DEL  DEPORTE - ET+ - Tasa prodeporte y recreacion </t>
  </si>
  <si>
    <t>02-025-06-20-02-04-04-01</t>
  </si>
  <si>
    <t xml:space="preserve">TRANSFORMACION DE HABITOS PARA LA GENERACION DE ENTORNOS SALUDABLES EN EL DISTRITO DE CARTAGENA DE INDIAS - TG+ - Tasa prodeporte y recreacion </t>
  </si>
  <si>
    <t>02-025-06-20-02-04-04-02</t>
  </si>
  <si>
    <t xml:space="preserve">MODERNIZACION DEL CAF -TG+ - Tasa prodeporte y recreacion </t>
  </si>
  <si>
    <t>02-025-06-20-02-04-05-01</t>
  </si>
  <si>
    <t xml:space="preserve">IMPLEMENTACION DE LA ESTRATEGIA  ESCUELA RECREATIVA  TG+ - Tasa prodeporte y recreacion </t>
  </si>
  <si>
    <t>02-025-06-20-02-04-05-02</t>
  </si>
  <si>
    <t xml:space="preserve">APROVECHAMIENTO DEL ESPACIO PUBLICO PARA LA REALIZACION DE EVENTOS RECREATIVOS QUE PERMITAN LA COHESION COMUNITARIA. TG+ - Tasa prodeporte y recreacion </t>
  </si>
  <si>
    <t>02-025-06-20-02-04-05-03</t>
  </si>
  <si>
    <t xml:space="preserve">RECREACION PARA TODOS, COMO MECANISMO PARA LA COHESION COMUNITARIA MEDIANTE EL APROVECHAMIENTO Y USO DEL TIEMPO LIBRE. TG+ - Tasa prodeporte y recreacion </t>
  </si>
  <si>
    <t>02-025-06-20-02-04-07-01</t>
  </si>
  <si>
    <t xml:space="preserve">CONSERVACION, MANTENIMIENTO Y MEJORAMIENTO DE LOS ESCENARIOS DEPORTIVOS DE LA CIUDAD  TG+ - Tasa prodeporte y recreacion </t>
  </si>
  <si>
    <t>02-027-06-20-02-04-01-01</t>
  </si>
  <si>
    <t>027</t>
  </si>
  <si>
    <t>ARRENDAMIENTO ESCENARIOS</t>
  </si>
  <si>
    <t>DESARROLLO DE LA ESCUELA DE INICIACION Y FORMACION DEPORTIVA  -TG+ - Arrendamiento escenarios deportivos</t>
  </si>
  <si>
    <t>02-027-06-20-02-04-04-01</t>
  </si>
  <si>
    <t>TRANSFORMACION DE HABITOS PARA LA GENERACION DE ENTORNOS SALUDABLES EN EL DISTRITO DE CARTAGENA DE INDIAS - TG+ - Arrendamiento escenarios deportivos</t>
  </si>
  <si>
    <t>02-027-06-20-02-04-06-01</t>
  </si>
  <si>
    <t>DIVULGACION, APROPIACION DE CONOCIMIENTO Y PARTICIPACION CIUDADANA EN EL SECTOR DEPORTE, DEL DISTRITO DE CARTAGENA DE INDIAS  TG+ - Arrendamiento escenarios deportivos</t>
  </si>
  <si>
    <t>02-027-06-20-02-04-07-01</t>
  </si>
  <si>
    <t>CONSERVACION, MANTENIMIENTO Y MEJORAMIENTO DE LOS ESCENARIOS DEPORTIVOS DE LA CIUDAD  TG+ - Arrendamiento escenarios deportivos</t>
  </si>
  <si>
    <t>02-059-06-95-02-04-04-01</t>
  </si>
  <si>
    <t>059</t>
  </si>
  <si>
    <t>SGP PROPOSITO GENERAL - DEPORTES</t>
  </si>
  <si>
    <t>MEJORAMIENTO DE LOS ESTILOS DE VIDA - SGP  Proposito General - Deportes</t>
  </si>
  <si>
    <t>02-059-06-95-02-04-05-01</t>
  </si>
  <si>
    <t>APROVECHAMIENTO DEL ESPACIO PUBLICO PARA LA REALIZACION DE EVENTOS RECREATIVOS QUE PERMITAN LA COHESION COMUNITARIA - SGP  Proposito General - Deportes</t>
  </si>
  <si>
    <t>02-059-06-95-02-04-05-02</t>
  </si>
  <si>
    <t>IMPLEMENTACION DEL PROGRAMA NACIONAL  CAMPAMENTOS JUVENILES  EN EL DISTRITO DE CARTAGENA  - SGP  Proposito General - Deportes</t>
  </si>
  <si>
    <t>02-059-06-95-02-04-05-03</t>
  </si>
  <si>
    <t>RECREACION PARA TODOS, COMO MECANISMO PARA LA COHESION COMUNITARIA MEDIANTE EL APROVECHAMIENTO Y USO DEL TIEMPO LIBRE - SGP  Proposito General - Deportes</t>
  </si>
  <si>
    <t>02-059-06-95-02-04-07-01</t>
  </si>
  <si>
    <t>CONSERVACION, MANTENIMIENTO Y MEJORAMIENTO DE LOS ESCENARIOS DEPORTIVOS DE LA CIUDAD  - SGP  Proposito General - Deportes</t>
  </si>
  <si>
    <t>02-059-06-20-02-04-07-02</t>
  </si>
  <si>
    <t>CONSERVACION, MANTENIMIENTO Y MEJORAMIENTO DE LOS ESCENARIOS DEPORTIVOS DE LA CIUDAD TG+. - SGP  Proposito General - Deportes</t>
  </si>
  <si>
    <t>02-059-06-95-02-04-01-01</t>
  </si>
  <si>
    <t>DESARROLLO DE LA ESCUELA DE INICIACION Y FORMACION DEPORTIVA -SGP  Proposito General - Deportes</t>
  </si>
  <si>
    <t>02-059-06-95-02-04-02-01</t>
  </si>
  <si>
    <t>CONSOLIDACION DEL SISTEMA DEPORTIVO DISTRITAL - SGP  Proposito General - Deportes</t>
  </si>
  <si>
    <t>02-059-06-95-02-04-03-01</t>
  </si>
  <si>
    <t>INTEGRACION COMUNITARIA A TRAVES DEL  DEPORTE -  SGP  Proposito General - Deportes</t>
  </si>
  <si>
    <t>02-059-06-20-02-04-01-01</t>
  </si>
  <si>
    <t>DESARROLLO DE LA ESCUELA DE INICIACION Y FORMACION DEPORTIVA  -TG+ - SGP  Proposito General - Deportes</t>
  </si>
  <si>
    <t>02-059-06-20-02-04-02-01</t>
  </si>
  <si>
    <t>CONSOLIDACION DEL SISTEMA DEPORTIVO DISTRITAL   -TG+ - SGP  Proposito General - Deportes</t>
  </si>
  <si>
    <t>02-059-06-20-02-04-03-01</t>
  </si>
  <si>
    <t>INTEGRACION COMUNITARIA A TRAVES DEL  DEPORTE - ET+ - SGP  Proposito General - Deportes</t>
  </si>
  <si>
    <t>02-059-06-20-02-04-04-01</t>
  </si>
  <si>
    <t>MEJORAMIENTO DE LOS ESTILOS DE VIDA TG+ -SGP  Proposito General - Deportes</t>
  </si>
  <si>
    <t>02-059-06-20-02-04-05-01</t>
  </si>
  <si>
    <t>RECREACION PARA TODOS, COMO MECANISMO PARA LA COHESION COMUNITARIA MEDIANTE EL APROVECHAMIENTO Y USO DEL TIEMPO LIBRE. TG+ - SGP  Proposito General - Deportes</t>
  </si>
  <si>
    <t>02-059-06-20-02-04-05-02</t>
  </si>
  <si>
    <t>IMPLEMENTACION DEL PROGRAMA NACIONAL  CAMPAMENTOS JUVENILES  EN EL DISTRITO DE CARTAGENA  TG+ - SGP  Proposito General - Deportes</t>
  </si>
  <si>
    <t>02-059-06-20-02-04-07-01</t>
  </si>
  <si>
    <t>CONSERVACION, MANTENIMIENTO Y MEJORAMIENTO DE LOS ESCENARIOS DEPORTIVOS DE LA CIUDAD  TG+ - SGP  Proposito General - Deportes</t>
  </si>
  <si>
    <t>02-097-06-20-02-04-01-01</t>
  </si>
  <si>
    <t>097</t>
  </si>
  <si>
    <t>ICAT (3 %)</t>
  </si>
  <si>
    <t>DESARROLLO DE LA ESCUELA DE INICIACION Y FORMACION DEPORTIVA  -TG+ - ICAT 3%</t>
  </si>
  <si>
    <t>02-097-06-20-02-04-01-02</t>
  </si>
  <si>
    <t>FORTALECIMIENTO DEL DEPORTE ESTUDIANTIL -TG+ - ICAT 3%</t>
  </si>
  <si>
    <t>02-097-06-20-02-04-02-01</t>
  </si>
  <si>
    <t>CONSOLIDACION DEL SISTEMA DEPORTIVO DISTRITAL   -TG+ - ICAT 3%</t>
  </si>
  <si>
    <t>02-097-06-20-02-04-03-01</t>
  </si>
  <si>
    <t>INTEGRACION COMUNITARIA A TRAVES DEL  DEPORTE - ET+ - ICAT 3%</t>
  </si>
  <si>
    <t>02-097-06-20-02-04-04-01</t>
  </si>
  <si>
    <t>MEJORAMIENTO DE LOS ESTILOS DE VIDA TG+ - ICAT 3%</t>
  </si>
  <si>
    <t>02-097-06-20-02-04-05-01</t>
  </si>
  <si>
    <t>RECREACION PARA TODOS, COMO MECANISMO PARA LA COHESION COMUNITARIA MEDIANTE EL APROVECHAMIENTO Y USO DEL TIEMPO LIBRE. TG+ - ICAT 3%</t>
  </si>
  <si>
    <t>02-097-06-20-02-04-05-02</t>
  </si>
  <si>
    <t>IMPLEMENTACION DEL PROGRAMA NACIONAL  CAMPAMENTOS JUVENILES  EN EL DISTRITO DE CARTAGENA  TG+ - ICAT 3%</t>
  </si>
  <si>
    <t>02-097-06-20-02-04-05-03</t>
  </si>
  <si>
    <t>APROVECHAMIENTO DEL ESPACIO PUBLICO PARA LA REALIZACION DE EVENTOS RECREATIVOS QUE PERMITAN LA COHESION COMUNITARIA. TG+ - ICAT 3%</t>
  </si>
  <si>
    <t>02-097-06-20-02-04-06-01</t>
  </si>
  <si>
    <t>APLICACION DE LA CIENCIA, LA TECNOLOGIA Y LA INNOVACION (CTEI) EN EL SECTOR DEPORTE EN EL DISTRITO DE CARTAGENA DE INDIAS TG+ - ICAT 3%</t>
  </si>
  <si>
    <t>02-097-06-20-02-04-07-01</t>
  </si>
  <si>
    <t>CONSERVACION, MANTENIMIENTO Y MEJORAMIENTO DE LOS ESCENARIOS DEPORTIVOS DE LA CIUDAD  TG+ - ICAT 3%</t>
  </si>
  <si>
    <t>02-097-06-95-02-04-01-01</t>
  </si>
  <si>
    <t>DESARROLLO DE LA ESCUELA DE INICIACION Y FORMACION DEPORTIVA - ICAT (3 %)</t>
  </si>
  <si>
    <t>02-097-06-95-02-04-01-02</t>
  </si>
  <si>
    <t>FORTALECIMIENTO DEL DEPORTE ESTUDIANTIL- ICAT (3 %)</t>
  </si>
  <si>
    <t>02-097-06-95-02-04-02-01</t>
  </si>
  <si>
    <t>CONSOLIDACION DEL SISTEMA DEPORTIVO DISTRITAL - ICAT (3 %)</t>
  </si>
  <si>
    <t>02-097-06-95-02-04-03-02</t>
  </si>
  <si>
    <t>INTEGRACION COMUNITARIA A TRAVES DEL DEPORTE- ICAT (3 %)</t>
  </si>
  <si>
    <t>02-097-06-95-02-04-04-01</t>
  </si>
  <si>
    <t>MEJORAMIENTO DE LOS ESTILOS DE VIDA - ICAT (3 %)</t>
  </si>
  <si>
    <t>02-097-06-95-02-04-06-01</t>
  </si>
  <si>
    <t>APLICACION DE LA CIENCIA, LA TECNOLOGIA Y LA INNOVACION (CTEI) EN EL SECTOR DEPORTE EN EL DISTRITO DE CARTAGENA DE INDIAS - ICAT (3 %)</t>
  </si>
  <si>
    <t>02-097-06-95-02-04-07-01</t>
  </si>
  <si>
    <t>CONSERVACION, MANTENIMIENTO Y MEJORAMIENTO DE LOS ESCENARIOS DEPORTIVOS DE LA CIUDAD - ICAT (3 %)</t>
  </si>
  <si>
    <t>02-122-06-20-02-04-07-01</t>
  </si>
  <si>
    <t>122</t>
  </si>
  <si>
    <t>RENDIMIENTOS FINANCIEROS SGP DEPORTE</t>
  </si>
  <si>
    <t>CONSERVACION, MANTENIMIENTO Y MEJORAMIENTO DE LOS ESCENARIOS DEPORTIVOS DE LA CIUDAD  TG+ - Rendimientos financieros sgp proposito general - deportes</t>
  </si>
  <si>
    <t>02-135-06-20-02-04-06-01</t>
  </si>
  <si>
    <t>135</t>
  </si>
  <si>
    <t xml:space="preserve"> VENTA DE SERVICIOS - IDER </t>
  </si>
  <si>
    <t xml:space="preserve">RECOPILACION DE LA MEMORIA HISTORICA DEL DEPORTE CARTAGENERO Y BOLIVARENSE. TG+ -  Venta de Servicios - IDER </t>
  </si>
  <si>
    <t>02-146-06-20-02-04-01-01</t>
  </si>
  <si>
    <t>146</t>
  </si>
  <si>
    <t xml:space="preserve">RENDIMIENTOS FINANCIEROS ICAT 3% </t>
  </si>
  <si>
    <t xml:space="preserve">DESARROLLO DE LA ESCUELA DE INICIACION Y FORMACION DEPORTIVA  -TG+ - Rendimientos Financieros ICAT 3% </t>
  </si>
  <si>
    <t>16</t>
  </si>
  <si>
    <t>FONDO DE VIVIENDA DE INTERES SOCIAL Y REFORMA URBANA</t>
  </si>
  <si>
    <t>02-149-06-20-01-05-03-01</t>
  </si>
  <si>
    <t>149</t>
  </si>
  <si>
    <t>RENDIMIENTOS FINANCIEROS IPU CORVIVIENDA</t>
  </si>
  <si>
    <t>MI CASA A LO LEGAL! -  LEGALIZACION Y TITULACION DE PREDIOS   - Rendimientos financieros ipu corvivienda</t>
  </si>
  <si>
    <t>02-039-06-20-01-05-01-01</t>
  </si>
  <si>
    <t>039</t>
  </si>
  <si>
    <t>IPU</t>
  </si>
  <si>
    <t>JUNTOS POR UNA VIVIENDA DIGNA - VIVIENDAS INICIADAS POBREZA EXTREMA  - EG+ - Ipu 15%</t>
  </si>
  <si>
    <t>02-039-06-20-01-05-01-02</t>
  </si>
  <si>
    <t>JUNTOS POR UNA VIVIENDA DIGNA - VIVIENDAS INICIADAS VICTIMAS DEL CONFLICTO ARMADO - Ipu 15%</t>
  </si>
  <si>
    <t>02-039-06-20-01-05-01-03</t>
  </si>
  <si>
    <t>JUNTOS POR UNA VIVIENDA DIGNA - DAMNIFICADOS OLA INVERNAL  - Ipu 15%</t>
  </si>
  <si>
    <t>02-039-06-20-01-05-01-04</t>
  </si>
  <si>
    <t>JUNTOS POR UNA VIVIENDA DIGNA - MUJER CABEZA DE HOGAR  - Ipu 15%</t>
  </si>
  <si>
    <t>02-039-06-20-01-05-02-01</t>
  </si>
  <si>
    <t>MEJORO MI CASA, COMPROMISO DE TODOS SECTOR URBANO  - EG+ - Ipu 15%</t>
  </si>
  <si>
    <t>02-039-06-20-01-05-02-02</t>
  </si>
  <si>
    <t>MEJORO MI CASA, COMPROMISO DE TODOS SECTOR URBANO (MUJER CABEZA DE HOGAR)  - EG+ - Ipu 15%</t>
  </si>
  <si>
    <t>02-039-06-20-01-05-02-03</t>
  </si>
  <si>
    <t>MEJORO MI CASA, COMPROMISO DE TODOS SECTOR RURAL - Ipu 15%</t>
  </si>
  <si>
    <t>02-039-06-20-01-05-03-01</t>
  </si>
  <si>
    <t>MI CASA A LO LEGAL! -  LEGALIZACION Y TITULACION DE PREDIOS   - Ipu 15%</t>
  </si>
  <si>
    <t>02-039-06-20-01-05-04-01</t>
  </si>
  <si>
    <t>UN LUGAR APTO PARA MI HOGAR DIAGNOSTICO PARA VERIFICAR TERRENOS APTOS  - Ipu 15%</t>
  </si>
  <si>
    <t>02-039-06-20-01-05-04-02</t>
  </si>
  <si>
    <t>UN LUGAR APTO PARA MI HOGAR ADQUISICION HECTAREAS DE TIERRAS  - Ipu 15%</t>
  </si>
  <si>
    <t>02-039-06-20-01-05-05-01</t>
  </si>
  <si>
    <t>MI CASA, MI ENTORNO, MI HABITAT - MEDICION INTEGRAL NECESIDADES HABITACIONALES (MINH) - Ipu 15%</t>
  </si>
  <si>
    <t>02-039-06-20-01-05-05-02</t>
  </si>
  <si>
    <t>MI CASA, MI ENTORNO, MI HABITAT - OBSERVATORIO DE VIVIENDA VIS  - Ipu 15%</t>
  </si>
  <si>
    <t>02-039-06-20-01-05-05-03</t>
  </si>
  <si>
    <t>MI CASA, MI ENTORNO, MI HABITAT - LEGALIZACION URBANISTICA - Ipu 15%</t>
  </si>
  <si>
    <t>02-039-06-20-01-05-05-04</t>
  </si>
  <si>
    <t>MI CASA, MI ENTORNO, MI HABITAT - FORMULACION Y/O PARTICIPACION PLANES PARCIALES - Ipu 15%</t>
  </si>
  <si>
    <t>02-039-06-95-01-05-04-01</t>
  </si>
  <si>
    <t>UN LUGAR APTO PARA MI HOGAR-ADQUISICION DE TIERRAS IPU -15%</t>
  </si>
  <si>
    <t>02-039-06-95-01-05-05-01</t>
  </si>
  <si>
    <t>MI CASA, MI ENTORNO, MI HABITAT- MEDICION INTEGRAL DE LAS NECESIDADES HABITACIONALES (MIHN) ESTUDIO Y CONSULTORIA- IPU 15%</t>
  </si>
  <si>
    <t>02-039-06-93-01-05-01-01</t>
  </si>
  <si>
    <t>JUNTOS POR UNA VIVIENDA DIGNA - VIVIENDAS INICIADAS POBREZA EXTREMA  - EG+ - IPU 15%</t>
  </si>
  <si>
    <t>02-001-06-20-01-05-01-01</t>
  </si>
  <si>
    <t xml:space="preserve">JUNTOS POR UNA VIVIENDA DIGNA - VIVIENDAS INICIADAS VICTIMAS DEL CONFLICTO ARMADO - Ingresos corrientes de libre destinacion </t>
  </si>
  <si>
    <t>17</t>
  </si>
  <si>
    <t>INSTITUTO DE PATRIMONIO Y CULTURA DE CARTAGENA DE INDIAS</t>
  </si>
  <si>
    <t>02-001-06-20-02-05-02-02</t>
  </si>
  <si>
    <t>ESTIMULOS PARA LAS ARTES Y LA CULTURA - ET+ - Ingresos corrientes de libre destinacion</t>
  </si>
  <si>
    <t>02-001-06-20-02-05-03-01</t>
  </si>
  <si>
    <t>PRACTICAS SIGNIFICATIVAS DEL PATRIMONIO INMATERIAL - ET+ - Ingresos corrientes de libre destinacion</t>
  </si>
  <si>
    <t>02-001-06-20-02-05-03-02</t>
  </si>
  <si>
    <t>SALVAGUARDA DEL PATRIMONIO INMATERIAL EN  CARTAGENA DE INDIAS ET+ - Ingresos corrientes de libre destinacion</t>
  </si>
  <si>
    <t>02-001-06-20-02-05-04-01</t>
  </si>
  <si>
    <t>APROPIACION SOCIAL Y DIVULGACION DEL PATRIMONIO MATERIAL - ET+ - Ingresos corrientes de libre destinacion</t>
  </si>
  <si>
    <t>02-001-06-20-02-05-04-02</t>
  </si>
  <si>
    <t>VALORACION, CUIDADO Y CONTROL DEL PATRIMONIO MATERIAL - ET+ - Ingresos corrientes de libre destinacion</t>
  </si>
  <si>
    <t>02-001-06-20-02-05-04-03</t>
  </si>
  <si>
    <t>VALORACION, CUIDADO Y CONTROL DEL PATRIMONIO MATERIAL  - CASA GALERAS - Ingresos corrientes de libre destinacion</t>
  </si>
  <si>
    <t>02-001-06-20-02-05-05-01</t>
  </si>
  <si>
    <t>GARANTIA DE LOS DERECHOS CULTURALES - ET+ - Ingresos corrientes de libre destinacion</t>
  </si>
  <si>
    <t>02-001-06-20-02-05-06-01</t>
  </si>
  <si>
    <t>INFRAESTRUCTURA CULTURAL PARA LA INCLUSION - ET+ - Ingresos corrientes de libre destinacion</t>
  </si>
  <si>
    <t>02-001-06-20-04-02-05-02</t>
  </si>
  <si>
    <t>JORGE PIEDRAHITA ADUEN - ET+ - Ingresos corrientes de libre destinacion</t>
  </si>
  <si>
    <t>02-001-06-20-05-01-06-01</t>
  </si>
  <si>
    <t>SOSTENIBILIDAD CULTURAL COMO GARANTIA DE PERMANENCIA. - ET+ - Ingresos corrientes de libre destinacion</t>
  </si>
  <si>
    <t>02-001-06-20-05-04-01-03</t>
  </si>
  <si>
    <t>FORTALECIMIENTO DE LA PARTICIPACION JUVENIL  GENTE JOVEN PARTICIPANDO Y A SALVO - ET+ - Ingresos corrientes de libre destinacion</t>
  </si>
  <si>
    <t>02-001-06-50-02-05-05-02</t>
  </si>
  <si>
    <t>FORTALECIMIENTO INSTITUCIONAL - ET+ - Ingresos corrientes de libre destinacion</t>
  </si>
  <si>
    <t>02-012-06-70-02-05-03-01</t>
  </si>
  <si>
    <t>012</t>
  </si>
  <si>
    <t>VENTA SERVICIOS</t>
  </si>
  <si>
    <t>PRACTICAS SIGNIFICATIVAS DEL PATRIMONIO INMATERIAL - ET+ - Convenios y venta de servicios ipcc</t>
  </si>
  <si>
    <t>02-032-06-20-02-05-06-01</t>
  </si>
  <si>
    <t>032</t>
  </si>
  <si>
    <t>VENTA SERVICIOS TEATRO ADOLFO MEJIA</t>
  </si>
  <si>
    <t>INFRAESTRUCTURA CULTURAL PARA LA INCLUSION - ET+ - Venta servicios teatro adolfo mejia</t>
  </si>
  <si>
    <t>02-134-06-20-02-05-06-01</t>
  </si>
  <si>
    <t>134</t>
  </si>
  <si>
    <t xml:space="preserve"> ESPECTACULOS PUBLICOS-LEY 1493 DE 2011 </t>
  </si>
  <si>
    <t xml:space="preserve">INFRAESTRUCTURA CULTURAL PARA LA INCLUSION - ET+ - Espectaculos publicos-ley 1493 de 2011 </t>
  </si>
  <si>
    <t>02-053-06-20-02-05-04-03</t>
  </si>
  <si>
    <t xml:space="preserve">VALORACION, CUIDADO Y CONTROL DEL PATRIMONIO MATERIAL  - CASA GALERAS - Contraprestaciones portuarias </t>
  </si>
  <si>
    <t>02-057-06-20-02-05-04-04</t>
  </si>
  <si>
    <t>057</t>
  </si>
  <si>
    <t>SGP PROPOSITO GENERAL - CULTURA</t>
  </si>
  <si>
    <t>VALORACION, CUIDADO Y CONTROL DEL PATRIMONIO MATERIAL - SGP Proposito General -Cultura</t>
  </si>
  <si>
    <t>02-057-06-20-02-05-01-01</t>
  </si>
  <si>
    <t>MEDIACION Y BIBLIOTECAS PARA LA INCLUSION - ET+ - SGP Proposito general - cultura</t>
  </si>
  <si>
    <t>02-057-06-20-02-05-02-01</t>
  </si>
  <si>
    <t>FORMACION Y DIVULGACION PARA LAS ARTES Y EL EMPRENDIMIENTO - ET+ - SGP Proposito general - cultura</t>
  </si>
  <si>
    <t>02-057-06-20-02-05-02-02</t>
  </si>
  <si>
    <t>ESTIMULOS PARA LAS ARTES Y LA CULTURA - ET+ - SGP Proposito general - cultura</t>
  </si>
  <si>
    <t>02-057-06-20-02-05-03-01</t>
  </si>
  <si>
    <t>PRACTICAS SIGNIFICATIVAS DEL PATRIMONIO INMATERIAL - ET+ - SGP Proposito general - cultura</t>
  </si>
  <si>
    <t>02-057-06-20-02-05-03-02</t>
  </si>
  <si>
    <t>SALVAGUARDA DEL PATRIMONIO INMATERIAL EN  CARTAGENA DE INDIAS ET+ - SGP Proposito general - cultura</t>
  </si>
  <si>
    <t>02-057-06-20-02-05-04-01</t>
  </si>
  <si>
    <t>APROPIACION SOCIAL Y DIVULGACION DEL PATRIMONIO MATERIAL - ET+ - SGP Proposito general - cultura</t>
  </si>
  <si>
    <t>02-057-06-20-02-05-04-02</t>
  </si>
  <si>
    <t>VALORACION, CUIDADO Y CONTROL DEL PATRIMONIO MATERIAL - ET+ - SGP Proposito general - cultura</t>
  </si>
  <si>
    <t>02-057-06-20-02-05-05-01</t>
  </si>
  <si>
    <t>GARANTIA DE LOS DERECHOS CULTURALES - ET+ - SGP Proposito general - cultura</t>
  </si>
  <si>
    <t>02-057-06-20-02-05-05-02</t>
  </si>
  <si>
    <t xml:space="preserve">FORTALECIMIENTO INSTITUCIONAL - ET+ - Estampilla Procultura </t>
  </si>
  <si>
    <t>02-057-06-20-02-05-06-01</t>
  </si>
  <si>
    <t>INFRAESTRUCTURA CULTURAL PARA LA INCLUSION - ET+ - SGP Proposito general - cultura</t>
  </si>
  <si>
    <t>02-070-06-20-02-05-04-03</t>
  </si>
  <si>
    <t xml:space="preserve">VALORACION, CUIDADO Y CONTROL DEL PATRIMONIO MATERIAL  - CASA GALERAS - SGP -  Proposito General </t>
  </si>
  <si>
    <t>02-073-06-20-02-05-03-01</t>
  </si>
  <si>
    <t>073</t>
  </si>
  <si>
    <t>RENDIMIENTOS FINANCIEROS SANCIONES CULTURA</t>
  </si>
  <si>
    <t xml:space="preserve">PRACTICAS SIGNIFICATIVAS DEL PATRIMONIO INMATERIAL - ET+ -  Rendimientos financieros cultura </t>
  </si>
  <si>
    <t>02-082-06-20-02-05-01-01</t>
  </si>
  <si>
    <t>082</t>
  </si>
  <si>
    <t>ESTAMPILLA PRO-CULTURA</t>
  </si>
  <si>
    <t xml:space="preserve">MEDIACION Y BIBLIOTECAS PARA LA INCLUSION - ET+ - Estampilla Procultura </t>
  </si>
  <si>
    <t>02-082-06-20-02-05-02-01</t>
  </si>
  <si>
    <t xml:space="preserve">FORMACION Y DIVULGACION PARA LAS ARTES Y EL EMPRENDIMIENTO - ET+ - Estampilla Procultura </t>
  </si>
  <si>
    <t>02-082-06-20-02-05-02-02</t>
  </si>
  <si>
    <t xml:space="preserve">ESTIMULOS PARA LAS ARTES Y LA CULTURA - ET+ - Estampilla Procultura </t>
  </si>
  <si>
    <t>02-082-06-20-02-05-03-01</t>
  </si>
  <si>
    <t xml:space="preserve">PRACTICAS SIGNIFICATIVAS DEL PATRIMONIO INMATERIAL - ET+ - Estampilla Procultura </t>
  </si>
  <si>
    <t>02-082-06-20-02-05-04-01</t>
  </si>
  <si>
    <t xml:space="preserve">APROPIACION SOCIAL Y DIVULGACION DEL PATRIMONIO MATERIAL - ET+ - Estampilla Procultura </t>
  </si>
  <si>
    <t>02-082-06-20-02-05-04-02</t>
  </si>
  <si>
    <t xml:space="preserve">VALORACION, CUIDADO Y CONTROL DEL PATRIMONIO MATERIAL - ET+ - Estampilla Procultura </t>
  </si>
  <si>
    <t>02-082-06-20-02-05-05-01</t>
  </si>
  <si>
    <t xml:space="preserve">GARANTIA DE LOS DERECHOS CULTURALES - ET+ - Estampilla Procultura </t>
  </si>
  <si>
    <t>02-082-06-20-02-05-06-01</t>
  </si>
  <si>
    <t xml:space="preserve">INFRAESTRUCTURA CULTURAL PARA LA INCLUSION - ET+ - Estampilla Procultura </t>
  </si>
  <si>
    <t>02-083-06-95-02-05-01-01</t>
  </si>
  <si>
    <t xml:space="preserve">MEDIACION Y BIBLIOTECAS PARA LA INCLUSION - Impuesto De Delineacion Urbana Y Aprobacion De Planos 20% </t>
  </si>
  <si>
    <t>02-083-06-95-02-05-06-01</t>
  </si>
  <si>
    <t xml:space="preserve">INFRAESTRUCTURA CULTURAL PARA LA INCLUSION -  Impuesto De Delineacion Urbana Y Aprobacion De Planos 20% </t>
  </si>
  <si>
    <t>02-095-06-20-02-05-03-02</t>
  </si>
  <si>
    <t>PRACTICAS SIGNIFICATIVAS DEL PATRIMONIO INMATERIAL - ET+ - multas y sanciones</t>
  </si>
  <si>
    <t>02-123-06-20-02-05-02-02</t>
  </si>
  <si>
    <t>123</t>
  </si>
  <si>
    <t>RENDIMIENTOS FINANCIEROS SGP CULTURA</t>
  </si>
  <si>
    <t>ESTIMULOS PARA LAS ARTES Y LA CULTURA - ET+ - Rendimientos financieros SGP Proposito General Cultura</t>
  </si>
  <si>
    <t>02-001-06-20-02-05-01-01</t>
  </si>
  <si>
    <t>MEDIACION Y BIBLIOTECAS PARA LA INCLUSION - ET+ - Ingresos corrientes de libre destinacion</t>
  </si>
  <si>
    <t>02-001-06-20-02-05-02-01</t>
  </si>
  <si>
    <t>FORMACION Y DIVULGACION PARA LAS ARTES Y EL EMPRENDIMIENTO - ET+ - Ingresos corrientes de libre destinacion</t>
  </si>
  <si>
    <t>21</t>
  </si>
  <si>
    <t>ESTABLECIMIENTO PUBLICO AMBIENTAL-EPA</t>
  </si>
  <si>
    <t>02-133-06-50-01-01-03-01</t>
  </si>
  <si>
    <t>133</t>
  </si>
  <si>
    <t>RENDIMIENTOS FINANCIEROS SOBRETASA MEDIO AMBIENTE</t>
  </si>
  <si>
    <t>SISTEMA INTELIGENTE DE MONITOREO AMBIENTAL - Rendimientos financieros sobretasa medio ambiente</t>
  </si>
  <si>
    <t>02-063-06-20-01-01-06-01</t>
  </si>
  <si>
    <t>063</t>
  </si>
  <si>
    <t>RENDIMIENTOS FINANCIEROS EPA</t>
  </si>
  <si>
    <t xml:space="preserve">NEGOCIOS VERDES, ECONOMICA CIRCULAR, PRODUCCION Y CONSUMO SOSTENIBLE - Rendimientos financieros epa </t>
  </si>
  <si>
    <t>02-063-06-50-01-01-03-01</t>
  </si>
  <si>
    <t xml:space="preserve">SISTEMA INTELIGENTE DE MONITOREO AMBIENTAL - Rendimientos financieros epa </t>
  </si>
  <si>
    <t>02-063-06-50-01-01-04-01</t>
  </si>
  <si>
    <t xml:space="preserve">EDUCACION Y CULTURA AMBIENTAL - Rendimientos financieros epa </t>
  </si>
  <si>
    <t>02-063-06-50-01-01-04-02</t>
  </si>
  <si>
    <t xml:space="preserve">INVESTIGACION E INNOVACION PARA LA GESTION AMBIENTAL SOSTENIBLE - Rendimientos financieros epa </t>
  </si>
  <si>
    <t>02-063-06-50-01-01-05-01</t>
  </si>
  <si>
    <t xml:space="preserve">GESTION INTEGRAL DEL RECURSO HIDRICO - Rendimientos financieros epa </t>
  </si>
  <si>
    <t>02-063-06-50-01-01-07-01</t>
  </si>
  <si>
    <t xml:space="preserve">EPA MODERNA, EFICIENTE Y TRANSPARENTE - Rendimientos financieros epa </t>
  </si>
  <si>
    <t>02-094-06-50-01-01-05-01</t>
  </si>
  <si>
    <t>094</t>
  </si>
  <si>
    <t>SOBRETASA AMBIENTAL PEAJES</t>
  </si>
  <si>
    <t>GESTION INTEGRAL DEL RECURSO HIDRICO - Sobretasa ambiental peajes</t>
  </si>
  <si>
    <t>02-094-06-50-01-07-03-01</t>
  </si>
  <si>
    <t>SISTEMA DE GESTION HIDRICA DE LA CIENAGA DE LA VIRGEN Y RECUPERACION DEL MANGLAR - Sobretasa ambiental peajes</t>
  </si>
  <si>
    <t>02-014-06-50-01-01-05-01</t>
  </si>
  <si>
    <t>014</t>
  </si>
  <si>
    <t>TASA RETRIBUTIVA</t>
  </si>
  <si>
    <t>GESTION INTEGRAL DEL RECURSO HIDRICO - Tasa retributiva</t>
  </si>
  <si>
    <t>02-031-06-20-01-01-01-01</t>
  </si>
  <si>
    <t>031</t>
  </si>
  <si>
    <t>LEY 99/93</t>
  </si>
  <si>
    <t>RECUPERACION DE AREAS AMBIENTALMENTE DEGRADADAS - Ley 99/93</t>
  </si>
  <si>
    <t>02-031-06-20-01-01-01-02</t>
  </si>
  <si>
    <t>SISTEMA DE ARBOLADO URBANO - Ley 99/93</t>
  </si>
  <si>
    <t>02-031-06-20-01-01-02-01</t>
  </si>
  <si>
    <t>ORDENAMIENTO PARA EL DESARROLLO AMBIENTAL - Ley 99/93</t>
  </si>
  <si>
    <t>02-031-06-20-01-01-02-02</t>
  </si>
  <si>
    <t>PLAN INTEGRAL DE ADAPTACION AL CAMBIO CLIMATICO - Ley 99/93</t>
  </si>
  <si>
    <t>02-031-06-20-01-01-06-01</t>
  </si>
  <si>
    <t>NEGOCIOS VERDES, ECONOMICA CIRCULAR, PRODUCCION Y CONSUMO SOSTENIBLE - Ley 99/93</t>
  </si>
  <si>
    <t>02-031-06-50-01-01-03-01</t>
  </si>
  <si>
    <t>SISTEMA INTELIGENTE DE MONITOREO AMBIENTAL - Ley 99/93</t>
  </si>
  <si>
    <t>02-031-06-50-01-01-04-01</t>
  </si>
  <si>
    <t>EDUCACION Y CULTURA AMBIENTAL - Ley 99/93</t>
  </si>
  <si>
    <t>02-031-06-50-01-01-05-01</t>
  </si>
  <si>
    <t>GESTION INTEGRAL DEL RECURSO HIDRICO - Ley 99/93</t>
  </si>
  <si>
    <t>02-031-06-50-01-01-07-01</t>
  </si>
  <si>
    <t>EPA MODERNA, EFICIENTE Y TRANSPARENTE - Ley 99/93</t>
  </si>
  <si>
    <t>02-031-06-50-01-07-03-01</t>
  </si>
  <si>
    <t>SISTEMA DE GESTION HIDRICA DE LA CIENAGA DE LA VIRGEN Y RECUPERACION DEL MANGLAR - Ley 99/93</t>
  </si>
  <si>
    <t>02-001-06-20-01-01-01-01</t>
  </si>
  <si>
    <t>SISTEMA DE ARBOLADO URBANO - Ingresos corrientes de libre destinacion</t>
  </si>
  <si>
    <t>02-001-06-20-01-01-01-02</t>
  </si>
  <si>
    <t>RECUPERACION DE AREAS AMBIENTALMENTE DEGRADADAS - Ingresos corrientes de libre destinacion</t>
  </si>
  <si>
    <t>02-001-06-20-01-01-02-01</t>
  </si>
  <si>
    <t>ORDENAMIENTO PARA EL DESARROLLO AMBIENTAL - Ingresos corrientes de libre destinacion</t>
  </si>
  <si>
    <t>02-001-06-20-01-01-02-02</t>
  </si>
  <si>
    <t>PLAN INTEGRAL DE ADAPTACION AL CAMBIO CLIMATICO - Ingresos corrientes de libre destinacion</t>
  </si>
  <si>
    <t>02-001-06-20-01-01-06-01</t>
  </si>
  <si>
    <t>NEGOCIOS VERDES, ECONOMICA CIRCULAR, PRODUCCION Y CONSUMO SOSTENIBLE - Ingresos corrientes de libre destinacion</t>
  </si>
  <si>
    <t>02-001-06-50-01-01-03-01</t>
  </si>
  <si>
    <t>SISTEMA INTELIGENTE DE MONITOREO AMBIENTAL - Ingresos corrientes de libre destinacion</t>
  </si>
  <si>
    <t>02-001-06-50-01-01-04-01</t>
  </si>
  <si>
    <t>EDUCACION Y CULTURA AMBIENTAL - Ingresos corrientes de libre destinacion</t>
  </si>
  <si>
    <t>02-001-06-50-01-01-04-02</t>
  </si>
  <si>
    <t>INVESTIGACION E INNOVACION PARA LA GESTION AMBIENTAL SOSTENIBLE - Ingresos corrientes de libre destinacion</t>
  </si>
  <si>
    <t>02-001-06-50-01-01-07-01</t>
  </si>
  <si>
    <t>EPA MODERNA, EFICIENTE Y TRANSPARENTE - Ingresos corrientes de libre destinacion</t>
  </si>
  <si>
    <t>22</t>
  </si>
  <si>
    <t>DISTRISEGURIDAD</t>
  </si>
  <si>
    <t>02-138-06-93-04-03-08-01</t>
  </si>
  <si>
    <t>IMPLEMENTACION Y SOSTENIMIENTO DE HERRAMIENTAS TECNOLOGICAS PARA SEGURIDAD Y SOCORRO EN CARTAGENA DE INDIAS- Dividendos Sociedad Portuaria</t>
  </si>
  <si>
    <t>02-001-06-20-04-03-11-01</t>
  </si>
  <si>
    <t>FORTALECIMIENTO DE LA CONVIVENCIA PARA LA SEGURIDAD EN CARTAGENA DE INDIAS - Ingresos corrientes de libre destinacion</t>
  </si>
  <si>
    <t>02-138-06-93-04-03-09-01</t>
  </si>
  <si>
    <t>FORTALECIMIENTO LOGISTICO PARA LA SEGURIDAD, CONVIVIENCIA, JUSTICIA Y SOCORRO EN CARTAGENA DE INDIAS - Dividendos Sociedad Portuaria</t>
  </si>
  <si>
    <t>02-148-06-50-04-03-08-01</t>
  </si>
  <si>
    <t>148</t>
  </si>
  <si>
    <t>RENDIMIENTOS FINANCIEROS IPU DISTRISEGURIDAD</t>
  </si>
  <si>
    <t>IMPLEMENTACION Y SOSTENIMIENTO DE HERRAMIENTAS TECNOLOGICAS PARA SEGURIDAD Y SOCORRO EN CARTAGENA DE INDIAS - Rendimientos financieros Ipu Distriseguridad</t>
  </si>
  <si>
    <t>02-051-06-93-04-03-08-01</t>
  </si>
  <si>
    <t>051</t>
  </si>
  <si>
    <t>IMPUESTO PREDIAL UNIFICADO (1%)</t>
  </si>
  <si>
    <t>IMPLEMENTACION Y SOSTENIMIENTO DE HERRAMIENTAS TECNOLOGICAS PARA SEGURIDAD Y SOCORRO EN CARTAGENA DE INDIAS - Impuesto Predial Unificado 1%</t>
  </si>
  <si>
    <t>02-051-06-95-04-03-08-01</t>
  </si>
  <si>
    <t>02-051-06-95-04-03-09-01</t>
  </si>
  <si>
    <t>OPTIMIZACION DE LA INFRAESTRUCTURA Y MOVILIDAD DE LOS ORGANISMOS DE SEGURIDAD Y SOCORRO EN CARTAGENA DE INDIAS - Impuesto Predial Unificado 1%</t>
  </si>
  <si>
    <t>02-051-06-50-04-03-08-01</t>
  </si>
  <si>
    <t>IMPLEMENTACION Y SOSTENIMIENTO DE HERRAMIENTAS TECNOLOGICAS PARA SEGURIDAD Y SOCORRO EN CARTAGENA DE INDIAS - Impuesto predial unificado 1%</t>
  </si>
  <si>
    <t>02-051-06-50-04-03-09-01</t>
  </si>
  <si>
    <t>FORTALECIMIENTO LOGISTICO PARA LA SEGURIDAD, CONVIVENCIA, JUSTICIA Y SOCORRO EN CARTAGENA DE INDIAS - Impuesto predial unificado 1%</t>
  </si>
  <si>
    <t>02-076-06-20-04-03-10-01</t>
  </si>
  <si>
    <t>076</t>
  </si>
  <si>
    <t>TELEFONIA CONMUTADA</t>
  </si>
  <si>
    <t xml:space="preserve">FORTALECIMIENTO LOGISTICO PARA LA SEGURIDAD, CONVIVENCIA, JUSTICIA Y SOCORRO EN CARTAGENA DE INDIAS - Telefonia conmutada </t>
  </si>
  <si>
    <t>02-083-06-50-04-03-08-01</t>
  </si>
  <si>
    <t>IMPLEMENTACION Y SOSTENIMIENTO DE HERRAMIENTAS TECNOLOGICAS PARA SEGURIDAD Y SOCORRO EN CARTAGENA DE INDIAS - Impuesto de delineacion urbana 10%</t>
  </si>
  <si>
    <t>02-083-06-50-04-03-09-01</t>
  </si>
  <si>
    <t>FORTALECIMIENTO LOGISTICO PARA LA SEGURIDAD, CONVIVENCIA, JUSTICIA Y SOCORRO EN CARTAGENA DE INDIAS - Impuesto de delineacion urbana 10%</t>
  </si>
  <si>
    <t>02-083-06-95-04-03-08-03</t>
  </si>
  <si>
    <t>IMPLEMENTACION Y SOSTENIMIENTO DE HERRAMIENTAS TECNOLOGICAS PARA SEGURIDAD Y SOCORRO EN CARTAGENA DE INDIAS - Impuesto de Delineacion Urbana 10%</t>
  </si>
  <si>
    <t>02-083-06-95-04-03-09-01</t>
  </si>
  <si>
    <t>OPTIMIZACION DE LA INFRAESTRUCTURA Y MOVILIDAD DE LOS ORGANISMOS DE SEGURIDAD Y SOCORRO EN CARTAGENA DE INDIAS - Impuesto de Delineacion Urbana 10%</t>
  </si>
  <si>
    <t>02-084-06-50-04-03-08-01</t>
  </si>
  <si>
    <t>084</t>
  </si>
  <si>
    <t>OTROS INGRESOS - DISTRISEGURIDAD</t>
  </si>
  <si>
    <t>IMPLEMENTACION Y SOSTENIMIENTO DE HERRAMIENTAS TECNOLOGICAS PARA SEGURIDAD Y SOCORRO EN CARTAGENA DE INDIAS - Otros ingresos Distriseguridad</t>
  </si>
  <si>
    <t>02-138-06-93-04-03-10-01</t>
  </si>
  <si>
    <t>23</t>
  </si>
  <si>
    <t>LOCALIDAD INDUSTRIAL Y DE LA BAHIA</t>
  </si>
  <si>
    <t>02-001-06-20-04-07-02-03</t>
  </si>
  <si>
    <t>25</t>
  </si>
  <si>
    <t>COLEGIO MAYOR DE BOLIVAR</t>
  </si>
  <si>
    <t>02-001-06-20-02-02-10-02</t>
  </si>
  <si>
    <t xml:space="preserve">AMPLIACION DE LA OFERTA ACADEMICA  CON ALTA CALIDAD Y PERTINENCIA EN CARTAGENA DE INDIAS - Ingresos corrientes de libre destinacion </t>
  </si>
  <si>
    <t>02-048-06-20-02-02-10-01</t>
  </si>
  <si>
    <t>048</t>
  </si>
  <si>
    <t>APORTES DE LA NACION - COLEGIO MAYOR</t>
  </si>
  <si>
    <t xml:space="preserve">FORTALECIMIENTO DE LA INSTITUCION TECNOLOGICA COLEGIO MAYOR DE BOLIVAR DE CARTAGENA DE INDIAS - Aportes de la nacion - Colegio mayor </t>
  </si>
  <si>
    <t>02-001-06-20-02-02-10-01</t>
  </si>
  <si>
    <t xml:space="preserve">FORTALECIMIENTO DE LA INSTITUCION TECNOLOGICA COLEGIO MAYOR DE BOLIVAR DE CARTAGENA DE INDIAS - Ingresos corrientes de libre destinacion </t>
  </si>
  <si>
    <t>01 DESPACHO DEL ALCALDE</t>
  </si>
  <si>
    <t>004 REGALIAS</t>
  </si>
  <si>
    <t>01 PILAR CARTAGENA RESILIENTE</t>
  </si>
  <si>
    <t>01-04  LÍNEA ESTRATÉGICA GESTIÓN DEL RIESGO</t>
  </si>
  <si>
    <t>01-04-03  MANEJO DE DESASTRE</t>
  </si>
  <si>
    <t>02 PILAR CARTAGENA INCLUYENTE</t>
  </si>
  <si>
    <t>02-01  LÍNEA ESTRATÉGICA: SUPERACIÓN DE LA POBREZA Y DESIGUALDAD</t>
  </si>
  <si>
    <t>02-01-10  FORTALECIMIENTO INSTITUCIONAL PARA LA SUPERACION DE LA POBREZA EXTREMA Y DESIGUALDAD</t>
  </si>
  <si>
    <t>01-02  LÍNEA ESTRATÉGICA ESPACIO PÚBLICO, MOVILIDAD Y TRANSPORTE RESILIENTE</t>
  </si>
  <si>
    <t>01-02-05  TRANSPORTE PARA TODOS</t>
  </si>
  <si>
    <t>008 AMOBLAMIENTO URBANO</t>
  </si>
  <si>
    <t>01-02-02  RECUPERACIÓN DEL ESPACIO PÚBLICO</t>
  </si>
  <si>
    <t>001 INGRESOS CORRIENTES DE LIBRE DESTINACION</t>
  </si>
  <si>
    <t>02-01-04  HABITABILIDAD PARA LA SUPERACIÓN DE LA POBREZA EXTREMA Y LA DESIGUALDAD</t>
  </si>
  <si>
    <t>02-01-05  INGRESO Y TRABAJO PARA LA SUPERACIÓN DE LA POBREZA EXTREMA Y DESIGUALDAD</t>
  </si>
  <si>
    <t>02-01-06  BANCARIZACIÓN PARA LA SUPERACIÓN DE LA POBREZA EXTREMA Y DESIGUALDAD</t>
  </si>
  <si>
    <t>02-01-07  DINÁMICA FAMILIAR PARA LA SUPERACIÓN DE LA POBREZA EXTREMA</t>
  </si>
  <si>
    <t>02-01-08  SEGURIDAD ALIMENTARIA Y NUTRICIÓN PARA LA SUPERACIÓN DE LA POBREZA EXTREMA</t>
  </si>
  <si>
    <t>02-01-09  ACCESO A LA JUSTICIA PARA LA SUPERACIÓN DE LA POBREZA EXTREMA Y DESIGUALDAD</t>
  </si>
  <si>
    <t>01-04-02  REDUCCIÓN DEL RIESGO</t>
  </si>
  <si>
    <t>02-01-02  SALUD PARA LA SUPERACIÓN DE LA POBREZA EXTREMA Y DESIGUALDAD</t>
  </si>
  <si>
    <t>02-01-03  EDUCACIÓN PARA LA SUPERACIÓN DE LA POBREZA EXTREMA Y LA DESIGUALDAD</t>
  </si>
  <si>
    <t>01-02-01  SOSTENIBILIDAD DEL ESPACIO PÚBLICO</t>
  </si>
  <si>
    <t>01-02-03  GENERACIÓN DEL ESPACIO PÚBLICO</t>
  </si>
  <si>
    <t>01-02-04  MOVILIDAD EN CARTAGENA</t>
  </si>
  <si>
    <t>124 IMPUESTO TRANSPORTE POR OLEODUCTO Y GASODUCTO</t>
  </si>
  <si>
    <t>126 RENDIMIENTOS FINANCIEROS IMPUESTO TRANSPORTE POR OLEODUCTO Y GASODUCTO</t>
  </si>
  <si>
    <t>127 RENDIMIENTOS FINANCIEROS BALDIOS Y VENTA DE ACTIVOS</t>
  </si>
  <si>
    <t>138  DIVIDENDOS SOCIEDAD PORTUARIA</t>
  </si>
  <si>
    <t xml:space="preserve">147 OTROS RENDIMIENTOS AMOBLAMIENTO </t>
  </si>
  <si>
    <t>080 OCUPACION DE VIAS Y ESPACIO PUBLICO</t>
  </si>
  <si>
    <t>083 IMPUESTO DE DELINEACION URBANA Y APROBACION DE PLANOS</t>
  </si>
  <si>
    <t>085 VENTA DE ACTIVOS</t>
  </si>
  <si>
    <t>086 DONACIONES</t>
  </si>
  <si>
    <t>100 APROVECHAMIENTO ECONOMICO DEL ESPACIO PUBLICO</t>
  </si>
  <si>
    <t>107 RENDIMIENTOS FINANCIEROS OTROS DIVIDENDOS</t>
  </si>
  <si>
    <t>119 ICLD 1%</t>
  </si>
  <si>
    <t>01-04-01  CONOCIMIENTO DEL RIESGO</t>
  </si>
  <si>
    <t>062 DIVIDENDOS DE ACUACAR</t>
  </si>
  <si>
    <t>070 SGP - PROPOSITO GENERAL</t>
  </si>
  <si>
    <t>009 RECURSOS PROVISIONADOS</t>
  </si>
  <si>
    <t>034 VENTA DE SERVICIOS CEMENTERIOS</t>
  </si>
  <si>
    <t>037 RENDIMIENTOS FINANCIEROS  ICLD</t>
  </si>
  <si>
    <t>02-01-01  IDENTIFICACIÓN PARA LA SUPERACION DE LA POBREZA EXTREMA Y DESIGUALDAD</t>
  </si>
  <si>
    <t>040 IMPUESTO OBRAS VIALES</t>
  </si>
  <si>
    <t>053 CONTRAPRESTACIONES PORTUARIAS</t>
  </si>
  <si>
    <t>002 SOBRETASA ALCANTARILLADO</t>
  </si>
  <si>
    <t>02 SECRETARIA DEL INTERIOR Y CONVIVENCIA CIUDADANAL</t>
  </si>
  <si>
    <t>120 MULTAS CODIGO NACIONAL DE POLICIA</t>
  </si>
  <si>
    <t>04 PILAR: CARTAGENA TRANSPARENTE</t>
  </si>
  <si>
    <t>04-03  LÍNEA ESTRATÉGICA: CONVIVENCIA Y SEGURIDAD PARA LA GOBERNABILIDAD</t>
  </si>
  <si>
    <t>04-03-01  PLAN INTEGRAL DE SEGURIDAD Y CONVIVENCIA CIUDADANA</t>
  </si>
  <si>
    <t>04-03-03   MEJORAR LA CONVIVENCIA CIUDADANA CON LA IMPLEMENTACIÓN DEL CÓDIGO NACIONAL DE SEGURIDAD Y CONVIVENCIA CIUDADANA</t>
  </si>
  <si>
    <t>04-04  LÍNEA ESTRATÉGICA DERECHOS HUMANOS PARA LA PAZ</t>
  </si>
  <si>
    <t>04-04-02  SISTEMA PENITENCIARIO Y CARCELARIO EN EL MARCO DE LOS DERECHOS HUMANOS</t>
  </si>
  <si>
    <t>05  EJE TRANSVERSAL: CARTAGENA CON ATENCION Y GARANTIA DE DERECHOS A POBLACION DIFERENCIAL.</t>
  </si>
  <si>
    <t>05-01  LÍNEA ESTRATÉGICA PARA LA EQUIDAD E INCLUSIÓN DE LOS NEGROS, AFROS, PALENQUEROS E INDÍGENA</t>
  </si>
  <si>
    <t>05-01-07  FORTALECIMIENTO DE LA POBLACIÓN INDÍGENA EN EL DISTRITO DE CARTAGENA.</t>
  </si>
  <si>
    <t>158 RENDIMIENTOS FINANCIEROS CONVENIO FONSECON- DISTRITO</t>
  </si>
  <si>
    <t>04-03-02  FORTALECIMIENTO DE LA CONVIVENCIA Y LA SEGURIDAD CIUDADANA</t>
  </si>
  <si>
    <t>04-03-05   PROMOCIÓN AL ACCESO A LA JUSTICIA</t>
  </si>
  <si>
    <t>042 SOBRETASA BOMBERIL</t>
  </si>
  <si>
    <t>01-04-04  FORTALECIMIENTO CUERPO DE BOMBEROS</t>
  </si>
  <si>
    <t>044 RENDIMIENTOS FINANCIEROS SOBRETASA BOMBERIL</t>
  </si>
  <si>
    <t>04-03-07   FORTALECIMIENTO SISTEMA DE RESPONSABILIDAD PENAL PARA ADOLESCENTES –SRPA</t>
  </si>
  <si>
    <t>04-05  LÍNEA ESTRATÉGICA: ATENCIÓN Y REPARACIÓN A VICTIMAS PARA LA CONSTRUCCIÓN DE LA PAZ TERRITORIAL</t>
  </si>
  <si>
    <t>04-05-02  CONSTRUCCIÓN DE PAZ TERRITORIAL</t>
  </si>
  <si>
    <t>04-03-04  FORTALECIMIENTO CAPACIDAD OPERATIVA DE LA SECRETARIA DEL INTERIOR Y CONVIVENCIA CIUDADANA</t>
  </si>
  <si>
    <t>04-03-06  ASISTENCIA Y ATENCIÓN INTEGRAL A LOS NIÑOS, NIÑAS, ADOLESCENTES Y JÓVENES EN RIESGO DE VINCULARSE A ACTIVIDADES DELICTIVAS</t>
  </si>
  <si>
    <t>04-04-01  PREVENCIÓN, PROMOCIÓN Y PROTECCIÓN DE LOS DERECHOS HUMANOS EN EL DISTRITO DE CARTAGENA</t>
  </si>
  <si>
    <t>05-01-01  FORTALECIMIENTO DE POBLACIÓN NEGRA, AFROCOLOMBIANA, RAIZAL Y PALENQUERA EN EL DISTRITO DE CARTAGENA</t>
  </si>
  <si>
    <t>05-01-10  INTEGRIDAD CULTURAL, GOBIERNO PROPIO, VIVIENDA Y HÁBITAT PARA LAS COMUNIDADES INDÍGENAS EN EL DISTRITO CARTAGENA</t>
  </si>
  <si>
    <t>005 CONVENIOS</t>
  </si>
  <si>
    <t>04-05-01  ATENCIÓN, ASISTENCIA Y REPARACIÓN INTEGRAL A LAS VÍCTIMAS</t>
  </si>
  <si>
    <t>03 SECRETARIA DE HACIENDA PUBLICA</t>
  </si>
  <si>
    <t>04-08  LÍNEA ESTRATÉGICA: FINANZAS PÚBLICAS PARA SALVAR A CARTAGENA</t>
  </si>
  <si>
    <t>04-08-01  FINANZAS SOSTENIBLES PARA SALVAR A CARTAGENA</t>
  </si>
  <si>
    <t xml:space="preserve">137 OTROS DIVIDENDOS CARTAGENA II S.A (S.P.R.C) </t>
  </si>
  <si>
    <t>139 OTROS DIVIDENDOS TERMINAL DE TRANSPORTE</t>
  </si>
  <si>
    <t xml:space="preserve">140 OTROS DIVIDENDOS COMPANIA HOTELERA DE COLOMBIA </t>
  </si>
  <si>
    <t>075 RENDIMIENTOS FINANCIEROS S.G.P-PROPOSITO GENERAL</t>
  </si>
  <si>
    <t>108 RENDIMIENTOS FINANCIEROS CONTRAPRESTACIONES PORTUARIAS</t>
  </si>
  <si>
    <t>03 PILAR CARTAGENA CONTINGENTE</t>
  </si>
  <si>
    <t>03-01  LÍNEA ESTRATÉGICA: DESARROLLO ECONÓMICO Y EMPLEABILIDAD</t>
  </si>
  <si>
    <t>03-01-04  ENCADENAMIENTOS PRODUCTIVOS</t>
  </si>
  <si>
    <t>04-08-02  SANEAMIENTO FISCAL Y FINANCIERO</t>
  </si>
  <si>
    <t>03-01-03  "EMPLEO INCLUSIVO PARA LOS JÓVENES”</t>
  </si>
  <si>
    <t>03-01-05  CARTAGENA FACILITA EL EMPRENDIMIENTO</t>
  </si>
  <si>
    <t>03-01-06  ZONAS DE AGLOMERACIÓN PRODUCTIVA</t>
  </si>
  <si>
    <t>03-01-07  CIERRE DE BRECHAS DE EMPLEABILIDAD</t>
  </si>
  <si>
    <t>03-01-08  CIERRE DE BRECHAS DE CAPITAL HUMANO</t>
  </si>
  <si>
    <t>03-02  LÍNEA ESTRATÉGICA: COMPETITIVIDAD E INNOVACIÓN</t>
  </si>
  <si>
    <t>03-02-01  CARTAGENA CIUDAD INNOVADORA</t>
  </si>
  <si>
    <t>03-02-02  CARTAGENA DESTINO DE INVERSIÓN</t>
  </si>
  <si>
    <t xml:space="preserve">131 RENDIMIENTOS FINANCIEROS SOBRETASA GASOLINA </t>
  </si>
  <si>
    <t>04 LOCALIDAD TURISTICA Y DE LA VIRGEN</t>
  </si>
  <si>
    <t>095 MULTAS Y SANCIONES</t>
  </si>
  <si>
    <t>04-07  LÍNEA ESTRATÉGICA: PARTICIPACIÓN Y DESCENTRALIZACIÓN</t>
  </si>
  <si>
    <t>04-07-02  MODERNIZACIÓN DEL SISTEMA DISTRITAL DE PLANEACIÓN Y DESCENTRALIZACIÓN</t>
  </si>
  <si>
    <t>05 SECRETARIA GENERAL</t>
  </si>
  <si>
    <t>04-02  LÍNEA ESTRATÉGICA: CARTAGENA INTELIGENTE CON TODOS Y PARA TODOS</t>
  </si>
  <si>
    <t>04-02-01  CARTAGENA INTELIGENTE CON TODOS Y PARA TODOS</t>
  </si>
  <si>
    <t>121 IMPUESTO DE ALUMBRADO PUBLICO</t>
  </si>
  <si>
    <t>01-06  LÍNEA ESTRATÉGICA SERVICIOS PÚBLICOS BÁSICOS DEL DISTRITO DE CARTAGENA DE INDIAS: “TODOS CON TODO”</t>
  </si>
  <si>
    <t>01-06-02  ENERGÍA ASEQUIBLE, CONFIABLE SOSTENIBLE Y MODERNA PARA TODOS.</t>
  </si>
  <si>
    <t>01-06-01  DE AHORRO Y USO EFICIENTE DE LOS SERVICIOS PÚBLICOS, "AGUA Y SANEAMIENTO BÁSICO PARA TODOS"</t>
  </si>
  <si>
    <t>04-01  LÍNEA ESTRATÉGICA GESTIÓN Y DESEMPEÑO INSTITUCIONAL PARA LA GOBERNANZA</t>
  </si>
  <si>
    <t>04-01-01  GESTIÓN PÚBLICA INTEGRADA Y TRANSPARENTE</t>
  </si>
  <si>
    <t>150 RENDIMIENTOS FINANCIEROS VENTA DE SERVICIOS</t>
  </si>
  <si>
    <t>01-06-05  CEMENTERIOS</t>
  </si>
  <si>
    <t>03-03  LÍNEA ESTRATÉGICA: TURISMO, MOTOR DE REACTIVACIÓN ECONÓMICA PARA CARTAGENA DE INDIAS</t>
  </si>
  <si>
    <t>03-03-01  PROMOCIÓN NACIONAL E INTERNACIONAL DE CARTAGENA DE INDIAS</t>
  </si>
  <si>
    <t>111 RENDIMIENTOS FINANCIEROS SGP AGUA POTABLE Y SANEAMIENTO BASICO</t>
  </si>
  <si>
    <t>03-01-11  SISTEMAS DE MERCADOS PÚBLICOS</t>
  </si>
  <si>
    <t>020 SERVICIO DE ASEO</t>
  </si>
  <si>
    <t>01-06-03  GESTIÓN INTEGRAL DE RESIDUOS SÓLIDOS "CULTURA CIUDADANA PARA EL RECICLAJE INCLUSIVO Y LA ECONOMÍA CIRCULAR"</t>
  </si>
  <si>
    <t>055 SGP PROPOSITO GENERAL - AGUA POTABLE Y SANEAMIENTO BASICO</t>
  </si>
  <si>
    <t>02-02  LÍNEA ESTRATEGICA DE EDUCACION: CULTURA DE LA FORMACION "CON LA EDUCACION PARA TODOS Y TODAS SALVAMOS JUNTOS A CARTAGENA"</t>
  </si>
  <si>
    <t>02-02-09  POR UNA EDUCACIÓN POST SECUNDARIA DISTRITAL</t>
  </si>
  <si>
    <t>04-03-10  VIGILANCIA DE LAS PLAYAS DEL DISTRITO DE CARTAGENA</t>
  </si>
  <si>
    <t>03-01-09  DESARROLLO DEL ECOSISTEMA DIGITAL BASADO EN LA CUARTA REVOLUCION INDUSTRIAL</t>
  </si>
  <si>
    <t>03-01-12  MAS COOPERACIÓN INTERNACIONAL</t>
  </si>
  <si>
    <t>03-03-02  CONECTIVIDAD</t>
  </si>
  <si>
    <t>03-03-03  TURISMO COMPETITIVO Y SOSTENIBLE</t>
  </si>
  <si>
    <t>04-01-02  TRANSPARENCIA PARA EL FORTALECIMIENTO DE LA CONFIANZA EN LAS INSTITUCIONES DEL DISTRITO DE CARTAGENA.</t>
  </si>
  <si>
    <t>04-02-02  CARTAGENEROS CONECTADOS Y ALFABETIZADOS</t>
  </si>
  <si>
    <t>04-02-03  CARTAGENA HACIA LA MODERNIDAD</t>
  </si>
  <si>
    <t>04-02-04  ORGANIZACIÓN Y RECUPERACIÓN DEL PATRIMONIO PÚBLICO DE CARTAGENA</t>
  </si>
  <si>
    <t>01-06-04  SISTEMA DE INFORMACIÓN DE LOS SERVICIOS PÚBLICOS, “SERVINFO”</t>
  </si>
  <si>
    <t>06 SECRETARIA DE INFRAESTRUCTURA</t>
  </si>
  <si>
    <t>01-03  LÍNEA ESTRATÉGICA DESARROLLO URBANO</t>
  </si>
  <si>
    <t>01-03-01  CARTAGENA SE MUEVE</t>
  </si>
  <si>
    <t>01-03-05  INTEGRAL DE CAÑOS, LAGOS Y CIÉNAGAS DE CARTAGENA DE INDIAS</t>
  </si>
  <si>
    <t>130 RENDIMIENTOS FINANCIEROS SOBRETASA ALCANTARILLADO</t>
  </si>
  <si>
    <t>018 CREDITO INTERNO</t>
  </si>
  <si>
    <t>038 RENDIMIENTOS FINANCIEROS RECURSOS DEL CREDITO</t>
  </si>
  <si>
    <t>01-03-02  SISTEMA HÍDRICO Y PLAN MAESTRO DE ALCANTARILLADO PLUVIALES EN LA CIUDAD PARA SALVAR EL HÁBITAT</t>
  </si>
  <si>
    <t>01-07  LÍNEA ESTRATÉGICA INSTRUMENTOS DE ORDENAMIENTO TERRITORIAL</t>
  </si>
  <si>
    <t>01-07-03  ORDENACIÓN TERRITORIAL Y  RECUPERACIÓN SOCIAL, AMBIENTAL Y URBANA DE LA CIÉNAGA DE LA VIRGEN.</t>
  </si>
  <si>
    <t>05-01-04  PROMOCIÓN, PREVENCIÓN Y ATENCIÓN EN SALUD PARA LA POBLACIÓN NEGRA, AFROCOLOMBIANA, RAIZAL Y PALENQUERA EN EL DISTRITO DE CARTAGENA.</t>
  </si>
  <si>
    <t>07 SECRETARIA DE EDUCACION</t>
  </si>
  <si>
    <t>071 SGP - EDUCACION</t>
  </si>
  <si>
    <t>02-02-06  DE EDUCACIÓN MEDIANA A TRAVÉS DE TECNOLOGÍAS DE LA INFORMACIÓN Y LAS COMUNICACIONES-TIC´S</t>
  </si>
  <si>
    <t>028 ASIGNACION ESPECIAL MEN</t>
  </si>
  <si>
    <t>02-02-01  ACOGIDA “ATENCIÓN A POBLACIONES Y ESTRATEGIAS DE ACCESO Y PERMANENCIA”</t>
  </si>
  <si>
    <t>056 FONDO EDUCATIVO - BICENTENARIO DE CARTAGENA - ICAT 3%</t>
  </si>
  <si>
    <t>02-02-07  EDUCACIÓN PARA TRANSFORMAR “EDUCACIÓN MEDIA TÉCNICA Y SUPERIOR”</t>
  </si>
  <si>
    <t>02-02-02  SABIDURÍA DE LA PRIMERA INFANCIA “GRANDES BANDERAS, GESTO E IDEAS PARA CAMBIAR EL PLANETA”</t>
  </si>
  <si>
    <t>02-02-03  FORMANDO CON AMOR “GENIO SINGULAR”</t>
  </si>
  <si>
    <t>02-02-04  DESARROLLO DE POTENCIALIDADES</t>
  </si>
  <si>
    <t>02-02-05  PARTICIPACIÓN, DEMOCRACIA Y AUTONOMÍA</t>
  </si>
  <si>
    <t>02-02-08  MOVILIZACIÓN  “POR UNA GESTIÓN EDUCATIVA TRANSPARENTE, PARTICIPATIVA Y EFICIENTE”</t>
  </si>
  <si>
    <t xml:space="preserve">136 RENDIMIENTOS FINANCIEROS FONDO EDUCATIVO BICENTENARIO </t>
  </si>
  <si>
    <t>156 FONDO DE MITIGACION  DE EMERGENCIA -FOME</t>
  </si>
  <si>
    <t>159 RENDIMIENTOS FINANCIEROS FONDO DE MITIGACION DE EMERGENCIA - FOME</t>
  </si>
  <si>
    <t>072 SGP - ALIMENTACION ESCOLAR</t>
  </si>
  <si>
    <t>078 RENDIMIENTOS FINANCIEROS SGP ALIMENTACION ESCOLAR</t>
  </si>
  <si>
    <t>081 RENDIMIENTOS FINANCIEROS-S.G.P.-EDUCACION</t>
  </si>
  <si>
    <t>117 TRANSFERENCIAS FONPET-SGP EDUCACION</t>
  </si>
  <si>
    <t>118 ASIGNACION ESPECIAL FONPET-SGP EDUCACION</t>
  </si>
  <si>
    <t>08 SECRETARIA DE PARTICIPACION Y DESARROLLO SOCIAL</t>
  </si>
  <si>
    <t>088 ESTAMPILLA AÑOS DORADOS</t>
  </si>
  <si>
    <t>05-05  LÍNEA ESTRATÉGICA EN CARTAGENA SALVAMOS NUESTROS ADULTOS MAYORES</t>
  </si>
  <si>
    <t>05-05-01  ATENCION INTEGRAL PARA MANTENER A SALVO LOS ADULTOS MAYORES</t>
  </si>
  <si>
    <t>109 RENDIMIENTOS FINANCIEROS ESTAMPILLA ANOS DORADOS</t>
  </si>
  <si>
    <t>065 RENDIMIENTOS FINANCIEROS SGP AIPI</t>
  </si>
  <si>
    <t>05-03  LÍNEA ESTRATÉGICA: INCLUSIÓN Y OPORTUNIDAD PARA NIÑOS, NIÑAS Y ADOLESCENTES Y FAMILIAS</t>
  </si>
  <si>
    <t>05-03-01  COMPROMETIDOS CON LA SALVACIÓN DE NUESTRA PRIMERA INFANCIA</t>
  </si>
  <si>
    <t>04-07-01  PARTICIPANDO SALVAMOS A CARTAGENA</t>
  </si>
  <si>
    <t>05-01-02  FORTALECIMIENTO E INCLUSIÓN PRODUCTIVA PARA POBLACIÓN NEGRA, AFROCOLOMBIANA, RAIZAL Y PALENQUERA EN EL DISTRITO DE CARTAGENA</t>
  </si>
  <si>
    <t>05-01-11  EMPODERAMIENTO DEL LIDERAZGO DE LAS MUJERES, NIÑEZ, JÓVENES, FAMILIA Y GENERACIÓN INDÍGENA</t>
  </si>
  <si>
    <t>05-02  LÍNEA ESTRATÉGICA MUJERES CARTAGENERAS POR SUS DERECHOS</t>
  </si>
  <si>
    <t>05-02-01  LAS MUJERES DECIDIMOS SOBRE EL EJERCICIO DEL PODER</t>
  </si>
  <si>
    <t>05-02-02  UNA VIDA LIBRE DE VIOLENCIAS PARA LAS MUJERES</t>
  </si>
  <si>
    <t>05-02-03  MUJER, CONSTRUCTORAS DE PAZ</t>
  </si>
  <si>
    <t>05-02-04  CARTAGENA LIBRE DE UNA CULTURA MACHISTA</t>
  </si>
  <si>
    <t>05-03-02  PROTECCIÓN DE LA INFANCIA Y LA ADOLESCENCIA PARA LA PREVENCIÓN Y ATENCIÓN DE VIOLENCIAS</t>
  </si>
  <si>
    <t>05-03-04  LOS NIÑOS, LAS NIÑAS Y ADOLESCENTES DE CARTAGENA PARTICIPAN Y DISFRUTAN SUS DERECHOS.</t>
  </si>
  <si>
    <t>05-04  LÍNEA ESTRATÉGICA JÓVENES SALVANDO A CARTAGENA</t>
  </si>
  <si>
    <t>05-04-01  JOVENES PARTICIPANDO Y SALVANDO A CARTAGENA</t>
  </si>
  <si>
    <t>05-04-02  POLITICA PUBLICA DE JUVENTUD</t>
  </si>
  <si>
    <t>05-06  LÍNEA ESTRATÉGICA: TODOS POR LA PROTECCIÓN SOCIAL DE LAS PERSONAS CON DISCAPACIDAD: “RECONOCIDAS, EMPODERADAS Y RESPETADAS”</t>
  </si>
  <si>
    <t>05-06-01  GESTIÓN SOCIAL INTEGRAL Y ARTICULADORA POR LA PROTECCIÓN DE LAS PERSONAS CON DISCAPACIDAD Y/O SU FAMILIA O CUIDADOR.</t>
  </si>
  <si>
    <t>05-06-02  PACTO O ALIANZA POR LA INCLUSIÓN SOCIAL Y PRODUCTIVA DE LAS PERSONAS CON DISCAPACIDAD.</t>
  </si>
  <si>
    <t>05-06-03  DESARROLLO LOCAL INCLUSIVO DE LAS PERSONAS CON DISCAPACIDAD RECONOCIMIENTO DE CAPACIDADES, DIFERENCIAS Y DIVERSIDAD.</t>
  </si>
  <si>
    <t>05-07  LÍNEA ESTRATÉGICA TRATO HUMANITARIO AL HABITANTE DE CALLE</t>
  </si>
  <si>
    <t>05-07-01  HABITANTE DE CALLE CON DESARROLLO HUMANO INTEGRAL</t>
  </si>
  <si>
    <t>05-07-02  FORMACIÓN PARA EL TRABAJO - GENERACIÓN DE INGRESOS Y RESPONSABILIDAD SOCIAL EMPRESARIAL</t>
  </si>
  <si>
    <t>05-08  LÍNEA ESTRATÉGICA DIVERSIDAD SEXUAL Y NUEVAS IDENTIDADES DE GENERO</t>
  </si>
  <si>
    <t>05-08-01  DIVERSIDAD SEXUAL E IDENTIDADES DE GÉNERO</t>
  </si>
  <si>
    <t>03-01-02  MUJERES CON AUTONOMÍA ECONÓMICA</t>
  </si>
  <si>
    <t>03-01-10  CARTAGENA EMPRENDEDORA PARA PEQUEÑOS PRODUCTORES RURALES</t>
  </si>
  <si>
    <t>03-02-03  CARTAGENA FOMENTA LA CIENCIA, TECNOLOGÍA E INNOVACIÓN  JUNTOS POR LA EXTENSIÓN AGROPECUARIA A PEQUEÑOS PRODUCTORES.</t>
  </si>
  <si>
    <t>01-01  LÍNEA ESTRATÉGICA: “SALVEMOS JUNTOS NUESTRO PATRIMONIO NATURAL”</t>
  </si>
  <si>
    <t>01-01-08  BIENESTAR Y PROTECCIÓN ANIMAL</t>
  </si>
  <si>
    <t>03-01-01  CENTROS PARA EL EMPRENDIMIENTO Y LA GESTIÓN DE LA EMPLEABILIDAD EN CARTAGENA DE INDIAS</t>
  </si>
  <si>
    <t>09 SECRETARIA DE PLANEACION</t>
  </si>
  <si>
    <t>01-07-01  PLAN DE ORDENAMIENTO TERRITORIAL Y ESPECIAL DE MANEJO DE PATRIMONIO.</t>
  </si>
  <si>
    <t>01-07-02  ADMINISTRANDO JUNTOS EL CONTROL URBANO</t>
  </si>
  <si>
    <t>02-06  LÍNEA ESTRATÉGICA PLANEACIÓN SOCIAL DEL TERRITORIO</t>
  </si>
  <si>
    <t>02-06-01  INSTRUMENTOS DE PLANIFICACIÓN SOCIAL DEL TERRITORIO</t>
  </si>
  <si>
    <t>006 APORTES ESTRATIFICACION DISTRITAL</t>
  </si>
  <si>
    <t>04-07-03  POLÍTICAS PÚBLICAS INTERSECTORIALES Y CON VISIÓN INTEGRAL DE ENFOQUES BASADOS EN DERECHOS HUMANOS</t>
  </si>
  <si>
    <t>03-04  LÍNEA ESTRATÉGICA: PLANEACIÓN E INTEGRACIÓN CONTINGENTE DEL TERRITORIO</t>
  </si>
  <si>
    <t>03-04-02  NORMAS DE PROMOCIÓN DEL DESARROLLO URBANO Y ECONÓMICO</t>
  </si>
  <si>
    <t>02-06-02  CATASTRO MULTIPROPÓSITO</t>
  </si>
  <si>
    <t>03-04-01  INTEGRACIÓN Y PROYECTOS ENTRE CIUDADES</t>
  </si>
  <si>
    <t>10 DEPARTAMENTO ADMINISTRATIVO DE SALUD</t>
  </si>
  <si>
    <t>068 SGP - SALUD</t>
  </si>
  <si>
    <t>02-03  LÍNEA ESTRATÉGICA SALUD PARA TODOS</t>
  </si>
  <si>
    <t>02-03-03  SALUD AMBIENTAL</t>
  </si>
  <si>
    <t>02-03-04  VIDA SALUDABLE Y CONDICIONES NO TRANSMISIBLES</t>
  </si>
  <si>
    <t>02-03-05  CONVIVENCIA SOCIAL Y SALUD MENTAL</t>
  </si>
  <si>
    <t>02-03-06  NUTRICIÓN E INOCUIDAD DE ALIMENTOS</t>
  </si>
  <si>
    <t>016 MINISTERIO DE PROTECCION SOCIAL</t>
  </si>
  <si>
    <t>02-03-09  SALUD PÚBLICA EN EMERGENCIAS Y DESASTRES</t>
  </si>
  <si>
    <t>02-03-08  VIDA SALUDABLE Y ENFERMEDADES TRANSMISIBLES</t>
  </si>
  <si>
    <t>02-03-02  TRANSVERSAL GESTIÓN DIFERENCIAL DE POBLACIONES VULNERABLES</t>
  </si>
  <si>
    <t>02-03-01  FORTALECIMIENTO DE LA AUTORIDAD SANITARIA</t>
  </si>
  <si>
    <t>017 RENDIMIENTOS FINANCIEROS FONDO LOCAL DE SALUD</t>
  </si>
  <si>
    <t>02-03-07  SEXUALIDAD, DERECHOS SEXUALES Y REPRODUCTIVOS</t>
  </si>
  <si>
    <t>02-03-10  SALUD Y ÁMBITO LABORAL</t>
  </si>
  <si>
    <t>013 RENDIMIENTOS FINANCIEROS COLJUEGOS</t>
  </si>
  <si>
    <t>015 COLJUEGOS</t>
  </si>
  <si>
    <t>087 RENDIMIENTOS FINANCIEROS-S.G.P-SALUD</t>
  </si>
  <si>
    <t>096 CAJAS DE COMPENSACION FAMILIAR</t>
  </si>
  <si>
    <t>154 RENDIMIENTOS FINANCIEROS - LAUDO ARBITRAL DISTRITO DE CARTAGENA</t>
  </si>
  <si>
    <t>155 OTROS RECURSOS DE CAPITAL - LAUDO ARBITRAL DISTRITO DE CARTAGENA</t>
  </si>
  <si>
    <t>036 RENDIMIENTOS FINANCIEROS MINISTERIO DE LA PROTECCION</t>
  </si>
  <si>
    <t>049 ADRES</t>
  </si>
  <si>
    <t>11 LOCALIDAD HISTORICA Y DEL CARIBE NORTE</t>
  </si>
  <si>
    <t>12 DEPARTAMENTO ADMINISTRATIVO DE TRANSITO Y TRANSPORTE</t>
  </si>
  <si>
    <t>079 RENDIMIENTOS FINANCIEROS DATT</t>
  </si>
  <si>
    <t>01-02-06  REDUCCIÓN DE LA SINIESTRALIDAD VIAL</t>
  </si>
  <si>
    <t>01-02-07  FORTALECIMIENTO DE LA CAPACIDAD DE RESPUESTA DEL DEPARTAMENTO ADMINISTRATIVO DE TRÁNSITO Y TRANSPORTE</t>
  </si>
  <si>
    <t>022 IMPUESTO DE VEHICULO AUTOMOTOR</t>
  </si>
  <si>
    <t>01-02-08  MOVILIDAD SOSTENIBLE EN EL DISTRITO DE CARTAGENA</t>
  </si>
  <si>
    <t>13 DEPARTAMENTO ADMINISTRATIVO DE VALORIZACION</t>
  </si>
  <si>
    <t>043 CONTRIBUCION VALORIZACION</t>
  </si>
  <si>
    <t>01-03-03  CARTAGENA CIUDAD DE BORDES Y ORILLAS RESILIENTE</t>
  </si>
  <si>
    <t>058 OBRAS POR VALORIZACION BENEFICIO DIRECTO</t>
  </si>
  <si>
    <t>01-03-04  CARTAGENA SE CONECTA</t>
  </si>
  <si>
    <t>003 CERTIFICADO PAZ Y SALVO VALORIZACION</t>
  </si>
  <si>
    <t>023 RENDIMIENTOS FINANCIEROS VALORIZACION</t>
  </si>
  <si>
    <t>14 ESCUELA DE GOBIERNO</t>
  </si>
  <si>
    <t>04-02-05  PREMIO JORGE PIEDRAHITA ADUEN</t>
  </si>
  <si>
    <t>04-06  LÍNEA ESTRATÉGICA: CULTURA CIUDADANA PARA LA DEMOCRACIA Y LA PAZ</t>
  </si>
  <si>
    <t>04-06-01  SERVIDOR Y SERVIDORA PÚBLICA AL SERVICIO DE LA CIUDADANÍA</t>
  </si>
  <si>
    <t>04-06-02  CIUDADANÍA LIBRE, INCLUYENTE Y TRANSFORMADORA</t>
  </si>
  <si>
    <t>04-06-06  CONECTATE CON CARTAGENA</t>
  </si>
  <si>
    <t>04-06-03  CARTAGENA TE QUIERE, QUIERE A CARTAGENA PLAN DECENAL DE CULTURA CIUDADANA Y CARTAGENIDAD.</t>
  </si>
  <si>
    <t>04-06-04  YO SOY CARTAGENA</t>
  </si>
  <si>
    <t>04-06-05  NUESTRA CARTAGENA SOÑADA.</t>
  </si>
  <si>
    <t>15 INSTITUTO DE DEPORTE Y RECREACION</t>
  </si>
  <si>
    <t>011 RENDIMIENTOS FINANCIEROS - IDER</t>
  </si>
  <si>
    <t xml:space="preserve">02-04  LÍNEA ESTRATÉGICA DEPORTE Y RECREACIÓN PARA LA TRANSFORMACION SOCIAL </t>
  </si>
  <si>
    <t>02-04-05  RECREACION COMUNITARIA "RECREATE CARTAGENA"</t>
  </si>
  <si>
    <t>02-04-06  OBSERVATORIO DE CIENCIAS APLICADAS AL DEPORTE, LA RECREACIÓN, LA ACTIVIDAD FÍSICA Y EL APROVECHAMIENTO DEL TIEMPO LIBRE EN EL DISTRITO DE CARTAGENA DE INDIAS.</t>
  </si>
  <si>
    <t>024 ESPECTACULOS PUBLICOS</t>
  </si>
  <si>
    <t>025 TASA PRO DEPORTE Y RECREACION  - ACUERDO 038/2020</t>
  </si>
  <si>
    <t>02-04-04  HABITOS Y ESTILO DE VIDA SALUDABLE</t>
  </si>
  <si>
    <t>02-04-01  “LA ESCUELA Y EL DEPORTE SON DE TODOS”</t>
  </si>
  <si>
    <t>02-04-02  DEPORTE ASOCIADO "INCENTIVOS CON-SENTIDO"</t>
  </si>
  <si>
    <t>02-04-03  DEPORTE SOCIAL COMUNITARIO CON INCLUSION "CARTAGENA INCLUYENTE"</t>
  </si>
  <si>
    <t>02-04-07  ADMINISTRACION, MANTENIMIENTO, ADECUACION, MEJORAMIENTO Y CONSTRUCCION DE ESCENARIOS DEPORTIVOS</t>
  </si>
  <si>
    <t>027 ARRENDAMIENTO ESCENARIOS</t>
  </si>
  <si>
    <t>059 SGP PROPOSITO GENERAL - DEPORTES</t>
  </si>
  <si>
    <t>097 ICAT (3 %)</t>
  </si>
  <si>
    <t>122 RENDIMIENTOS FINANCIEROS SGP DEPORTE</t>
  </si>
  <si>
    <t xml:space="preserve">135  VENTA DE SERVICIOS - IDER </t>
  </si>
  <si>
    <t xml:space="preserve">146 RENDIMIENTOS FINANCIEROS ICAT 3% </t>
  </si>
  <si>
    <t>16 FONDO DE VIVIENDA DE INTERES SOCIAL Y REFORMA URBANA</t>
  </si>
  <si>
    <t>149 RENDIMIENTOS FINANCIEROS IPU CORVIVIENDA</t>
  </si>
  <si>
    <t>01-05  LÍNEA ESTRATÉGICA VIVIENDA PARA TODOS</t>
  </si>
  <si>
    <t>01-05-03  ¡MI CASA A LO LEGAL!</t>
  </si>
  <si>
    <t>039 IPU</t>
  </si>
  <si>
    <t>01-05-01  JUNTOS POR UNA VIVIENDA DIGNA</t>
  </si>
  <si>
    <t>01-05-02  MEJORO MI CASA, COMPROMISO DE TODOS</t>
  </si>
  <si>
    <t>01-05-04  UN LUGAR APTO PARA MI HOGAR</t>
  </si>
  <si>
    <t>01-05-05  MI CASA, MI ENTORNO, MI HABITAT</t>
  </si>
  <si>
    <t>17 INSTITUTO DE PATRIMONIO Y CULTURA DE CARTAGENA DE INDIAS</t>
  </si>
  <si>
    <t>02-05  LÍNEA ESTRATÉGICA ARTES, CULTURA Y PATRIMONIO PARA UNA CARTAGENA INCLUYENTE</t>
  </si>
  <si>
    <t>02-05-02  ESTIMULOS PARA LAS ARTES Y EL EMPRENDIMIENTO PARA UNA CARTAGENA INCLUYENTE</t>
  </si>
  <si>
    <t>02-05-03  PATRIMONIO INMATERIAL PRACTICAS SIGNIFICATIVAS PARA LA MEMORIA</t>
  </si>
  <si>
    <t>02-05-04  VALORACION, CIUDADO Y APROPIACION SOCIAL DEL PATRIMONIO MATERIAL</t>
  </si>
  <si>
    <t>02-05-05  DERECHOS CULTURALES Y BUEN GOBIERNO PARA EL FORTALECIMIENTO INSTITUCIONAL Y CIUDADANO</t>
  </si>
  <si>
    <t>02-05-06  INFRAESTRUCTURA CULTURAL PARA LA INCLUSIÓN</t>
  </si>
  <si>
    <t>05-01-06  SOSTENIBILIDAD CULTURAL COMO GARANTÍA DE PERMANENCIA.</t>
  </si>
  <si>
    <t>012 VENTA SERVICIOS</t>
  </si>
  <si>
    <t>032 VENTA SERVICIOS TEATRO ADOLFO MEJIA</t>
  </si>
  <si>
    <t xml:space="preserve">134  ESPECTACULOS PUBLICOS-LEY 1493 DE 2011 </t>
  </si>
  <si>
    <t>057 SGP PROPOSITO GENERAL - CULTURA</t>
  </si>
  <si>
    <t>02-05-01  MEDIACION Y BIBLIOTECAS PARA LA INCLUSION</t>
  </si>
  <si>
    <t>073 RENDIMIENTOS FINANCIEROS SANCIONES CULTURA</t>
  </si>
  <si>
    <t>082 ESTAMPILLA PRO-CULTURA</t>
  </si>
  <si>
    <t>123 RENDIMIENTOS FINANCIEROS SGP CULTURA</t>
  </si>
  <si>
    <t>21 ESTABLECIMIENTO PUBLICO AMBIENTAL-EPA</t>
  </si>
  <si>
    <t>133 RENDIMIENTOS FINANCIEROS SOBRETASA MEDIO AMBIENTE</t>
  </si>
  <si>
    <t>01-01-03  ASEGURAMIENTO, MONITOREO, CONTROL Y VIGILANCIA AMBIENTAL (SISTEMA INTEGRADO DE MONITOREO AMBIENTAL)</t>
  </si>
  <si>
    <t>063 RENDIMIENTOS FINANCIEROS EPA</t>
  </si>
  <si>
    <t>01-01-06  NEGOCIOS VERDES, ECONOMÍA CIRCULAR, PRODUCCIÓN Y CONSUMO SOSTENIBLE (NEGOCIOS VERDES INCLUSIVOS)</t>
  </si>
  <si>
    <t>01-01-04  INVESTIGACIÓN, EDUCACIÓN Y CULTURA AMBIENTAL (EDUCACIÓN Y CULTURA AMBIENTAL)</t>
  </si>
  <si>
    <t>01-01-05  SALVEMOS JUNTOS NUESTRO RECURSO HÍDRICO (GESTION INTEGRAL RECURSOS HÍDRICOS)</t>
  </si>
  <si>
    <t>01-01-07  INSTITUCIONES AMBIENTALES MÁS MODERNAS, EFICIENTES Y TRANSPARENTES (FORTALECIMIENTO INSTITUCIONAL)</t>
  </si>
  <si>
    <t>094 SOBRETASA AMBIENTAL PEAJES</t>
  </si>
  <si>
    <t>014 TASA RETRIBUTIVA</t>
  </si>
  <si>
    <t>031 LEY 99/93</t>
  </si>
  <si>
    <t>01-01-01  RECUPERAR Y RESTAURAR NUESTRAS ÁREAS NATURALES (BOSQUES Y BIODIVERSIDAD Y SERVICIOS ECO SISTÉMICOS)</t>
  </si>
  <si>
    <t>01-01-02  ORDENAMIENTO AMBIENTAL Y ADAPTACIÓN AL CAMBIO CLIMÁTICO PARA LA SOSTENIBILIDAD AMBIENTAL. (MITIGACIÓN Y GESTIÓN DEL RIESGO AMBIENTAL)</t>
  </si>
  <si>
    <t>22 DISTRISEGURIDAD</t>
  </si>
  <si>
    <t>04-03-08  IMPLEMENTACION Y SOSTENIMIENTO DE HERRAMIENTAS TECNOLOGICAS PARA SEGURIDAD Y SOCORRO.</t>
  </si>
  <si>
    <t>04-03-11  CONVIVENCIA PARA LA SEGURIDAD</t>
  </si>
  <si>
    <t>04-03-09  OPTIMIZACIÓN DE LA INFRAESTRUCTURA Y MOVILIDAD DE LOS ORGANISMOS DE SEGURIDAD Y SOCORRO</t>
  </si>
  <si>
    <t>148 RENDIMIENTOS FINANCIEROS IPU DISTRISEGURIDAD</t>
  </si>
  <si>
    <t>051 IMPUESTO PREDIAL UNIFICADO (1%)</t>
  </si>
  <si>
    <t>076 TELEFONIA CONMUTADA</t>
  </si>
  <si>
    <t>084 OTROS INGRESOS - DISTRISEGURIDAD</t>
  </si>
  <si>
    <t>23 LOCALIDAD INDUSTRIAL Y DE LA BAHIA</t>
  </si>
  <si>
    <t>25 COLEGIO MAYOR DE BOLIVAR</t>
  </si>
  <si>
    <t>02-02-10  FORTALECIMIENTO DE LA OFERTA DE EDUCACIÓN SUPERIOR OFICIAL DEL DISTRITO DE CARTAGENA D. T. Y C.</t>
  </si>
  <si>
    <t>048 APORTES DE LA NACION - COLEGIO MAYOR</t>
  </si>
  <si>
    <t>Etiquetas de fila</t>
  </si>
  <si>
    <t>Total general</t>
  </si>
  <si>
    <t>(Todas)</t>
  </si>
  <si>
    <t>Suma de INICIAL</t>
  </si>
  <si>
    <t>Suma de VIGENTE</t>
  </si>
  <si>
    <t>Suma de DISPONIBILIDADES</t>
  </si>
  <si>
    <t>Suma de COMPROMISOS</t>
  </si>
  <si>
    <t>Suma de GIROS</t>
  </si>
  <si>
    <t>Suma de PAGOS</t>
  </si>
  <si>
    <t>Cuenta de RUBRO</t>
  </si>
  <si>
    <t>Suma de SALDO POR APROPIAR</t>
  </si>
  <si>
    <t>Suma de SALDO RP</t>
  </si>
  <si>
    <t>Suma de % EJECUCION CDP</t>
  </si>
  <si>
    <t>Suma de % EJECUCION rP</t>
  </si>
  <si>
    <t xml:space="preserve"> </t>
  </si>
  <si>
    <t xml:space="preserve">NOMBRE DEL RUBRO </t>
  </si>
  <si>
    <t xml:space="preserve">PPTO INICIAL </t>
  </si>
  <si>
    <t xml:space="preserve">PPTO VIGENTE </t>
  </si>
  <si>
    <t xml:space="preserve">CDP </t>
  </si>
  <si>
    <t xml:space="preserve">RP </t>
  </si>
  <si>
    <t xml:space="preserve">GIROS </t>
  </si>
  <si>
    <t xml:space="preserve">PAGOS </t>
  </si>
  <si>
    <t xml:space="preserve">SALDO DE APROPIACION </t>
  </si>
  <si>
    <t xml:space="preserve">SALDO RP </t>
  </si>
  <si>
    <t xml:space="preserve">% EJECUCION CDP </t>
  </si>
  <si>
    <t xml:space="preserve">% EJECUCION RP </t>
  </si>
  <si>
    <t>TOTAL DESPACHO DEL ALCALDE</t>
  </si>
  <si>
    <t xml:space="preserve">TOTAL SECRETARIA DEL INTERIOR </t>
  </si>
  <si>
    <t xml:space="preserve">TOTAL LOCALIDAD TURISTICA Y DE LA VIRGEN </t>
  </si>
  <si>
    <t xml:space="preserve">TOTAL </t>
  </si>
  <si>
    <t xml:space="preserve">% EJECUCION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</si>
</sst>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165" fontId="0" fillId="0" borderId="0" xfId="1" applyNumberFormat="1" applyFont="1"/>
    <xf numFmtId="165" fontId="0" fillId="0" borderId="0" xfId="0" applyNumberFormat="1"/>
    <xf numFmtId="10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164" fontId="0" fillId="0" borderId="0" xfId="2" applyFont="1"/>
    <xf numFmtId="164" fontId="2" fillId="2" borderId="1" xfId="2" applyFont="1" applyFill="1" applyBorder="1"/>
    <xf numFmtId="164" fontId="3" fillId="3" borderId="1" xfId="2" applyFont="1" applyFill="1" applyBorder="1"/>
    <xf numFmtId="164" fontId="3" fillId="4" borderId="1" xfId="2" applyFont="1" applyFill="1" applyBorder="1"/>
    <xf numFmtId="164" fontId="3" fillId="5" borderId="1" xfId="2" applyFont="1" applyFill="1" applyBorder="1"/>
    <xf numFmtId="164" fontId="3" fillId="6" borderId="1" xfId="2" applyFont="1" applyFill="1" applyBorder="1"/>
    <xf numFmtId="9" fontId="0" fillId="0" borderId="0" xfId="3" applyFont="1" applyAlignment="1">
      <alignment horizontal="center"/>
    </xf>
    <xf numFmtId="9" fontId="2" fillId="2" borderId="1" xfId="3" applyFont="1" applyFill="1" applyBorder="1" applyAlignment="1">
      <alignment horizontal="center"/>
    </xf>
    <xf numFmtId="9" fontId="3" fillId="3" borderId="1" xfId="3" applyFont="1" applyFill="1" applyBorder="1" applyAlignment="1">
      <alignment horizontal="center"/>
    </xf>
    <xf numFmtId="9" fontId="3" fillId="4" borderId="1" xfId="3" applyFont="1" applyFill="1" applyBorder="1" applyAlignment="1">
      <alignment horizontal="center"/>
    </xf>
    <xf numFmtId="9" fontId="3" fillId="5" borderId="1" xfId="3" applyFont="1" applyFill="1" applyBorder="1" applyAlignment="1">
      <alignment horizontal="center"/>
    </xf>
    <xf numFmtId="9" fontId="3" fillId="6" borderId="1" xfId="3" applyFont="1" applyFill="1" applyBorder="1" applyAlignment="1">
      <alignment horizontal="center"/>
    </xf>
    <xf numFmtId="164" fontId="0" fillId="0" borderId="1" xfId="2" applyFont="1" applyBorder="1"/>
    <xf numFmtId="9" fontId="0" fillId="0" borderId="1" xfId="3" applyFont="1" applyBorder="1" applyAlignment="1">
      <alignment horizontal="center"/>
    </xf>
    <xf numFmtId="0" fontId="0" fillId="0" borderId="1" xfId="0" applyBorder="1"/>
    <xf numFmtId="164" fontId="4" fillId="0" borderId="1" xfId="2" applyFont="1" applyBorder="1"/>
    <xf numFmtId="9" fontId="4" fillId="0" borderId="1" xfId="3" applyFont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4" fillId="0" borderId="1" xfId="2" applyFont="1" applyBorder="1" applyAlignment="1">
      <alignment wrapText="1"/>
    </xf>
    <xf numFmtId="164" fontId="0" fillId="0" borderId="1" xfId="2" applyFont="1" applyFill="1" applyBorder="1"/>
    <xf numFmtId="9" fontId="0" fillId="0" borderId="1" xfId="3" applyFont="1" applyFill="1" applyBorder="1" applyAlignment="1">
      <alignment horizontal="center"/>
    </xf>
    <xf numFmtId="164" fontId="4" fillId="0" borderId="1" xfId="2" applyFont="1" applyBorder="1" applyAlignment="1">
      <alignment horizontal="center"/>
    </xf>
    <xf numFmtId="164" fontId="4" fillId="0" borderId="1" xfId="2" applyFont="1" applyBorder="1" applyAlignment="1">
      <alignment horizontal="center" wrapText="1"/>
    </xf>
    <xf numFmtId="9" fontId="4" fillId="0" borderId="1" xfId="3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0" fillId="0" borderId="0" xfId="2" applyFont="1" applyAlignment="1">
      <alignment horizontal="center"/>
    </xf>
    <xf numFmtId="164" fontId="2" fillId="2" borderId="1" xfId="2" applyFont="1" applyFill="1" applyBorder="1" applyAlignment="1">
      <alignment horizontal="center"/>
    </xf>
    <xf numFmtId="164" fontId="3" fillId="3" borderId="1" xfId="2" applyFont="1" applyFill="1" applyBorder="1" applyAlignment="1">
      <alignment horizontal="center"/>
    </xf>
    <xf numFmtId="164" fontId="3" fillId="4" borderId="1" xfId="2" applyFont="1" applyFill="1" applyBorder="1" applyAlignment="1">
      <alignment horizontal="center"/>
    </xf>
    <xf numFmtId="164" fontId="3" fillId="5" borderId="1" xfId="2" applyFont="1" applyFill="1" applyBorder="1" applyAlignment="1">
      <alignment horizontal="center"/>
    </xf>
    <xf numFmtId="164" fontId="3" fillId="6" borderId="1" xfId="2" applyFont="1" applyFill="1" applyBorder="1" applyAlignment="1">
      <alignment horizontal="center"/>
    </xf>
    <xf numFmtId="164" fontId="0" fillId="0" borderId="1" xfId="2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164" fontId="0" fillId="0" borderId="1" xfId="2" applyFont="1" applyBorder="1" applyAlignment="1">
      <alignment horizontal="left"/>
    </xf>
    <xf numFmtId="10" fontId="0" fillId="0" borderId="1" xfId="3" applyNumberFormat="1" applyFont="1" applyBorder="1" applyAlignment="1">
      <alignment horizontal="center"/>
    </xf>
    <xf numFmtId="164" fontId="4" fillId="7" borderId="0" xfId="2" applyFont="1" applyFill="1"/>
    <xf numFmtId="10" fontId="4" fillId="7" borderId="0" xfId="3" applyNumberFormat="1" applyFont="1" applyFill="1" applyAlignment="1">
      <alignment horizontal="center"/>
    </xf>
    <xf numFmtId="164" fontId="4" fillId="7" borderId="1" xfId="2" applyFont="1" applyFill="1" applyBorder="1" applyAlignment="1">
      <alignment horizontal="left"/>
    </xf>
    <xf numFmtId="164" fontId="4" fillId="7" borderId="1" xfId="2" applyFont="1" applyFill="1" applyBorder="1"/>
    <xf numFmtId="10" fontId="4" fillId="7" borderId="1" xfId="3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15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b/>
      </font>
    </dxf>
    <dxf>
      <font>
        <b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</dxf>
    <dxf>
      <numFmt numFmtId="14" formatCode="0.00%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" refreshedDate="44576.476246990744" createdVersion="7" refreshedVersion="7" minRefreshableVersion="3" recordCount="732" xr:uid="{00000000-000A-0000-FFFF-FFFF01000000}">
  <cacheSource type="worksheet">
    <worksheetSource ref="A1:S733" sheet="Hoja1"/>
  </cacheSource>
  <cacheFields count="25">
    <cacheField name="VIGENCIA" numFmtId="0">
      <sharedItems containsSemiMixedTypes="0" containsString="0" containsNumber="1" containsInteger="1" minValue="2021" maxValue="2021"/>
    </cacheField>
    <cacheField name="UE" numFmtId="0">
      <sharedItems count="21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21"/>
        <s v="22"/>
        <s v="23"/>
        <s v="25"/>
      </sharedItems>
    </cacheField>
    <cacheField name="UNIDAD_EJE" numFmtId="0">
      <sharedItems/>
    </cacheField>
    <cacheField name="DEPENDENCIA" numFmtId="0">
      <sharedItems count="21">
        <s v="01 DESPACHO DEL ALCALDE"/>
        <s v="02 SECRETARIA DEL INTERIOR Y CONVIVENCIA CIUDADANAL"/>
        <s v="03 SECRETARIA DE HACIENDA PUBLICA"/>
        <s v="04 LOCALIDAD TURISTICA Y DE LA VIRGEN"/>
        <s v="05 SECRETARIA GENERAL"/>
        <s v="06 SECRETARIA DE INFRAESTRUCTURA"/>
        <s v="07 SECRETARIA DE EDUCACION"/>
        <s v="08 SECRETARIA DE PARTICIPACION Y DESARROLLO SOCIAL"/>
        <s v="09 SECRETARIA DE PLANEACION"/>
        <s v="10 DEPARTAMENTO ADMINISTRATIVO DE SALUD"/>
        <s v="11 LOCALIDAD HISTORICA Y DEL CARIBE NORTE"/>
        <s v="12 DEPARTAMENTO ADMINISTRATIVO DE TRANSITO Y TRANSPORTE"/>
        <s v="13 DEPARTAMENTO ADMINISTRATIVO DE VALORIZACION"/>
        <s v="14 ESCUELA DE GOBIERNO"/>
        <s v="15 INSTITUTO DE DEPORTE Y RECREACION"/>
        <s v="16 FONDO DE VIVIENDA DE INTERES SOCIAL Y REFORMA URBANA"/>
        <s v="17 INSTITUTO DE PATRIMONIO Y CULTURA DE CARTAGENA DE INDIAS"/>
        <s v="21 ESTABLECIMIENTO PUBLICO AMBIENTAL-EPA"/>
        <s v="22 DISTRISEGURIDAD"/>
        <s v="23 LOCALIDAD INDUSTRIAL Y DE LA BAHIA"/>
        <s v="25 COLEGIO MAYOR DE BOLIVAR"/>
      </sharedItems>
    </cacheField>
    <cacheField name="CODIGO_PRESUPUESTAL" numFmtId="0">
      <sharedItems count="732">
        <s v="02-004-06-95-01-04-03-02"/>
        <s v="02-004-06-95-02-01-10-01"/>
        <s v="02-004-06-93-01-02-05-01"/>
        <s v="02-004-06-93-01-02-05-02"/>
        <s v="02-004-06-95-01-02-05-01"/>
        <s v="02-004-06-95-01-02-05-02"/>
        <s v="02-008-06-95-01-02-02-01"/>
        <s v="02-001-06-20-02-01-04-01"/>
        <s v="02-001-06-20-02-01-05-01"/>
        <s v="02-001-06-20-02-01-06-01"/>
        <s v="02-001-06-20-02-01-07-01"/>
        <s v="02-001-06-20-02-01-08-01"/>
        <s v="02-001-06-20-02-01-09-01"/>
        <s v="02-001-06-20-02-01-10-01"/>
        <s v="02-001-06-20-01-04-02-01"/>
        <s v="02-001-06-20-02-01-02-01"/>
        <s v="02-001-06-20-02-01-03-01"/>
        <s v="02-001-06-92-01-04-03-01"/>
        <s v="02-001-06-92-02-01-08-01"/>
        <s v="02-001-06-92-01-02-05-01"/>
        <s v="02-001-06-20-01-04-03-01"/>
        <s v="02-001-06-10-01-02-01-01"/>
        <s v="02-001-06-10-01-02-02-01"/>
        <s v="02-001-06-10-01-02-03-01"/>
        <s v="02-001-06-10-01-02-04-01"/>
        <s v="02-001-06-10-01-02-05-01"/>
        <s v="02-124-06-95-01-02-05-01"/>
        <s v="02-124-06-93-01-02-05-01"/>
        <s v="02-124-06-93-02-01-10-01"/>
        <s v="02-124-06-95-01-04-03-01"/>
        <s v="02-124-06-95-02-01-10-01"/>
        <s v="02-126-06-93-01-02-05-01"/>
        <s v="02-126-06-95-01-02-05-01"/>
        <s v="02-126-06-93-01-04-03-01"/>
        <s v="02-126-06-95-01-04-03-01"/>
        <s v="02-127-06-95-01-04-03-01"/>
        <s v="02-138-06-93-01-02-05-01"/>
        <s v="02-138-06-95-01-04-03-01"/>
        <s v="02-147-06-10-01-02-02-01"/>
        <s v="02-147-06-95-01-02-02-01"/>
        <s v="02-080-06-10-01-02-01-01"/>
        <s v="02-080-06-10-01-02-02-01"/>
        <s v="02-080-06-10-01-02-03-01"/>
        <s v="02-080-06-95-01-04-03-01"/>
        <s v="02-083-06-95-01-04-03-01"/>
        <s v="02-085-06-93-01-04-03-01"/>
        <s v="02-086-06-20-01-04-03-01"/>
        <s v="02-086-06-93-01-04-03-01"/>
        <s v="02-086-06-95-01-04-03-01"/>
        <s v="02-086-06-93-01-04-03-02"/>
        <s v="02-100-06-10-01-02-04-01"/>
        <s v="02-100-06-95-01-04-03-01"/>
        <s v="02-107-06-20-02-01-10-01"/>
        <s v="02-107-06-95-01-02-05-01"/>
        <s v="02-107-06-95-01-04-03-02"/>
        <s v="02-119-06-20-01-04-01-01"/>
        <s v="02-119-06-20-01-04-02-01"/>
        <s v="02-119-06-20-01-04-03-01"/>
        <s v="02-119-06-95-01-04-03-01"/>
        <s v="02-119-06-95-01-04-02-01"/>
        <s v="02-062-06-95-01-04-03-01"/>
        <s v="02-062-06-95-01-02-05-01"/>
        <s v="02-070-06-20-01-04-03-02"/>
        <s v="02-070-06-95-01-04-01-01"/>
        <s v="02-070-06-95-01-04-02-01"/>
        <s v="02-070-06-95-01-04-03-03"/>
        <s v="02-070-06-20-01-04-01-01"/>
        <s v="02-070-06-20-01-04-02-01"/>
        <s v="02-070-06-20-01-04-03-01"/>
        <s v="02-008-06-95-01-04-03-01"/>
        <s v="02-008-06-10-01-02-02-01"/>
        <s v="02-009-06-93-01-04-03-01"/>
        <s v="02-009-06-95-01-04-03-01"/>
        <s v="02-034-06-95-01-04-03-01"/>
        <s v="02-037-06-95-02-01-01-01"/>
        <s v="02-037-06-95-02-01-06-01"/>
        <s v="02-037-06-20-02-01-01-01"/>
        <s v="02-037-06-20-02-01-06-01"/>
        <s v="02-037-06-20-02-01-10-01"/>
        <s v="02-040-06-95-01-04-03-01"/>
        <s v="02-053-06-93-02-01-04-01"/>
        <s v="02-053-06-95-02-01-04-01"/>
        <s v="02-053-06-95-02-01-05-01"/>
        <s v="02-053-06-20-02-01-04-01"/>
        <s v="02-053-06-20-02-01-05-01"/>
        <s v="02-002-06-93-01-04-03-01"/>
        <s v="02-002-06-95-01-04-03-01"/>
        <s v="02-004-06-93-01-04-03-01"/>
        <s v="02-004-06-93-01-04-03-02"/>
        <s v="02-004-06-95-01-04-03-01"/>
        <s v="02-120-06-93-04-03-01-03"/>
        <s v="02-120-06-95-04-03-03-01"/>
        <s v="02-138-06-93-04-04-02-01"/>
        <s v="02-138-06-93-04-04-02-02"/>
        <s v="02-138-06-93-05-01-07-01"/>
        <s v="02-158-06-93-04-03-02-01"/>
        <s v="02-120-06-20-04-03-03-01"/>
        <s v="02-037-06-10-04-03-05-01"/>
        <s v="02-040-06-95-04-03-01-01"/>
        <s v="02-040-06-20-04-03-01-01"/>
        <s v="02-042-06-95-01-04-04-01"/>
        <s v="02-044-06-20-01-04-04-01"/>
        <s v="02-053-06-95-04-03-03-01"/>
        <s v="02-053-06-95-04-03-07-01"/>
        <s v="02-053-06-95-04-05-02-01"/>
        <s v="02-053-06-10-04-03-07-01"/>
        <s v="02-053-06-10-04-05-02-01"/>
        <s v="02-001-06-20-04-03-02-01"/>
        <s v="02-001-06-20-04-03-03-01"/>
        <s v="02-001-06-20-04-03-04-01"/>
        <s v="02-001-06-20-04-03-06-01"/>
        <s v="02-001-06-20-04-04-01-01"/>
        <s v="02-001-06-20-04-04-02-01"/>
        <s v="02-001-06-20-04-04-02-02"/>
        <s v="02-001-06-20-04-04-02-03"/>
        <s v="02-001-06-20-05-01-01-01"/>
        <s v="02-001-06-20-05-01-07-01"/>
        <s v="02-001-06-20-05-01-10-01"/>
        <s v="02-005-06-95-04-03-02-01"/>
        <s v="02-005-06-70-04-03-02-01"/>
        <s v="02-005-06-70-04-03-02-02"/>
        <s v="02-001-06-10-04-03-05-01"/>
        <s v="02-001-06-10-04-05-01-02"/>
        <s v="02-001-06-10-04-05-02-01"/>
        <s v="02-120-06-95-04-03-01-01"/>
        <s v="02-124-06-93-04-08-01-01"/>
        <s v="02-137-06-20-04-08-01-01"/>
        <s v="02-138-06-20-04-08-01-01"/>
        <s v="02-138-06-93-04-08-01-01"/>
        <s v="02-138-06-95-04-08-01-01"/>
        <s v="02-139-06-20-04-08-01-01"/>
        <s v="02-140-06-20-04-08-01-01"/>
        <s v="02-075-06-20-04-08-01-01"/>
        <s v="02-075-06-95-04-08-01-01"/>
        <s v="02-108-06-20-04-08-01-01"/>
        <s v="02-108-06-95-04-08-01-01"/>
        <s v="02-070-06-95-04-08-01-01"/>
        <s v="02-070-06-20-04-08-01-01"/>
        <s v="02-037-06-20-03-01-04-01"/>
        <s v="02-001-06-20-04-08-01-01"/>
        <s v="02-001-06-20-04-08-02-01"/>
        <s v="02-001-06-20-04-08-02-02"/>
        <s v="02-001-06-20-03-01-03-01"/>
        <s v="02-001-06-20-03-01-04-01"/>
        <s v="02-001-06-20-03-01-05-01"/>
        <s v="02-001-06-20-03-01-06-01"/>
        <s v="02-001-06-20-03-01-07-01"/>
        <s v="02-001-06-20-03-01-08-01"/>
        <s v="02-001-06-20-03-02-01-01"/>
        <s v="02-001-06-20-03-02-02-01"/>
        <s v="02-001-06-20-03-02-02-02"/>
        <s v="02-001-06-92-04-08-01-01"/>
        <s v="02-001-06-92-04-08-02-01"/>
        <s v="02-131-06-20-03-01-05-01"/>
        <s v="02-095-06-93-04-07-02-01"/>
        <s v="02-095-06-95-04-07-02-01"/>
        <s v="02-001-06-20-04-07-02-01"/>
        <s v="02-001-06-10-04-02-01-01"/>
        <s v="02-121-06-20-01-06-02-01"/>
        <s v="02-121-06-98-01-06-02-01"/>
        <s v="02-138-06-93-01-06-01-03"/>
        <s v="02-138-06-93-04-01-01-01"/>
        <s v="02-150-06-93-01-06-05-01"/>
        <s v="02-150-06-95-01-06-05-01"/>
        <s v="02-107-06-95-03-03-01-01"/>
        <s v="02-111-06-20-01-06-01-06"/>
        <s v="02-111-06-95-01-06-01-09"/>
        <s v="02-062-06-20-01-06-01-01"/>
        <s v="02-070-06-20-03-01-11-01"/>
        <s v="02-020-06-93-01-06-03-01"/>
        <s v="02-034-06-93-01-06-05-01"/>
        <s v="02-034-06-95-01-06-05-01"/>
        <s v="02-034-06-20-01-06-05-01"/>
        <s v="02-037-06-20-04-01-01-01"/>
        <s v="02-055-06-20-01-06-01-08"/>
        <s v="02-055-06-93-01-06-01-02"/>
        <s v="02-055-06-93-01-06-01-03"/>
        <s v="02-055-06-95-01-06-01-01"/>
        <s v="02-055-06-20-01-06-01-01"/>
        <s v="02-055-06-20-01-06-01-02"/>
        <s v="02-055-06-20-01-06-01-03"/>
        <s v="02-055-06-20-01-06-01-05"/>
        <s v="02-055-06-20-01-06-01-06"/>
        <s v="02-055-06-20-01-06-01-07"/>
        <s v="02-001-06-20-02-02-09-01"/>
        <s v="02-001-06-10-04-03-10-01"/>
        <s v="02-001-06-20-03-01-09-01"/>
        <s v="02-001-06-20-03-01-11-01"/>
        <s v="02-001-06-20-03-01-12-01"/>
        <s v="02-001-06-20-03-01-12-02"/>
        <s v="02-001-06-20-03-03-01-01"/>
        <s v="02-001-06-20-03-03-01-02"/>
        <s v="02-001-06-20-03-03-01-03"/>
        <s v="02-001-06-20-03-03-01-04"/>
        <s v="02-001-06-20-03-03-02-01"/>
        <s v="02-001-06-20-03-03-03-01"/>
        <s v="02-001-06-20-04-01-01-01"/>
        <s v="02-001-06-20-04-01-01-04"/>
        <s v="02-001-06-20-04-01-02-01"/>
        <s v="02-001-06-20-04-02-02-01"/>
        <s v="02-001-06-10-04-02-03-01"/>
        <s v="02-001-06-10-04-02-04-01"/>
        <s v="02-001-06-20-01-06-01-01"/>
        <s v="02-001-06-20-01-06-01-02"/>
        <s v="02-001-06-20-01-06-01-04"/>
        <s v="02-001-06-20-01-06-01-06"/>
        <s v="02-001-06-20-01-06-02-02"/>
        <s v="02-001-06-20-01-06-03-03"/>
        <s v="02-001-06-20-01-06-04-01"/>
        <s v="02-124-06-20-01-03-01-01"/>
        <s v="02-127-06-95-01-03-05-01"/>
        <s v="02-130-06-93-01-03-05-01"/>
        <s v="02-130-06-95-01-03-05-01"/>
        <s v="02-062-06-95-01-03-01-01"/>
        <s v="02-062-06-20-01-03-01-01"/>
        <s v="02-062-06-20-01-03-05-01"/>
        <s v="02-070-06-20-01-03-01-01"/>
        <s v="02-018-06-91-01-03-05-01"/>
        <s v="02-038-06-91-01-03-01-01"/>
        <s v="02-053-06-95-01-03-02-01"/>
        <s v="02-053-06-10-01-03-02-01"/>
        <s v="02-053-06-20-01-07-03-01"/>
        <s v="02-053-06-20-01-03-01-01"/>
        <s v="02-001-06-20-05-01-04-01"/>
        <s v="02-001-06-20-01-03-01-02"/>
        <s v="02-002-06-95-01-03-05-01"/>
        <s v="02-001-06-20-01-02-03-01"/>
        <s v="02-001-06-20-01-02-03-02"/>
        <s v="02-001-06-20-01-03-01-01"/>
        <s v="02-001-06-20-01-03-05-01"/>
        <s v="02-001-06-20-01-07-03-01"/>
        <s v="02-001-06-10-01-03-02-01"/>
        <s v="02-071-06-95-02-02-06-02"/>
        <s v="02-028-06-93-02-02-01-01"/>
        <s v="02-028-06-95-02-02-01-01"/>
        <s v="02-028-06-20-02-02-01-01"/>
        <s v="02-053-06-20-02-02-01-01"/>
        <s v="02-053-06-95-02-02-01-01"/>
        <s v="02-056-06-20-02-02-07-03"/>
        <s v="02-004-06-95-02-02-01-01"/>
        <s v="02-001-06-20-02-02-01-01"/>
        <s v="02-001-06-20-02-02-01-02"/>
        <s v="02-001-06-20-02-02-01-03"/>
        <s v="02-001-06-20-02-02-01-04"/>
        <s v="02-001-06-20-02-02-01-05"/>
        <s v="02-001-06-20-02-02-01-06"/>
        <s v="02-001-06-20-02-02-01-07"/>
        <s v="02-001-06-20-02-02-01-08"/>
        <s v="02-001-06-20-02-02-01-09"/>
        <s v="02-001-06-20-02-02-01-10"/>
        <s v="02-001-06-20-02-02-01-11"/>
        <s v="02-001-06-20-02-02-01-12"/>
        <s v="02-001-06-20-02-02-01-13"/>
        <s v="02-001-06-20-02-02-01-14"/>
        <s v="02-001-06-20-02-02-02-01"/>
        <s v="02-001-06-20-02-02-03-01"/>
        <s v="02-001-06-20-02-02-03-02"/>
        <s v="02-001-06-20-02-02-04-01"/>
        <s v="02-001-06-20-02-02-04-02"/>
        <s v="02-001-06-20-02-02-04-03"/>
        <s v="02-001-06-20-02-02-05-01"/>
        <s v="02-001-06-20-02-02-05-02"/>
        <s v="02-001-06-20-02-02-05-03"/>
        <s v="02-001-06-20-02-02-06-01"/>
        <s v="02-001-06-20-02-02-07-02"/>
        <s v="02-001-06-20-02-02-07-03"/>
        <s v="02-001-06-20-02-02-08-01"/>
        <s v="02-001-06-20-02-02-08-02"/>
        <s v="02-001-06-20-02-02-01-18"/>
        <s v="02-001-06-20-02-02-01-15"/>
        <s v="02-001-06-20-02-02-01-16"/>
        <s v="02-124-06-93-02-02-01-01"/>
        <s v="02-136-06-20-02-02-07-03"/>
        <s v="02-138-06-20-02-02-01-01"/>
        <s v="02-138-06-93-02-02-01-01"/>
        <s v="02-138-06-95-02-02-01-01"/>
        <s v="02-156-06-20-02-02-01-01"/>
        <s v="02-156-06-20-02-02-01-02"/>
        <s v="02-159-06-20-02-02-01-02"/>
        <s v="02-071-06-95-02-02-06-03"/>
        <s v="02-071-06-95-02-02-06-04"/>
        <s v="02-071-06-95-02-02-06-05"/>
        <s v="02-071-06-95-02-02-07-01"/>
        <s v="02-071-06-95-02-02-07-02"/>
        <s v="02-071-06-95-02-02-07-03"/>
        <s v="02-071-06-20-02-02-01-17"/>
        <s v="02-071-06-95-02-02-01-10"/>
        <s v="02-072-06-20-02-02-01-01"/>
        <s v="02-072-06-20-02-02-01-15"/>
        <s v="02-072-06-95-02-02-01-01"/>
        <s v="02-072-06-95-02-02-01-02"/>
        <s v="02-075-06-95-02-02-01-01"/>
        <s v="02-078-06-20-02-02-01-01"/>
        <s v="02-078-06-93-02-02-01-01"/>
        <s v="02-078-06-95-02-02-01-01"/>
        <s v="02-081-06-20-02-02-01-15"/>
        <s v="02-081-06-95-02-02-01-01"/>
        <s v="02-117-06-93-02-02-01-01"/>
        <s v="02-117-06-95-02-02-01-03"/>
        <s v="02-117-06-95-02-02-01-01"/>
        <s v="02-118-06-93-02-02-01-04"/>
        <s v="02-118-06-93-02-02-01-05"/>
        <s v="02-056-06-20-02-02-07-08"/>
        <s v="02-070-06-20-02-02-01-01"/>
        <s v="02-070-06-95-02-02-01-01"/>
        <s v="02-071-06-20-02-02-01-06"/>
        <s v="02-071-06-20-02-02-01-07"/>
        <s v="02-071-06-20-02-02-01-08"/>
        <s v="02-071-06-20-02-02-01-09"/>
        <s v="02-071-06-20-02-02-01-10"/>
        <s v="02-071-06-20-02-02-01-11"/>
        <s v="02-071-06-20-02-02-01-12"/>
        <s v="02-071-06-20-02-02-01-13"/>
        <s v="02-071-06-20-02-02-01-14"/>
        <s v="02-071-06-20-02-02-03-01"/>
        <s v="02-071-06-20-02-02-04-01"/>
        <s v="02-071-06-20-02-02-04-02"/>
        <s v="02-071-06-20-02-02-04-03"/>
        <s v="02-071-06-20-02-02-06-01"/>
        <s v="02-071-06-20-02-02-01-16"/>
        <s v="02-071-06-95-02-02-01-01"/>
        <s v="02-071-06-20-02-02-01-01"/>
        <s v="02-071-06-20-02-02-01-02"/>
        <s v="02-071-06-20-02-02-01-03"/>
        <s v="02-071-06-20-02-02-01-04"/>
        <s v="02-071-06-20-02-02-01-05"/>
        <s v="02-071-06-95-02-02-01-02"/>
        <s v="02-071-06-95-02-02-01-03"/>
        <s v="02-071-06-95-02-02-01-04"/>
        <s v="02-071-06-95-02-02-01-05"/>
        <s v="02-071-06-95-02-02-01-06"/>
        <s v="02-071-06-95-02-02-01-07"/>
        <s v="02-071-06-95-02-02-01-08"/>
        <s v="02-071-06-95-02-02-01-09"/>
        <s v="02-071-06-95-02-02-06-01"/>
        <s v="02-088-06-20-05-05-01-01"/>
        <s v="02-088-06-95-05-05-01-01"/>
        <s v="02-109-06-20-05-05-01-01"/>
        <s v="02-109-06-95-05-05-01-01"/>
        <s v="02-065-06-95-05-03-01-01"/>
        <s v="02-001-06-20-04-07-01-01"/>
        <s v="02-001-06-20-05-01-02-01"/>
        <s v="02-001-06-20-05-01-11-01"/>
        <s v="02-001-06-20-05-02-01-01"/>
        <s v="02-001-06-20-05-02-02-01"/>
        <s v="02-001-06-20-05-02-03-01"/>
        <s v="02-001-06-20-05-02-04-01"/>
        <s v="02-001-06-20-05-03-01-01"/>
        <s v="02-001-06-20-05-03-02-01"/>
        <s v="02-001-06-20-05-03-03-01"/>
        <s v="02-001-06-20-05-03-04-01"/>
        <s v="02-001-06-20-05-04-01-01"/>
        <s v="02-001-06-20-05-04-02-01"/>
        <s v="02-001-06-20-05-06-01-01"/>
        <s v="02-001-06-20-05-06-02-01"/>
        <s v="02-001-06-20-05-06-03-01"/>
        <s v="02-001-06-20-05-07-01-01"/>
        <s v="02-001-06-20-05-07-02-01"/>
        <s v="02-001-06-20-05-08-01-01"/>
        <s v="02-001-06-20-03-01-02-01"/>
        <s v="02-001-06-20-03-01-03-02"/>
        <s v="02-001-06-20-03-01-10-01"/>
        <s v="02-001-06-20-03-02-03-01"/>
        <s v="02-001-06-20-01-01-08-01"/>
        <s v="02-001-06-20-01-01-08-02"/>
        <s v="02-001-06-10-03-01-01-01"/>
        <s v="02-088-06-20-05-05-01-02"/>
        <s v="02-124-06-93-01-07-03-02"/>
        <s v="02-138-06-93-01-03-05-02"/>
        <s v="02-070-06-20-01-07-01-01"/>
        <s v="02-070-06-95-01-03-05-02"/>
        <s v="02-070-06-95-01-07-01-01"/>
        <s v="02-070-06-10-01-07-01-02"/>
        <s v="02-070-06-20-01-07-02-02"/>
        <s v="02-070-06-50-02-06-01-05"/>
        <s v="02-070-06-50-02-06-01-06"/>
        <s v="02-070-06-50-04-07-02-02"/>
        <s v="02-070-06-50-04-07-02-03"/>
        <s v="02-001-06-50-01-06-04-01"/>
        <s v="02-001-06-50-01-07-01-01"/>
        <s v="02-001-06-50-02-06-01-01"/>
        <s v="02-001-06-50-02-06-01-02"/>
        <s v="02-001-06-50-02-06-01-03"/>
        <s v="02-001-06-50-04-07-02-01"/>
        <s v="02-001-06-50-04-07-02-02"/>
        <s v="02-001-06-50-04-07-02-03"/>
        <s v="02-004-06-95-01-07-01-01"/>
        <s v="02-006-06-95-02-06-01-01"/>
        <s v="02-006-06-50-02-06-01-01"/>
        <s v="02-001-06-10-04-07-03-01"/>
        <s v="02-001-06-20-01-03-05-02"/>
        <s v="02-001-06-20-01-07-02-01"/>
        <s v="02-001-06-20-01-07-03-02"/>
        <s v="02-001-06-10-03-04-02-01"/>
        <s v="02-001-06-10-01-07-01-01"/>
        <s v="02-001-06-10-01-07-01-02"/>
        <s v="02-001-06-10-02-06-02-01"/>
        <s v="02-001-06-10-03-04-01-01"/>
        <s v="02-124-06-93-01-07-01-01"/>
        <s v="02-068-06-20-02-03-03-02"/>
        <s v="02-068-06-20-02-03-03-03"/>
        <s v="02-068-06-20-02-03-04-01"/>
        <s v="02-068-06-20-02-03-04-02"/>
        <s v="02-068-06-20-02-03-04-03"/>
        <s v="02-068-06-20-02-03-04-04"/>
        <s v="02-068-06-20-02-03-05-01"/>
        <s v="02-068-06-20-02-03-06-01"/>
        <s v="02-016-06-95-02-03-09-05"/>
        <s v="02-016-06-20-02-03-08-01"/>
        <s v="02-016-06-20-02-03-08-02"/>
        <s v="02-016-06-20-02-03-08-03"/>
        <s v="02-016-06-20-02-03-02-01"/>
        <s v="02-016-06-20-02-03-01-01"/>
        <s v="02-017-06-95-02-03-01-01"/>
        <s v="02-017-06-95-02-03-01-02"/>
        <s v="02-017-06-95-02-03-01-03"/>
        <s v="02-017-06-95-02-03-01-04"/>
        <s v="02-017-06-95-02-03-06-01"/>
        <s v="02-017-06-95-02-03-07-01"/>
        <s v="02-017-06-95-02-03-10-01"/>
        <s v="02-017-06-20-02-03-01-01"/>
        <s v="02-018-06-91-02-03-01-11"/>
        <s v="02-001-06-20-02-03-01-01"/>
        <s v="02-001-06-20-02-03-01-02"/>
        <s v="02-001-06-20-02-03-01-03"/>
        <s v="02-001-06-20-02-03-01-04"/>
        <s v="02-001-06-20-02-03-01-05"/>
        <s v="02-001-06-20-02-03-01-07"/>
        <s v="02-001-06-20-02-03-01-08"/>
        <s v="02-001-06-20-02-03-01-09"/>
        <s v="02-001-06-20-02-03-01-11"/>
        <s v="02-001-06-20-02-03-02-01"/>
        <s v="02-001-06-20-02-03-09-01"/>
        <s v="02-013-06-20-02-03-01-01"/>
        <s v="02-015-06-95-02-03-01-01"/>
        <s v="02-015-06-95-02-03-01-02"/>
        <s v="02-015-06-95-02-03-01-03"/>
        <s v="02-015-06-95-02-03-01-04"/>
        <s v="02-015-06-20-02-03-01-01"/>
        <s v="02-015-06-20-02-03-01-02"/>
        <s v="02-015-06-20-02-03-01-03"/>
        <s v="02-015-06-20-02-03-01-04"/>
        <s v="02-015-06-95-02-03-01-06"/>
        <s v="02-016-06-93-02-03-02-01"/>
        <s v="02-016-06-95-02-03-01-01"/>
        <s v="02-016-06-95-02-03-05-03"/>
        <s v="02-016-06-95-02-03-08-01"/>
        <s v="02-016-06-95-02-03-08-02"/>
        <s v="02-016-06-95-02-03-08-03"/>
        <s v="02-016-06-95-02-03-08-04"/>
        <s v="02-068-06-20-02-03-06-02"/>
        <s v="02-068-06-20-02-03-07-01"/>
        <s v="02-068-06-20-02-03-07-02"/>
        <s v="02-068-06-20-02-03-07-03"/>
        <s v="02-068-06-20-02-03-08-01"/>
        <s v="02-068-06-20-02-03-08-02"/>
        <s v="02-068-06-20-02-03-08-03"/>
        <s v="02-068-06-20-02-03-08-05"/>
        <s v="02-068-06-20-02-03-08-06"/>
        <s v="02-068-06-20-02-03-10-01"/>
        <s v="02-087-06-20-02-03-01-12"/>
        <s v="02-087-06-95-02-03-01-01"/>
        <s v="02-087-06-95-02-03-01-02"/>
        <s v="02-087-06-95-02-03-02-01"/>
        <s v="02-087-06-95-02-03-04-01"/>
        <s v="02-087-06-95-02-03-08-01"/>
        <s v="02-087-06-95-02-03-01-03"/>
        <s v="02-095-06-93-02-03-01-01"/>
        <s v="02-095-06-95-02-03-01-01"/>
        <s v="02-096-06-20-02-03-01-01"/>
        <s v="02-154-06-95-02-03-01-03"/>
        <s v="02-155-06-95-02-03-01-03"/>
        <s v="02-036-06-20-02-03-01-01"/>
        <s v="02-038-06-91-02-03-01-11"/>
        <s v="02-049-06-95-02-03-01-01"/>
        <s v="02-049-06-95-02-03-01-02"/>
        <s v="02-049-06-20-02-03-01-01"/>
        <s v="02-049-06-20-02-03-01-02"/>
        <s v="02-049-06-20-02-03-01-03"/>
        <s v="02-068-06-20-02-03-01-13"/>
        <s v="02-068-06-95-02-03-01-01"/>
        <s v="02-068-06-95-02-03-01-02"/>
        <s v="02-068-06-95-02-03-01-03"/>
        <s v="02-068-06-95-02-03-01-04"/>
        <s v="02-068-06-95-02-03-01-05"/>
        <s v="02-068-06-95-02-03-01-07"/>
        <s v="02-068-06-95-02-03-01-08"/>
        <s v="02-068-06-95-02-03-01-11"/>
        <s v="02-068-06-95-02-03-02-01"/>
        <s v="02-068-06-95-02-03-03-01"/>
        <s v="02-068-06-95-02-03-03-02"/>
        <s v="02-068-06-95-02-03-03-03"/>
        <s v="02-068-06-95-02-03-04-01"/>
        <s v="02-068-06-95-02-03-04-02"/>
        <s v="02-068-06-95-02-03-04-03"/>
        <s v="02-068-06-95-02-03-04-04"/>
        <s v="02-068-06-95-02-03-05-01"/>
        <s v="02-068-06-95-02-03-06-01"/>
        <s v="02-068-06-95-02-03-06-02"/>
        <s v="02-068-06-95-02-03-07-01"/>
        <s v="02-068-06-95-02-03-07-02"/>
        <s v="02-068-06-95-02-03-07-03"/>
        <s v="02-068-06-95-02-03-08-01"/>
        <s v="02-068-06-95-02-03-08-02"/>
        <s v="02-068-06-95-02-03-08-03"/>
        <s v="02-068-06-95-02-03-08-04"/>
        <s v="02-068-06-95-02-03-08-05"/>
        <s v="02-068-06-95-02-03-10-01"/>
        <s v="02-068-06-20-02-03-01-01"/>
        <s v="02-068-06-20-02-03-01-09"/>
        <s v="02-068-06-20-02-03-01-10"/>
        <s v="02-068-06-20-02-03-01-11"/>
        <s v="02-068-06-20-02-03-02-01"/>
        <s v="02-068-06-20-02-03-03-01"/>
        <s v="02-095-06-93-04-07-02-02"/>
        <s v="02-095-06-95-04-07-02-02"/>
        <s v="02-001-06-20-04-07-02-02"/>
        <s v="02-079-06-20-01-02-06-01"/>
        <s v="02-079-06-95-01-02-06-01"/>
        <s v="02-079-06-95-01-02-07-01"/>
        <s v="02-022-06-20-01-02-07-02"/>
        <s v="02-022-06-20-01-02-07-03"/>
        <s v="02-022-06-20-01-02-08-01"/>
        <s v="02-022-06-20-01-02-08-02"/>
        <s v="02-022-06-20-01-02-08-03"/>
        <s v="02-022-06-95-01-02-06-01"/>
        <s v="02-022-06-95-01-02-06-02"/>
        <s v="02-022-06-95-01-02-07-01"/>
        <s v="02-022-06-95-01-02-08-01"/>
        <s v="02-022-06-95-01-02-08-02"/>
        <s v="02-022-06-20-01-02-06-01"/>
        <s v="02-022-06-20-01-02-06-02"/>
        <s v="02-022-06-20-01-02-06-04"/>
        <s v="02-022-06-20-01-02-07-01"/>
        <s v="02-001-06-20-01-02-06-03"/>
        <s v="02-043-06-95-01-03-02-01"/>
        <s v="02-043-06-95-01-03-03-01"/>
        <s v="02-053-06-95-01-03-03-02"/>
        <s v="02-053-06-10-01-03-02-02"/>
        <s v="02-053-06-10-01-03-03-02"/>
        <s v="02-058-06-10-01-03-02-01"/>
        <s v="02-001-06-20-01-03-02-01"/>
        <s v="02-001-06-20-01-03-02-02"/>
        <s v="02-001-06-20-01-03-03-01"/>
        <s v="02-001-06-20-01-03-04-01"/>
        <s v="02-001-06-20-01-03-04-02"/>
        <s v="02-001-06-20-01-03-04-03"/>
        <s v="02-003-06-95-01-03-02-01"/>
        <s v="02-003-06-95-01-03-03-01"/>
        <s v="02-023-06-20-01-03-02-01"/>
        <s v="02-001-06-92-04-02-05-01"/>
        <s v="02-001-06-20-04-02-05-01"/>
        <s v="02-001-06-20-04-06-01-01"/>
        <s v="02-001-06-20-04-06-01-02"/>
        <s v="02-001-06-20-04-06-02-01"/>
        <s v="02-001-06-20-04-06-06-01"/>
        <s v="02-001-06-20-04-06-03-01"/>
        <s v="02-001-06-20-04-06-03-02"/>
        <s v="02-001-06-20-04-06-04-01"/>
        <s v="02-001-06-20-04-06-05-01"/>
        <s v="02-001-06-20-04-06-05-02"/>
        <s v="02-001-06-20-04-06-02-02"/>
        <s v="02-011-06-20-02-04-05-03"/>
        <s v="02-011-06-20-02-04-06-01"/>
        <s v="02-024-06-20-02-04-05-02"/>
        <s v="02-024-06-20-02-04-06-01"/>
        <s v="02-025-06-20-02-04-06-01"/>
        <s v="02-025-06-20-02-04-06-02"/>
        <s v="02-025-06-20-02-04-06-03"/>
        <s v="02-025-06-20-02-04-04-03"/>
        <s v="02-025-06-20-02-04-05-04"/>
        <s v="02-025-06-20-02-04-01-01"/>
        <s v="02-025-06-20-02-04-01-02"/>
        <s v="02-025-06-20-02-04-02-01"/>
        <s v="02-025-06-20-02-04-03-01"/>
        <s v="02-025-06-20-02-04-04-01"/>
        <s v="02-025-06-20-02-04-04-02"/>
        <s v="02-025-06-20-02-04-05-01"/>
        <s v="02-025-06-20-02-04-05-02"/>
        <s v="02-025-06-20-02-04-05-03"/>
        <s v="02-025-06-20-02-04-07-01"/>
        <s v="02-027-06-20-02-04-01-01"/>
        <s v="02-027-06-20-02-04-04-01"/>
        <s v="02-027-06-20-02-04-06-01"/>
        <s v="02-027-06-20-02-04-07-01"/>
        <s v="02-059-06-95-02-04-04-01"/>
        <s v="02-059-06-95-02-04-05-01"/>
        <s v="02-059-06-95-02-04-05-02"/>
        <s v="02-059-06-95-02-04-05-03"/>
        <s v="02-059-06-95-02-04-07-01"/>
        <s v="02-059-06-20-02-04-07-02"/>
        <s v="02-059-06-95-02-04-01-01"/>
        <s v="02-059-06-95-02-04-02-01"/>
        <s v="02-059-06-95-02-04-03-01"/>
        <s v="02-059-06-20-02-04-01-01"/>
        <s v="02-059-06-20-02-04-02-01"/>
        <s v="02-059-06-20-02-04-03-01"/>
        <s v="02-059-06-20-02-04-04-01"/>
        <s v="02-059-06-20-02-04-05-01"/>
        <s v="02-059-06-20-02-04-05-02"/>
        <s v="02-059-06-20-02-04-07-01"/>
        <s v="02-097-06-20-02-04-01-01"/>
        <s v="02-097-06-20-02-04-01-02"/>
        <s v="02-097-06-20-02-04-02-01"/>
        <s v="02-097-06-20-02-04-03-01"/>
        <s v="02-097-06-20-02-04-04-01"/>
        <s v="02-097-06-20-02-04-05-01"/>
        <s v="02-097-06-20-02-04-05-02"/>
        <s v="02-097-06-20-02-04-05-03"/>
        <s v="02-097-06-20-02-04-06-01"/>
        <s v="02-097-06-20-02-04-07-01"/>
        <s v="02-097-06-95-02-04-01-01"/>
        <s v="02-097-06-95-02-04-01-02"/>
        <s v="02-097-06-95-02-04-02-01"/>
        <s v="02-097-06-95-02-04-03-02"/>
        <s v="02-097-06-95-02-04-04-01"/>
        <s v="02-097-06-95-02-04-06-01"/>
        <s v="02-097-06-95-02-04-07-01"/>
        <s v="02-122-06-20-02-04-07-01"/>
        <s v="02-135-06-20-02-04-06-01"/>
        <s v="02-146-06-20-02-04-01-01"/>
        <s v="02-149-06-20-01-05-03-01"/>
        <s v="02-039-06-20-01-05-01-01"/>
        <s v="02-039-06-20-01-05-01-02"/>
        <s v="02-039-06-20-01-05-01-03"/>
        <s v="02-039-06-20-01-05-01-04"/>
        <s v="02-039-06-20-01-05-02-01"/>
        <s v="02-039-06-20-01-05-02-02"/>
        <s v="02-039-06-20-01-05-02-03"/>
        <s v="02-039-06-20-01-05-03-01"/>
        <s v="02-039-06-20-01-05-04-01"/>
        <s v="02-039-06-20-01-05-04-02"/>
        <s v="02-039-06-20-01-05-05-01"/>
        <s v="02-039-06-20-01-05-05-02"/>
        <s v="02-039-06-20-01-05-05-03"/>
        <s v="02-039-06-20-01-05-05-04"/>
        <s v="02-039-06-95-01-05-04-01"/>
        <s v="02-039-06-95-01-05-05-01"/>
        <s v="02-039-06-93-01-05-01-01"/>
        <s v="02-001-06-20-01-05-01-01"/>
        <s v="02-001-06-20-02-05-02-02"/>
        <s v="02-001-06-20-02-05-03-01"/>
        <s v="02-001-06-20-02-05-03-02"/>
        <s v="02-001-06-20-02-05-04-01"/>
        <s v="02-001-06-20-02-05-04-02"/>
        <s v="02-001-06-20-02-05-04-03"/>
        <s v="02-001-06-20-02-05-05-01"/>
        <s v="02-001-06-20-02-05-06-01"/>
        <s v="02-001-06-20-04-02-05-02"/>
        <s v="02-001-06-20-05-01-06-01"/>
        <s v="02-001-06-20-05-04-01-03"/>
        <s v="02-001-06-50-02-05-05-02"/>
        <s v="02-012-06-70-02-05-03-01"/>
        <s v="02-032-06-20-02-05-06-01"/>
        <s v="02-134-06-20-02-05-06-01"/>
        <s v="02-053-06-20-02-05-04-03"/>
        <s v="02-057-06-20-02-05-04-04"/>
        <s v="02-057-06-20-02-05-01-01"/>
        <s v="02-057-06-20-02-05-02-01"/>
        <s v="02-057-06-20-02-05-02-02"/>
        <s v="02-057-06-20-02-05-03-01"/>
        <s v="02-057-06-20-02-05-03-02"/>
        <s v="02-057-06-20-02-05-04-01"/>
        <s v="02-057-06-20-02-05-04-02"/>
        <s v="02-057-06-20-02-05-05-01"/>
        <s v="02-057-06-20-02-05-05-02"/>
        <s v="02-057-06-20-02-05-06-01"/>
        <s v="02-070-06-20-02-05-04-03"/>
        <s v="02-073-06-20-02-05-03-01"/>
        <s v="02-082-06-20-02-05-01-01"/>
        <s v="02-082-06-20-02-05-02-01"/>
        <s v="02-082-06-20-02-05-02-02"/>
        <s v="02-082-06-20-02-05-03-01"/>
        <s v="02-082-06-20-02-05-04-01"/>
        <s v="02-082-06-20-02-05-04-02"/>
        <s v="02-082-06-20-02-05-05-01"/>
        <s v="02-082-06-20-02-05-06-01"/>
        <s v="02-083-06-95-02-05-01-01"/>
        <s v="02-083-06-95-02-05-06-01"/>
        <s v="02-095-06-20-02-05-03-02"/>
        <s v="02-123-06-20-02-05-02-02"/>
        <s v="02-001-06-20-02-05-01-01"/>
        <s v="02-001-06-20-02-05-02-01"/>
        <s v="02-133-06-50-01-01-03-01"/>
        <s v="02-063-06-20-01-01-06-01"/>
        <s v="02-063-06-50-01-01-03-01"/>
        <s v="02-063-06-50-01-01-04-01"/>
        <s v="02-063-06-50-01-01-04-02"/>
        <s v="02-063-06-50-01-01-05-01"/>
        <s v="02-063-06-50-01-01-07-01"/>
        <s v="02-094-06-50-01-01-05-01"/>
        <s v="02-094-06-50-01-07-03-01"/>
        <s v="02-014-06-50-01-01-05-01"/>
        <s v="02-031-06-20-01-01-01-01"/>
        <s v="02-031-06-20-01-01-01-02"/>
        <s v="02-031-06-20-01-01-02-01"/>
        <s v="02-031-06-20-01-01-02-02"/>
        <s v="02-031-06-20-01-01-06-01"/>
        <s v="02-031-06-50-01-01-03-01"/>
        <s v="02-031-06-50-01-01-04-01"/>
        <s v="02-031-06-50-01-01-05-01"/>
        <s v="02-031-06-50-01-01-07-01"/>
        <s v="02-031-06-50-01-07-03-01"/>
        <s v="02-001-06-20-01-01-01-01"/>
        <s v="02-001-06-20-01-01-01-02"/>
        <s v="02-001-06-20-01-01-02-01"/>
        <s v="02-001-06-20-01-01-02-02"/>
        <s v="02-001-06-20-01-01-06-01"/>
        <s v="02-001-06-50-01-01-03-01"/>
        <s v="02-001-06-50-01-01-04-01"/>
        <s v="02-001-06-50-01-01-04-02"/>
        <s v="02-001-06-50-01-01-07-01"/>
        <s v="02-138-06-93-04-03-08-01"/>
        <s v="02-001-06-20-04-03-11-01"/>
        <s v="02-138-06-93-04-03-09-01"/>
        <s v="02-148-06-50-04-03-08-01"/>
        <s v="02-051-06-93-04-03-08-01"/>
        <s v="02-051-06-95-04-03-08-01"/>
        <s v="02-051-06-95-04-03-09-01"/>
        <s v="02-051-06-50-04-03-08-01"/>
        <s v="02-051-06-50-04-03-09-01"/>
        <s v="02-076-06-20-04-03-10-01"/>
        <s v="02-083-06-50-04-03-08-01"/>
        <s v="02-083-06-50-04-03-09-01"/>
        <s v="02-083-06-95-04-03-08-03"/>
        <s v="02-083-06-95-04-03-09-01"/>
        <s v="02-084-06-50-04-03-08-01"/>
        <s v="02-138-06-93-04-03-10-01"/>
        <s v="02-001-06-20-04-07-02-03"/>
        <s v="02-001-06-20-02-02-10-02"/>
        <s v="02-048-06-20-02-02-10-01"/>
        <s v="02-001-06-20-02-02-10-01"/>
      </sharedItems>
    </cacheField>
    <cacheField name="FTE" numFmtId="0">
      <sharedItems/>
    </cacheField>
    <cacheField name="FUENTE" numFmtId="0">
      <sharedItems/>
    </cacheField>
    <cacheField name="CODI FUENTE" numFmtId="0">
      <sharedItems count="103">
        <s v="004 REGALIAS"/>
        <s v="008 AMOBLAMIENTO URBANO"/>
        <s v="001 INGRESOS CORRIENTES DE LIBRE DESTINACION"/>
        <s v="124 IMPUESTO TRANSPORTE POR OLEODUCTO Y GASODUCTO"/>
        <s v="126 RENDIMIENTOS FINANCIEROS IMPUESTO TRANSPORTE POR OLEODUCTO Y GASODUCTO"/>
        <s v="127 RENDIMIENTOS FINANCIEROS BALDIOS Y VENTA DE ACTIVOS"/>
        <s v="138  DIVIDENDOS SOCIEDAD PORTUARIA"/>
        <s v="147 OTROS RENDIMIENTOS AMOBLAMIENTO "/>
        <s v="080 OCUPACION DE VIAS Y ESPACIO PUBLICO"/>
        <s v="083 IMPUESTO DE DELINEACION URBANA Y APROBACION DE PLANOS"/>
        <s v="085 VENTA DE ACTIVOS"/>
        <s v="086 DONACIONES"/>
        <s v="100 APROVECHAMIENTO ECONOMICO DEL ESPACIO PUBLICO"/>
        <s v="107 RENDIMIENTOS FINANCIEROS OTROS DIVIDENDOS"/>
        <s v="119 ICLD 1%"/>
        <s v="062 DIVIDENDOS DE ACUACAR"/>
        <s v="070 SGP - PROPOSITO GENERAL"/>
        <s v="009 RECURSOS PROVISIONADOS"/>
        <s v="034 VENTA DE SERVICIOS CEMENTERIOS"/>
        <s v="037 RENDIMIENTOS FINANCIEROS  ICLD"/>
        <s v="040 IMPUESTO OBRAS VIALES"/>
        <s v="053 CONTRAPRESTACIONES PORTUARIAS"/>
        <s v="002 SOBRETASA ALCANTARILLADO"/>
        <s v="120 MULTAS CODIGO NACIONAL DE POLICIA"/>
        <s v="158 RENDIMIENTOS FINANCIEROS CONVENIO FONSECON- DISTRITO"/>
        <s v="042 SOBRETASA BOMBERIL"/>
        <s v="044 RENDIMIENTOS FINANCIEROS SOBRETASA BOMBERIL"/>
        <s v="005 CONVENIOS"/>
        <s v="137 OTROS DIVIDENDOS CARTAGENA II S.A (S.P.R.C) "/>
        <s v="139 OTROS DIVIDENDOS TERMINAL DE TRANSPORTE"/>
        <s v="140 OTROS DIVIDENDOS COMPANIA HOTELERA DE COLOMBIA "/>
        <s v="075 RENDIMIENTOS FINANCIEROS S.G.P-PROPOSITO GENERAL"/>
        <s v="108 RENDIMIENTOS FINANCIEROS CONTRAPRESTACIONES PORTUARIAS"/>
        <s v="131 RENDIMIENTOS FINANCIEROS SOBRETASA GASOLINA "/>
        <s v="095 MULTAS Y SANCIONES"/>
        <s v="121 IMPUESTO DE ALUMBRADO PUBLICO"/>
        <s v="150 RENDIMIENTOS FINANCIEROS VENTA DE SERVICIOS"/>
        <s v="111 RENDIMIENTOS FINANCIEROS SGP AGUA POTABLE Y SANEAMIENTO BASICO"/>
        <s v="020 SERVICIO DE ASEO"/>
        <s v="055 SGP PROPOSITO GENERAL - AGUA POTABLE Y SANEAMIENTO BASICO"/>
        <s v="130 RENDIMIENTOS FINANCIEROS SOBRETASA ALCANTARILLADO"/>
        <s v="018 CREDITO INTERNO"/>
        <s v="038 RENDIMIENTOS FINANCIEROS RECURSOS DEL CREDITO"/>
        <s v="071 SGP - EDUCACION"/>
        <s v="028 ASIGNACION ESPECIAL MEN"/>
        <s v="056 FONDO EDUCATIVO - BICENTENARIO DE CARTAGENA - ICAT 3%"/>
        <s v="136 RENDIMIENTOS FINANCIEROS FONDO EDUCATIVO BICENTENARIO "/>
        <s v="156 FONDO DE MITIGACION  DE EMERGENCIA -FOME"/>
        <s v="159 RENDIMIENTOS FINANCIEROS FONDO DE MITIGACION DE EMERGENCIA - FOME"/>
        <s v="072 SGP - ALIMENTACION ESCOLAR"/>
        <s v="078 RENDIMIENTOS FINANCIEROS SGP ALIMENTACION ESCOLAR"/>
        <s v="081 RENDIMIENTOS FINANCIEROS-S.G.P.-EDUCACION"/>
        <s v="117 TRANSFERENCIAS FONPET-SGP EDUCACION"/>
        <s v="118 ASIGNACION ESPECIAL FONPET-SGP EDUCACION"/>
        <s v="088 ESTAMPILLA AÑOS DORADOS"/>
        <s v="109 RENDIMIENTOS FINANCIEROS ESTAMPILLA ANOS DORADOS"/>
        <s v="065 RENDIMIENTOS FINANCIEROS SGP AIPI"/>
        <s v="006 APORTES ESTRATIFICACION DISTRITAL"/>
        <s v="068 SGP - SALUD"/>
        <s v="016 MINISTERIO DE PROTECCION SOCIAL"/>
        <s v="017 RENDIMIENTOS FINANCIEROS FONDO LOCAL DE SALUD"/>
        <s v="013 RENDIMIENTOS FINANCIEROS COLJUEGOS"/>
        <s v="015 COLJUEGOS"/>
        <s v="087 RENDIMIENTOS FINANCIEROS-S.G.P-SALUD"/>
        <s v="096 CAJAS DE COMPENSACION FAMILIAR"/>
        <s v="154 RENDIMIENTOS FINANCIEROS - LAUDO ARBITRAL DISTRITO DE CARTAGENA"/>
        <s v="155 OTROS RECURSOS DE CAPITAL - LAUDO ARBITRAL DISTRITO DE CARTAGENA"/>
        <s v="036 RENDIMIENTOS FINANCIEROS MINISTERIO DE LA PROTECCION"/>
        <s v="049 ADRES"/>
        <s v="079 RENDIMIENTOS FINANCIEROS DATT"/>
        <s v="022 IMPUESTO DE VEHICULO AUTOMOTOR"/>
        <s v="043 CONTRIBUCION VALORIZACION"/>
        <s v="058 OBRAS POR VALORIZACION BENEFICIO DIRECTO"/>
        <s v="003 CERTIFICADO PAZ Y SALVO VALORIZACION"/>
        <s v="023 RENDIMIENTOS FINANCIEROS VALORIZACION"/>
        <s v="011 RENDIMIENTOS FINANCIEROS - IDER"/>
        <s v="024 ESPECTACULOS PUBLICOS"/>
        <s v="025 TASA PRO DEPORTE Y RECREACION  - ACUERDO 038/2020"/>
        <s v="027 ARRENDAMIENTO ESCENARIOS"/>
        <s v="059 SGP PROPOSITO GENERAL - DEPORTES"/>
        <s v="097 ICAT (3 %)"/>
        <s v="122 RENDIMIENTOS FINANCIEROS SGP DEPORTE"/>
        <s v="135  VENTA DE SERVICIOS - IDER "/>
        <s v="146 RENDIMIENTOS FINANCIEROS ICAT 3% "/>
        <s v="149 RENDIMIENTOS FINANCIEROS IPU CORVIVIENDA"/>
        <s v="039 IPU"/>
        <s v="012 VENTA SERVICIOS"/>
        <s v="032 VENTA SERVICIOS TEATRO ADOLFO MEJIA"/>
        <s v="134  ESPECTACULOS PUBLICOS-LEY 1493 DE 2011 "/>
        <s v="057 SGP PROPOSITO GENERAL - CULTURA"/>
        <s v="073 RENDIMIENTOS FINANCIEROS SANCIONES CULTURA"/>
        <s v="082 ESTAMPILLA PRO-CULTURA"/>
        <s v="123 RENDIMIENTOS FINANCIEROS SGP CULTURA"/>
        <s v="133 RENDIMIENTOS FINANCIEROS SOBRETASA MEDIO AMBIENTE"/>
        <s v="063 RENDIMIENTOS FINANCIEROS EPA"/>
        <s v="094 SOBRETASA AMBIENTAL PEAJES"/>
        <s v="014 TASA RETRIBUTIVA"/>
        <s v="031 LEY 99/93"/>
        <s v="148 RENDIMIENTOS FINANCIEROS IPU DISTRISEGURIDAD"/>
        <s v="051 IMPUESTO PREDIAL UNIFICADO (1%)"/>
        <s v="076 TELEFONIA CONMUTADA"/>
        <s v="084 OTROS INGRESOS - DISTRISEGURIDAD"/>
        <s v="048 APORTES DE LA NACION - COLEGIO MAYOR"/>
      </sharedItems>
    </cacheField>
    <cacheField name="RUBRO" numFmtId="0">
      <sharedItems count="704">
        <s v="CONTROL DEL RIESGO EN NUESTRO TERRITORIO -PLAN DE ACCION -CALAMIDAD PUBLICA - Excedentes De Regalias"/>
        <s v="FORTALECIMIENTO INSTITUCIONAL FAMILIAR PARA SUPERACION DE LA POBREZA Y DESIGUALDAD - Regalias Margen de Comercializacion"/>
        <s v="FORTALECIMIENTO INSTITUCIONAL Y OPERACIONAL DEL SISTEMA INTEGRADO DE TRANSPORTE MASIVO CARTAGENA DE INDIAS - TRANSCARIBE- Regalías Margen de Comercialización"/>
        <s v="FORTALECIMIENTO INSTITUCIONAL Y OPERACIONAL DEL SISTEMA INTEGRADO DE TRANSPORTE MASIVO CARTAGENA DE INDIAS - TRANSCARIBE - Excedentes De Regalías"/>
        <s v="FORTALECIMIENTO INSTITUCIONAL Y OPERACIONAL DEL SISTEMA INTEGRADO DE TRANSPORTE MASIVO CARTAGENA DE INDIAS - TRANSCARIBE - Regalías Margen de Comercialización"/>
        <s v="RECUPERACION DEL ESPACIO PUBLICO  - Amoblamiento Urbano"/>
        <s v="HABITABILIDAD PARA LA SUPERACION DE LA POBREZA Y DESIGUALDAD - Ingresos corrientes de libre destinacion"/>
        <s v="INGRESO Y TRABAJO PARA LA SUPERACION DE LA POBREZA Y DESIGUALDAD - Ingresos corrientes de libre destinacion"/>
        <s v="BANCARIZACION PARA LA SUPERACION DE LA POBREZA Y DESIGUALDAD - Ingresos corrientes de libre destinacion"/>
        <s v="DINAMICA FAMILIAR PARA SUPERACION DE LA POBREZA Y DESIGUALDAD - Ingresos corrientes de libre destinacion"/>
        <s v="NUTRICION  Y SEGURIDAD ALIMENTARIA FAMILIAR PARA SUPERACION DE LA POBREZA Y DESIGUALDAD - Ingresos corrientes de libre destinacion"/>
        <s v="ACCESO A LA JUSTICIA Y FORMACION EN MECANISMOS ALTERNATIVOS DE SOLUCION DE CONFLICTOS - Ingresos corrientes de libre destinacion"/>
        <s v="FORTALECIMIENTO INSTITUCIONAL FAMILIAR PARA SUPERACION DE LA POBREZA Y DESIGUALDAD - Ingresos corrientes de libre destinacion"/>
        <s v="APORTES PARA MITIGAR EL RIESGO EN LAS COMUNIDADES DEL DISTRITO DE CARTAGENA - Ingresos corrientes de libre destinacion"/>
        <s v="SALUD PARA LA SUPERACION DE LA POBREZA Y DESIGUALDAD - Ingresos corrientes de libre destinacion"/>
        <s v="EDUCACION PARA LA SUPERACION DE LA POBREZA Y DESIGUALDAD - Ingresos corrientes de libre destinacion"/>
        <s v="CONTROL DEL RIESGO EN NUESTRO TERRITORIO -  Reintegros ICLD"/>
        <s v="NUTRICION  Y SEGURIDAD ALIMENTARIA FAMILIAR PARA SUPERACION DE LA POBREZA Y DESIGUALDAD - Reintegros ICLD"/>
        <s v="FORTALECIMIENTO INSTITUCIONAL Y OPERACIONAL DEL SISTEMA INTEGRADO DE TRANSPORTE MASIVO CARTAGENA DE INDIAS  - TRANSCARIBE - REINTEGROS  ICLD"/>
        <s v="CONTROL DEL RIESGO EN NUESTRO TERRITORIO - Ingresos Corrientes de Libre Destinación"/>
        <s v="SOSTENIBILIDAD DEL ESPACIO PUBLICO TG+ - Ingresos corrientes de libre destinacion"/>
        <s v="RECUPERACION DEL ESPACIO PUBLICO TG+ - Ingresos corrientes de libre destinacion"/>
        <s v="GENERACION DEL ESPACIO PUBLICO TG+ - Ingresos corrientes de libre destinacion"/>
        <s v="DISENO DE PLAN INTEGRAL PARA MEJORAR LA MOVILIDAD EN LA CIUDAD DE CARTAGENA  TG+ - Ingresos corrientes de libre destinacion"/>
        <s v="FORTALECIMIENTO INSTITUCIONAL Y OPERACIONAL DEL SISTEMA INTEGRADO DE TRANSPORTE MASIVO CARTAGENA DE INDIAS - TRANSCARIBE - Ingresos corrientes de libre destinacion"/>
        <s v="FORTALECIMIENTO INSTITUCIONAL Y OPERACIONAL DEL SISTEMA INTEGRADO DE TRANSPORTE MASIVO CARTAGENA DE INDIAS - TRANSCARIBE - Impuesto Transporte por Oleoducto y Gasoducto"/>
        <s v="FORTALECIMIENTO INSTITUCIONAL Y OPERACIONAL DEL SISTEMA INTEGRADO DE TRANSPORTE MASIVO CARTAGENA DE INDIAS ��� TRANSCARIBE - Impuesto Transporte por Oleoducto y Gasoducto"/>
        <s v="APOYO PARA LA EJECUCION Y DESARROLLO DEL PROGRAMA FAMILIAS EN ACCION EN LA CIUDAD DE CARTAGENA - Impuesto Transporte por Oleoducto y Gasoducto"/>
        <s v="CONTROL DEL RIESGO EN NUESTRO TERRITORIO -PLAN DE ACCION -CALAMIDAD PUBLICA - Impuesto Transporte por Oleoducto y Gasoducto"/>
        <s v="APOYO PARA LA EJECUCION Y DESARROLLO DEL PROGRAMA MAS FAMILIAS EN ACCION EN LA CIUDAD DE CARTAGENA - Impuesto Transporte de Oleoducto y Gasoducto"/>
        <s v="FORTALECIMIENTO INSTITUCIONAL Y OPERACIONAL DEL SISTEMA INTEGRADO DE TRANSPORTE MASIVO CARTAGENA DE INDIAS - TRANSCARIBE - Rendimientos Financieros Impuesto Transporte por Oleoducto y Gasoducto"/>
        <s v="FORTALECIMIENTO INSTITUCIONAL Y OPERACIONAL DEL SISTEMA INTEGRADO DE TRANSPORTE MASIVO CARTAGENA DE INDIAS -TRANSCARIBE - Rendimientos Financieros Impuesto Transporte por Oleoducto y Gasoducto"/>
        <s v="CONTROL DEL RIESGO EN NUESTRO TERRITORIO ��� PLAN DE ACCION COVID - 19- Rendimientos Financieros Impuesto Transporte por Oleoducto y Gasoducto"/>
        <s v="CONTROL DEL RIESGO EN NUESTRO TERRITORIO -PLAN DE ACCION - CALAMIDAD PUBLICA - Rendimientos Financieros Impuesto Transporte por Oleoducto y Gasoducto"/>
        <s v="CONTROL DEL RIESGO EN NUESTRO TERRITORIO -PLAN DE ACCION -CALAMIDAD PUBLICA - Rendimientos Financieros Venta De Activos"/>
        <s v="FORTALECIMIENTO INSTITUCIONAL Y OPERACIONAL DEL SISTEMA INTEGRADO DE TRANSPORTE MASIVO CARTAGENA DE INDIAS ��� TRANSCARIBE -Dividendos Sociedad Portuaria"/>
        <s v="CONTROL DEL RIESGO EN NUESTRO TERRITORIO -PLAN DE ACCION - CALAMIDAD PUBLICA - Dividendos Sociedad Portuaria"/>
        <s v="RECUPERACION DEL ESPACIO PUBLICO TG+ - Otros Rendimientos Financieros  Amoblamiento  "/>
        <s v="RECUPERACION DEL ESPACIO PUBLICO -Rendimientos Financieros Amoblamiento Urbano"/>
        <s v="SOSTENIBILIDAD DEL ESPACIO PUBLICO TG+ - Estacionamiento, ocupacion de vias y espacio publico "/>
        <s v="RECUPERACION DEL ESPACIO PUBLICO TG+ - Estacionamiento, ocupacion de vias y espacio publico "/>
        <s v="GENERACION DEL ESPACIO PUBLICO TG+ - Estacionamiento, ocupacion de vias y espacio publico"/>
        <s v="CONTROL DEL RIESGO EN NUESTRO TERRITORIO -PLAN DE ACCION -CALAMIDAD PUBLICA - Estacionamiento, Ocupacion De Vias y Espacio Publico"/>
        <s v="CONTROL DEL RIESGO EN NUESTRO TERRITORIO -PLAN DE ACCION -CALAMIDAD PUBLICA - Delineacion Urbana 10% Distriseguridad"/>
        <s v="CONTROL DEL RIESGO EN NUESTRO TERRITORIO ��� PLAN DE ACCION COVID - 19 - Venta de Activos"/>
        <s v="CONTROL DEL RIESGO EN NUESTRO TERRITORIO TG+ - Donaciones "/>
        <s v="CONTROL DEL RIESGO EN NUESTRO TERRITORIO CARTAGENA - CALAMIDAD PUBLICA ¿ (Covid-19) Donaciones"/>
        <s v="CONTROL DEL RIESGO EN NUESTRO TERRITORIO CARTAGENA - CALAMIDAD PUBLICA ¿ (Tormenta Iota) Donaciones"/>
        <s v="DISENO DE PLAN INTEGRAL PARA MEJORAR LA MOVILIDAD EN LA CIUDAD DE CARTAGENA  TG+ - Aprovechamiento economico del espacio publico "/>
        <s v="CONTROL DEL RIESGO EN NUESTRO TERRITORIO -PLAN DE ACCION -CALAMIDAD PUBLICA - Aprovechamiento Economico Del Espacio Publico"/>
        <s v="APOYO PARA LA EJECUCION Y DESARROLLO DEL PROGRAMA MAS FAMILIAS EN ACCION EN LA CIUDAD DE CARTAGENA - Rendimientos financieros otros dividendos"/>
        <s v="FORTALECIMIENTO INSTITUCIONAL Y OPERACIONAL DEL SISTEMA INTEGRADO DE TRANSPORTE MASIVO CARTAGENA DE INDIAS - TRANSCARIBE - Rendimientos Financieros Otros Dividendos"/>
        <s v="CONTROL DEL RIESGO EN NUESTRO TERRITORIO -PLAN DE ACCION -CALAMIDAD PUBLICA - Rendimientos Financieros Otros Dividendos"/>
        <s v="AMPLIACION DEL CONOCIMIENTO DEL RIESGO EN NUESTRO TERRITORIO CARTAGENA - Ingresos corrientes de libre destinacion (Acuerdo 001 2016) gestion del riesgo"/>
        <s v="APORTES PARA MITIGAR EL RIESGO EN LAS COMUNIDADES DEL DISTRITO DE CARTAGENA - Ingresos corrientes de libre destinacion (Acuerdo 001 2016) gestion del riesgo"/>
        <s v="CONTROL DEL RIESGO EN NUESTRO TERRITORIO TG+ - Ingresos corrientes de libre destinacion (Acuerdo 001 2016) gestion del riesgo"/>
        <s v="CONTROL DE LOS RIESGO EN NUESTRO TERRITORIO CARTAGENA - Ingresos Corrientes de Libre Destinacion (1%)"/>
        <s v="APORTES PARA MITIGAR EL RIESGO EN LAS COMUNIDADES DEL DISTRITO DE CARTAGENA - ICLD 1%"/>
        <s v="CONTROL DEL RIESGO EN NUESTRO TERRITORIO -PLAN DE ACCION - CALAMIDAD PUBLICA - Dividendos Acuacar"/>
        <s v="FORTALECIMIENTO INSTITUCIONAL Y OPERACIONAL DEL SISTEMA INTEGRADO DE TRANSPORTE MASIVO CARTAGENA DE INDIAS -TRANSCARIBE - Dividendos Acuacar"/>
        <s v="CONTROL DEL RIESGO EN NUESTRO TERRITORIO - SGP Proposito General (5%)"/>
        <s v="AMPLIACION DEL CONOCIMIENTO DEL RIESGO EN NUESTRO TERRITORIO CARTAGENA - SGP Proposito General (5%)"/>
        <s v="APORTES PARA MITIGAR EL RIESGO EN LAS COMUNIDADES DEL DISTRITO DE CARTAGENA - SGP Proposito General (5%)"/>
        <s v="CONTROL DEL RIESGO EN NUESTRO TERRITORIO- SGP Proposito General (5%)"/>
        <s v="AMPLIACION DEL CONOCIMIENTO DEL RIESGO EN NUESTRO TERRITORIO CARTAGENA - AMPLIACION DEL CONOCIMIENTO DEL RIESGO EN NUESTRO TERRITORIO CARTAGENA - SGP- Proposito general 5% acuerdo 001 del 2016 gestion del riesgo "/>
        <s v="APORTES PARA MITIGAR EL RIESGO EN LAS COMUNIDADES DEL DISTRITO DE CARTAGENA - SGP- Proposito general 5% acuerdo 001 del 2016 gestion del riesgo "/>
        <s v="CONTROL DEL RIESGO EN NUESTRO TERRITORIO TG+ - SGP- Proposito general 5% acuerdo 001 del 2016 gestion del riesgo "/>
        <s v="CONTROL DEL RIESGO EN NUESTRO TERRITORIO -PLAN DE ACCION -CALAMIDAD PUBLICA - Amoblamiento Urbano"/>
        <s v="RECUPERACION DEL ESPACIO PUBLICO TG+ - Amoblamiento urbano"/>
        <s v="CONTROL DEL RIESGO EN NUESTRO TERRITORIO ��� PLAN DE ACCION COVID - 19 -Recursos Provisionados"/>
        <s v="CONTROL DEL RIESGO EN NUESTRO TERRITORIO -PLAN DE ACCION -CALAMIDAD PUBLICA - Recursos Provisionados"/>
        <s v="CONTROL DEL RIESGO EN NUESTRO TERRITORIO -PLAN DE ACCION -CALAMIDAD PUBLICA - Venta De Servicios Cementerios"/>
        <s v="IDENTIFICACION PARA SUPERACION DE LA POBREZA Y DESIGUALDAD - Rendimientos Financieros ICLD"/>
        <s v="BANCARIZACION PARA LA SUPERACION DE LA POBREZA Y DESIGUALDAD - Rendimientos Financieros ICLD"/>
        <s v="APOYO PARA LA EJECUCION Y DESARROLLO DEL PROGRAMA MAS FAMILIAS EN ACCION EN LA CIUDAD DE CARTAGENA - Rendimientos financieros ICLD"/>
        <s v="CONTROL DEL RIESGO EN NUESTRO TERRITORIO -PLAN DE ACCION -CALAMIDAD PUBLICA - Contribucion De Contratos De Obras Publicas "/>
        <s v="HABITABILIDAD PARA LA SUPERACION DE LA POBREZA Y DESIGUALDAD -  Contraprestaciones Portuarias"/>
        <s v="INGRESO Y TRABAJO PARA LA SUPERACION DE LA POBREZA Y DESIGUALDAD - Contraprestaciones Portuarias"/>
        <s v="HABITABILIDAD PARA LA SUPERACION DE LA POBREZA Y DESIGUALDAD - Contraprestaciones portuarias"/>
        <s v="CONTROL DEL RIESGO EN NUESTRO TERRITORIO ��� PLAN DE ACCION COVID - 19  -Sobretasa Alcantarillado"/>
        <s v="CONTROL DEL RIESGO EN NUESTRO TERRITORIO -PLAN DE ACCION -CALAMIDAD PUBLICA - Sobretasa Alcantarillado"/>
        <s v="CONTROL DEL RIESGO EN NUESTRO TERRITORIO ��� PLAN DE ACCION COVID - 19 - Regalias Margen de Comercializacion"/>
        <s v="CONTROL DEL RIESGO EN NUESTRO TERRITORIO ��� PLAN DE ACCION COVID - 19  - Excedentes De Regalias"/>
        <s v="CONTROL DEL RIESGO EN NUESTRO TERRITORIO -PLAN DE ACCION -CALAMIDAD PUBLICA - Regalias Margen de Comercializacion"/>
        <s v="PLAN INTEGRAL DE SEGURIDAD CIUDADANA - Multas Codigo Nacional de Policia"/>
        <s v="MEJORAMIENTO DE LA CONVIVENCIA Y MODERNIZACION DE LAS INSPECCIONES DE POLICIA - Multas Codigo Nacional de Policia"/>
        <s v="FORTALECIMIENTO Y ATENCION INTEGRAL A INTERNOS DE LOS ESTABLECIMIENTOS CARCELARIOS TG+ Dividendos Sociedad Portuaria"/>
        <s v="FORTALECIMIENTO Y ATENCION INTEGRAL A INTERNOS DE LOS ESTABLECIMIENTOS CARCELARIOS -TRASLADO CARCEL - Dividendos Sociedad Portuaria"/>
        <s v="FORTALECIMIENTO DE LA POBLACION INDIGENA EN EL DISTRITO DE CARTAGENA TG+ Dividendos Sociedad Portuaria"/>
        <s v="CONVENIO INTERADIMINISTRATIVO MINISTERIO DEL INTERIOR FONDO NACIONAL DE SEGURIDAD Y CONVIVENCIA CIUDADANA FONSECON - DISTRITO DE CARTAGENA DE INDIAS - Rendimientos Financieros Convenios"/>
        <s v="MEJORAMIENTO DE LA CONVIVENCIA Y MODERNIZACION DE LAS INSPECCIONES DE POLICIA - MULTAS (Codigo Nacional de Policia)"/>
        <s v="FORTALECIMIENTO Y PROMOCION AL ACCESO A LA JUSTICIA DESDE LAS CASAS DE JUSTICIA Y COMISARIAS DE FAMILIA EN EL DISTRITO DE CARTAGENA DE INDIAS TG+ - Rendimientos financieros ICLD"/>
        <s v="PLAN INTEGRAL DE SEGURIDAD CIUDADANA - Contribucion de Contratos de Obras Publicas "/>
        <s v="PLAN INTEGRAL DE SEGURIDAD CIUDADANA  -  Contribucion de Contratos de Obras Publicas "/>
        <s v="FORTALECIMIENTO DEL CUERPO DE BOMBEROS DEL DISTRITO DE CARTAGENA DE INDIAS - Sobretasa Bomberil"/>
        <s v="FORTALECIMIENTO DEL CUERPO DE BOMBEROS DEL DISTRITO DE CARTAGENA DE INDIAS. - Rendimientos financieros sobretasa bomberil"/>
        <s v="MEJORAMIENTO DE LA CONVIVENCIA Y MODERNIZACION DE LAS INSPECCIONES DE POLICIA -  Contraprestaciones Portuarias"/>
        <s v="ASISTENCIA INTEGRAL DE NINOS, ADOLECENTES Y JOVENES VINCULADOS ACTIVIDADES DELICTIVAS,CONFLICTOS CON LEY PENAL -  Contraprestaciones Portuarias"/>
        <s v="FOMENTO DE LA PAZ TERRITORIAL EN EL DISTRITO DE CARTAGENA -  Contraprestaciones Portuarias"/>
        <s v="ASISTENCIA INTEGRAL DE NINOS, ADOLECENTES Y JOVENES VINCULADOS ACTIVIDADES DELICTIVAS,CONFLICTOS CON LEY PENAL - Contraprestaciones portuarias"/>
        <s v="FOMENTO DE LA PAZ TERRITORIAL EN EL DISTRITO DE CARTAGENA. TG+ - Contraprestaciones portuarias"/>
        <s v="FORTALECIMIENTO DE LOS MECANISMOS COMUNITARIOS E INSTITUCIONALES  DE PREVENCION Y REACCION - Ingresos corrientes de libre destinacion"/>
        <s v="MEJORAMIENTO DE LA CONVIVENCIA Y MODERNIZACION DE LAS INSPECCIONES DE POLICIA - Ingresos corrientes de libre destinacion"/>
        <s v="FORTALECIMIENTO  DE LA CAPACIDAD OPERATIVA  DE LA SECRETARIA DEL INTERIOR Y CONVIVENCIA CIUDADANA - Ingresos corrientes de libre destinacion"/>
        <s v="ASISTENCIA INTEGRAL DE NINOS, ADOLECENTES Y JOVENES VINCULADOS ACTIVIDADES DELICTIVAS,CONFLICTOS CON LEY PENAL - Ingresos corrientes de libre destinacion"/>
        <s v="PREVENCION, PROMOCION Y PROTECCION DE LOS DERECHOS HUMANOS EN EL DISTRITO DE CARTAGENA TG+ - Ingresos corrientes de libre destinacion"/>
        <s v="FORTALECIMIENTO Y ATENCION INTEGRAL A INTERNOS DE LOS ESTABLECIMIENTOS CARCELARIOS - CONVENIO INPEC  - Ingresos corrientes de libre destinacion"/>
        <s v="FORTALECIMIENTO Y ATENCION INTEGRAL A INTERNOS DE LOS ESTABLECIMIENTOS CARCELARIOS  TG+ - Ingresos corrientes de libre destinacion"/>
        <s v="FORTALECIMIENTO Y ATENCION INTEGRAL A INTERNOS DE LOS ESTABLECIMIENTOS CARCELARIOS -TRASLADO CARCEL - Ingresos corrientes de libre destinacion"/>
        <s v="FORTALECIMIENTO DE LA POBLACION NEGRA, RAIZAL Y PALENQUERA EN EL DISTRITO DE CARTAGENA TG+ - Ingresos corrientes de libre destinacion"/>
        <s v="FORTALECIMIENTO DE LA POBLACION INDIGENA EN EL DISTRITO DE CARTAGENA TG+- Ingresos corrientes de libre destinacion"/>
        <s v="INTEGRIDAD CULTURAL GOBIERNO PROPIO, VIVIENDA Y HABITAT- Ingresos corrientes de libre destinacion"/>
        <s v="CONVENIO INTERADMINISTRATIVO MINISTERIO DEL INTERIOR-FONDO NACIONAL DE SEGURIDAD Y CONVIVENCIA CIUDADANA ¿ FONSECON ¿ DISTRITO DE CARTAGENA DE INDIAS ¿ Convenios"/>
        <s v="FORTALECIMIENTO DE LOS MECANISMOS COMUNITARIOS E INSTITUCIONALES  DE PREVENCION Y REACCION - Convenios"/>
        <s v="FORTALECIMIENTO Y PROMOCION AL ACCESO A LA JUSTICIA DESDE LAS CASAS DE JUSTICIA Y COMISARIAS DE FAMILIA EN EL DISTRITO DE CARTAGENA DE INDIAS TG+ - Ingresos corrientes de libre destinacion"/>
        <s v="ASISTENCIA, ATENCION Y REPARACION INTEGRAL A LAS VICTIMAS DEL CONFLICTO ARMADO EN EL DISTRITO DE CARTAGENA TG+ - Ingresos corrientes de libre destinacion"/>
        <s v="FOMENTO DE LA PAZ TERRITORIAL EN EL DISTRITO DE CARTAGENA. TG+ - Ingresos corrientes de libre destinacion"/>
        <s v="IMPLEMENTACION DE ESTRATEGIAS PARA EL MEJORAMIENTO Y SOSTENIBILIDAD DE LAS FINANZAS EN EL DISTRITO DE CARTAGENA DE INDIAS - Impuesto Transporte por Oleoducto y Gasoducto "/>
        <s v="IMPLEMENTACION DE ESTRATEGIAS PARA EL MEJORAMIENTO Y SOSTENIBILIDAD DE LAS FINANZAS EN EL DISTRITO DE CARTAGENA DE INDIAS -Otros Dividendos Cartagena II S.A (S.P.R.C) "/>
        <s v="IMPLEMENTACION DE ESTRATEGIAS PARA EL MEJORAMIENTO Y SOSTENIBILIDAD DE LAS FINANZAS EN EL DISTRITO DE CARTAGENA DE INDIAS -Otros dividendos sociedad portuaria regional cartagena "/>
        <s v="IMPLEMENTACION DE ESTRATEGIAS PARA EL MEJORAMIENTO Y SOSTENIBILIDAD DE LAS FINANZAS EN EL DISTRITO DE CARTAGENA DE INDIAS - Dividendos Sociedad Portuaria"/>
        <s v="IMPLEMENTACION DE ESTRATEGIAS PARA EL MEJORAMIENTO Y SOSTENIBILIDAD DE LAS FINANZAS EN EL DISTRITO DE CARTAGENA DE INDIAS -Otros dividendos terminal de transporte"/>
        <s v="IMPLEMENTACION DE ESTRATEGIAS PARA EL MEJORAMIENTO Y SOSTENIBILIDAD DE LAS FINANZAS EN EL DISTRITO DE CARTAGENA DE INDIAS -Otros dividendos compania hotelera de colombia "/>
        <s v="IMPLEMENTACION DE ESTRATEGIAS PARA EL MEJORAMIENTO Y SOSTENIBILIDAD DE LAS FINANZAS EN EL DISTRITO DE CARTAGENA DE INDIAS -Rendimientos financieros SGP Proposito General "/>
        <s v="IMPLEMENTACION DE ESTRATEGIAS PARA EL MEJORAMIENTO Y SOSTENIBILIDAD DE LAS FINANZAS EN EL DISTRITO DE CARTAGENA DE INDIAS  - Rendimientos Financieros SGP Proposito General "/>
        <s v="IMPLEMENTACION DE ESTRATEGIAS PARA EL MEJORAMIENTO Y SOSTENIBILIDAD DE LAS FINANZAS EN EL DISTRITO DE CARTAGENA DE INDIAS -Rendimientos Financieros Contraprestaciones portuarias"/>
        <s v="IMPLEMENTACION DE ESTRATEGIAS PARA EL MEJORAMIENTO Y SOSTENIBILIDAD DE LAS FINANZAS EN EL DISTRITO DE CARTAGENA DE INDIAS - Rendimientos Financieros Contraprestaciones Portuarias"/>
        <s v="IMPLEMENTACION DE ESTRATEGIAS PARA EL MEJORAMIENTO Y SOSTENIBILIDAD DE LAS FINANZAS EN EL DISTRITO DE CARTAGENA DE INDIAS - SGP Proposito General"/>
        <s v="IMPLEMENTACION DE ESTRATEGIAS PARA EL MEJORAMIENTO Y SOSTENIBILIDAD DE LAS FINANZAS EN EL DISTRITO DE CARTAGENA DE INDIAS - SGP -  Proposito General "/>
        <s v="DESARROLLO DE PROCESOS PARA EL INCREMENTO DE LOS ENCADENAMIENTOS PRODUCTIVOS Y PROVEEDURIA EN EL DISTRITO DE CARTAGENA DE INDIAS TG+-Rendimientos financieros ICLD"/>
        <s v="IMPLEMENTACION DE ESTRATEGIAS PARA EL MEJORAMIENTO Y SOSTENIBILIDAD DE LAS FINANZAS EN EL DISTRITO DE CARTAGENA DE INDIAS -Ingresos corrientes de libre destinacion"/>
        <s v="IMPLEMENTACION DEL PLAN DE SANEAMIENTO FISCAL Y FINANCIERO DEL DISTRITO DE CARTAGENA  - Ingresos corrientes de libre destinacion"/>
        <s v="IMPLEMENTACION DEL PLAN DE SANEAMIENTO FISCAL Y FINANCIERO DEL DISTRITO DE CARTAGENA - IDER  - Ingresos corrientes de libre destinacion"/>
        <s v="IMPLEMENTACION DE ESTRATEGIAS DE INCLUSION PRODUCTIVAS EN POBLACION JOVEN DEL DISTRITO DE CARTAGENA  TG+-Ingresos corrientes de libre destinacion"/>
        <s v="DESARROLLO DE PROCESOS PARA EL INCREMENTO DE LOS ENCADENAMIENTOS PRODUCTIVOS Y PROVEEDURIA EN EL DISTRITO DE CARTAGENA DE INDIAS TG+-Ingresos corrientes de libre destinacion"/>
        <s v="CENTRO PARA EL EMPRENDIMIENTO Y LA GESTION DE LA EMPLEABILIDAD TG+-Ingresos corrientes de libre destinacion"/>
        <s v="APROVECHAMIENTO DE LAS ECONOMIAS DE AGLOMERACION TG+-Ingresos corrientes de libre destinacion"/>
        <s v="RUTAS PARA EL CIERRE DE BRECHAS DE EMPLEABILIDAD TG+-Ingresos corrientes de libre destinacion"/>
        <s v="REDUCCION DE BRECHAS DE CAPITAL HUMANO TG+-Ingresos corrientes de libre destinacion"/>
        <s v="ARTICULACION DE INCENTIVOS A LA INOVACION E INVESTIGACION TG+-Ingresos corrientes de libre destinacion"/>
        <s v="IMPLEMENTACION DE ESTRATEGIAS PARA INCENTIVAR Y ARTICULAR LA INNOVACION Y LA INVESTIGACION EN EL DISTRITO DE CARTAGENA DE INDIAS.  TG+ -Ingresos corrientes de libre destinacion"/>
        <s v="FORTALECIMIENTO DE LAS ACCIONES DE PROMOCION Y DE POSICIONANMIENTO DE LA CIUDAD COMO DESTINO DE INVERSION - Ingresos corrientes de libre destinacion"/>
        <s v="IMPLEMENTACION DE ESTRATEGIAS PARA EL MEJORAMIENTO Y SOSTENIBILIDAD DE LAS FINANZAS EN EL DISTRITO DE CARTAGENA DE INDIAS - Reintegros ICLD"/>
        <s v="IMPLEMENTACION DEL PLAN DE SANEAMIENTO FISCAL Y FINANCIERO DEL DISTRITO DE CARTAGENA - Reintegros ICLD"/>
        <s v="CENTRO PARA EL EMPRENDIMIENTO Y LA GESTION DE LA EMPLEABILIDAD TG+-Rendimientos financieros sobretasa gasolina "/>
        <s v="FONDO DE DESARROLLO LOCAL - Multas y Sanciones Localidad 2-SUPERAVIT VIGENCIAS ANTERIORES"/>
        <s v="FONDO DE DESARROLLO LOCAL -MULTAS Y SANCIONES - Multas y Sanciones Localidad 2"/>
        <s v="FONDO DE DESARROLLO LOCAL - Ingresos corrientes de libre destinacion"/>
        <s v="APORTES PARA LA CONECTIVIDAD Y ACCESO A LAS NUEVAS TECNOLOGIAS DE LA INFORMACION PARA UNA CARTAGENA SOSTENIBLE Y COMPETITIVA - Ingresos corrientes de libre destinacion"/>
        <s v="ALUMBRADO PUBLICO Y SUMINISTRO DE ENERGIA PARA EL SISTEMA, EN EL DISTRITO DE CARTAGENA DE INDIAS - Impuesto de alumbrado publico"/>
        <s v="ALUMBRADO PUBLICO Y SUMINISTRO DE ENERGIA PARA EL SISTEMA, EN EL DISTRITO DE CARTAGENA DE INDIAS ¿ Impuesto de Alumbrado Publico"/>
        <s v="EXTENSION DE REDES DE ACUEDUCTOS EN SUELO RURAL, INSULAR Y CONTINENTAL DEL DISTRITO DE CARTAGENA - Dividendos Sociedad Portuaria"/>
        <s v="APOYO A LA IMPLEMENTACION DEL MODELO DE PLANEACION Y GESTION DE LA SECRETARIA GENERAL TG+ Dividendos Sociedad Portuaria"/>
        <s v="ADMINISTRACION Y OPERACION DE LOS CEMENTERIOS PUBLICOS DISTRITALES POR UNA CARTAGENA LIBRE Y RESILIENTE - Rendimientos Financieros Venta de Servicios Cementerio "/>
        <s v="ADMINISTRACION Y OPERACION DE LOS CEMENTERIOS PUBLICOS DISTRITALES POR UNA CARTAGENA LIBRE Y RESILIENTE - Rendimientos Financieros Venta de Servicios Cementerio. "/>
        <s v="TURISMO COMO ESTRATEGIA PRODUCTIVA PARA LA REACTIVACION SOCIOECONOMICA DE CARTAGENA DE INDIAS - FESTIVAL INTERNACIONAL DE CINE FESTICINE KIDS - Rendimientos Financieros Otros Dividendos"/>
        <s v="SANEAMIENTO DE FORMA SEGURA PARA TODOS - Rendimientos Financieros SGP APSB"/>
        <s v="SANEAMIENTO DE FORMA SEGURA PARA TODOS - FONDO DE REDISTRIBUCION Y SOLIDARIDAD ASEO - Rendimientos Financieros SGP Agua Potable y Saneamiento Basico"/>
        <s v="FONDO DE SOLIDARIDAD Y REDISTRIBUCION ASEO - Dividendos de acuacar"/>
        <s v="SISTEMAS DE MERCADOS PUBLICOS  - SGP -  Proposito General "/>
        <s v="ACTUALIZACION DEL PGIRS 2016-2027 Y CARACTERIZACION EN EL DISTRITO DE CARTAGENA DE INDIAS- Servicio de Aseo "/>
        <s v="ADMINISTRACION Y OPERACION DE LOS CEMENTERIOS PUBLICOS DISTRITALES POR UNA CARTAGENA LIBRE Y RESILIENTE - Venta de Servicios Cementerio Superavit"/>
        <s v="ADMINISTRACION Y OPERACION DE LOS CEMENTERIOS PUBLICOS DISTRITALES  POR UNA CARTAGENA LIBRE Y RESILIENTE - Venta de Servicios Cementerio "/>
        <s v="ADMINISTRACION Y OPERACION DE LOS CEMENTERIOS PUBLICOS DISTRITALES  POR UNA CARTAGENA LIBRE Y RESILIENTE.  - Venta de Servicios Cementerios"/>
        <s v="FORTALECIMIENTO INSTITUCIONAL DE LA GESTION DOCUMENTAL Y ARCHIVO ET+ - Rendimientos financieros ICLD"/>
        <s v="FONDO DE SOLIDARIDAD Y REDISTRIBUCION ACUEDUCTO Y ALCANTARILLADO-  SGP Agua Potable y Saneamiento Basico"/>
        <s v="FONDO DE SOLIDARIDAD Y REDISTRIBUCION ACUEDUCTO Y ALCANTARILLADO -SGP Agua Potable y Saneamiento Basico - Superavit"/>
        <s v="FONDO DE SOLIDARIDAD Y REDISTRIBUCION ACUEDUCTO Y ALCANTARILLADO- SGP Agua Potable y Saneamiento Basico - Superavit Vigencias Anteriores"/>
        <s v="SANEAMIENTO DE FORMA SEGURA PARA TODOS - FONDO DE REDISTRIBUCION Y SOLIDARIDAD ASEO - SGP Agua Potable y Saneamiento Basico"/>
        <s v="DEFINICION E IMPLEMENTACION DEL ESQUEMA DE PRESTACION DE LOS SERVICIOS DE ACUEDUCTO Y ALCANTARILLADO DE LAS COMUNIDADES DE TIERRA BOMBA, ARCHIPIELAGO DE SAN BERNARDO, ISLA FUERTE E ISLA DE BARU. - SGP PG - Agua Potable y Saneamiento Basico"/>
        <s v="CONSTRUCCION DE INFRAESTRUCTURA  PARA EL ACCESO DE AGUA POTABLE EN LA COMUNIDAD ARROYO DE LAS CANOA, ARROYO GRANDE, VEREDA EL ZAPATERO, COMUNIDAD DE LA SEVILLANA. -SGP PG - Agua Potable y Saneamiento Basico"/>
        <s v="EXTENSION DE REDES DE ACUEDUCTO EN SUELO RURAL , INSULAR Y CONTINENTAL DEL DISTRITO DE CARTAGENA -SGP PG - Agua Potable y Saneamiento Basico"/>
        <s v="FONDO DE SOLIDARIDAD Y REDISTRIBUCION ASEO - SGP PG - Agua Potable y Saneamiento Basico"/>
        <s v="FONDO DE SOLIDARIDAD Y REDISTRIBUCION ACUEDUCTO Y ALCANTARILLADO - SGP PG - Agua Potable y Saneamiento Basico"/>
        <s v="SANEAMIENTO DE FORMA SEGURA PARA TODOS - SGP PG - Agua Potable y Saneamiento Basico"/>
        <s v="IMPLEMENTACION DEL PROGRAMA DE FORMACION INTEGRAL ESCUELA TALLER CARTAGENA DE INDIAS DEL DISTRITO DE CARTAGENA - Ingresos corrientes de libre destinacion"/>
        <s v="VIGILANCIA EN LAS PLAYAS DEL DISTRITO DE CARTAGENA DE INDIAS - PROTECCION DE BANISTAS - Ingresos corrientes de libre destinacion"/>
        <s v="DESARROLLO DEL ECOSISTEMA DIGITAL BASADO EN LA CUARTA REVOLUCION INDUSTRITAL - Ingresos corrientes de libre destinacion"/>
        <s v="SISTEMAS DE MERCADOS PUBLICOS  - Ingresos corrientes de libre destinacion"/>
        <s v="INNOVACION A TRAVES DE LA FORMULACION PARTICIPATIVA DE UN PLAN DE INTERNACIONALIZACION PARA LA CIUDAD DE CARTAGENA DE INDIAS - Ingresos corrientes de libre destinacion"/>
        <s v="FORTALECIMIENTO AUMENTO DE LA CAPACIDAD DE COOPERACION NACIONAL E INTERNACIONAL - Ingresos corrientes de libre destinacion"/>
        <s v="TURISMO COMO ESTRATEGIA PRODUCTIVA PARA LA REACTIVACION SOCIOECONOMICA DE CARTAGENA DE INDIAS - FESTIVAL INTERNACIONAL DE CINE - Ingresos corrientes de libre destinacion"/>
        <s v="TURISMO COMO ESTRATEGIA PRODUCTIVA PARA LA REACTIVACION SOCIOECONOMICA DE CARTAGENA DE INDIAS - FESTIVAL INTERNACIONAL DE MUSICA - Ingresos corrientes de libre destinacion"/>
        <s v="TURISMO COMO ESTRATEGIA PRODUCTIVA PARA LA REACTIVACION SOCIOECONOMICA DE CARTAGENA DE INDIAS - HAY FESTIVAL  - Ingresos corrientes de libre destinacion"/>
        <s v="TURISMO COMO ESTRATEGIA PRODUCTIVA PARA LA REACTIVACION SOCIOECONOMICA DE CARTAGENA DE INDIAS - Ingresos corrientes de libre destinacion"/>
        <s v="APOYO A LA IMPLEMENTACION DEL MODELO DE PLANEACION Y GESTION EN LA SECRETARIA GENERAL TG+ - Ingresos corrientes de libre destinacion"/>
        <s v="FORTALECIMIENTO INSTITUCIONAL DE LA GESTION DOCUMENTAL Y ARCHIVO ET+ - Ingresos corrientes de libre destinacion"/>
        <s v="TRANSPARENCIA PARA EL FORTALECIMIENTO DE LA CONFIANZA EN LAS INSTITUCIONES DEL DISTRITO DE CARTAGENA. - Ingresos corrientes de libre destinacion"/>
        <s v="AMPLIAR EL NIVEL DE PENETRACION DE INTERNET, PROMOVER Y APROPIAR EL USO DE LAS TIC EN EL DISTRITO DE CARTAGENA. - Ingresos corrientes de libre destinacion"/>
        <s v="CARTAGENA HACIA LA MODERNIDAD - Ingresos corrientes de libre destinacion"/>
        <s v="ORGANIZACION Y RECUPERACION DEL PATRIMONIO PUBLICO DE CARTAGENA  - Ingresos corrientes de libre destinacion"/>
        <s v="POMCA PROTEGIDO - Ingresos corrientes de libre destinacion - 1% Recurso Hidrico "/>
        <s v="FONDO DE SOLIDARIDAD Y REDISTRIBUCION ASEO - Ingresos corrientes de libre destinacion"/>
        <s v="ACTUALIZACION DEL PSMV - Ingresos corrientes de libre destinacion"/>
        <s v="SANEAMIENTO DE FORMA SEGURA PARA TODOS - Ingresos corrientes de libre destinacion"/>
        <s v="ENERGIA LIMPIA ASEQUIBLE, SEGURA, SOSTENIBLE, MODERNA Y EFICIENTE PARA LAS ZONAS RURAL E INSULAR - Ingresos corrientes de libre destinacion"/>
        <s v="ACTUALIZACION DEL PGIRS 2016-2027  Y CARACTERIZACION EN EL DISTRITO DE CARTAGENA DE INDIAS - Ingresos corrientes de libre destinacion"/>
        <s v="PLATAFORMA SERVI INFO, PARA LA GESTION EFICIENTE DE LOS SERVICIOS PUBLICOS - Ingresos corrientes de libre destinacion"/>
        <s v="CONSTRUCCION, MEJORAMIENTO Y REHABILITACION DE VIAS PARA EL TRANSPORTE Y LA MOVILIDAD EN EL DISTRITO DE CARTAGENA DE INDIAS  ET+ - Impuesto transporte por oleoducto y gasoducto"/>
        <s v="RECUPERACION INTEGRAL DE CANOS, LAGOS, LAGUNAS Y CIENAGAS DEL DISTRITO DE CARTAGENA DE INDIAS - Rendimientos Financieros Venta de Activos "/>
        <s v="RECUPERACION INTEGRAL DE CANOS, LAGOS, LAGUNAS Y CIENAGAS DEL DISTRITO DE CARTAGENA DE INDIAS- Rendimientos Financieros Sobretasa Alcantarillado "/>
        <s v="RECUPERACION INTEGRAL DE CANOS, LAGOS, LAGUNAS Y CIENAGAS DEL DISTRITO DE CARTAGENA DE INDIAS - Rendimientos Financieros Sobretasa Alcantarillado"/>
        <s v="CONSTRUCCION, MEJORAMIENTO Y REHABILITACION DE VIAS PARA EL TRANSPORTE Y LA MOVILIDAD EN EL DISTRITO DE CARTAGENA DE INDIAS - Dividendos Acuacar"/>
        <s v="CONSTRUCCION, MEJORAMIENTO Y REHABILITACION DE VIAS PARA EL TRANSPORTE Y LA MOVILIDAD EN EL DISTRITO DE CARTAGENA DE INDIAS  ET+ - Dividendos de acuacar"/>
        <s v="RECUPERACION INTEGRAL DE CANOS, LAGOS, LAGUNAS Y CIENAGAS DEL DISTRITO DE CARTAGENA DE INDIAS ET+ - Dividendos de acuacar"/>
        <s v="CONSTRUCCION OBRAS DE CONTINGENCIAS - CASA GALERAS - SGP Proposito General"/>
        <s v="RECUPERACION INTEGRAL DE CANOS, LAGOS, LAGUNAS Y CIENAGAS DEL DISTRITO DE CARTAGENA DE INDIAS- VIGENCIAS EXPIRADAS ��� Credito Interno 2017. "/>
        <s v="CONSTRUCCION, MEJORAMIENTO Y REHABILITACION DE VIAS PARA EL TRANSPORTE Y LA MOVILIDAD EN EL DISTRITO DE CARTAGENA DE INDIAS- Rendimientos Financieros   ��� Credito Interno 2017. "/>
        <s v="SISTEMA HIDRICO Y PLAN MAESTRO DE ALCANTARILLADO PLUVIALES EN LA CIUDAD PARA SALVAR EL HABITAT ��� Contraprestaciones Portuarias"/>
        <s v="SISTEMA HIDRICO Y PLAN MAESTRO DE ALCANTARILLADO PLUVIALES EN LA CIUDAD PARA SALVAR EL HABITAT ET+ - Contraprestaciones portuarias"/>
        <s v="ORDENAMIENTO Y RECUPERACION SOCIAL, AMBIENTAL DE LA CIENAGA DE LA VIRGEN  - Contraprestaciones portuarias"/>
        <s v="CONSTRUCCION OBRAS DE CONTINGENCIAS - CASA GALERAS - Contraprestaciones Portuarias"/>
        <s v="ADECUACION DE CENTRO DE SALUD PARA LA POBLACION NEGRA, AFROCOLOMBIANA, RAIZAL Y PALENQUERA EN DISTRITO DE CARTAGENA - Ingresos corrientes de libre destinacion"/>
        <s v="CONSTRUCCION OBRAS DE CONTINGENCIAS - CASA GALERAS - Ingresos Corrientes de Libre Destinacion"/>
        <s v="RECUPERACION INTEGRAL DE CANOS, LAGOS, LAGUNAS Y CIENAGAS DEL DISTRITO DE CARTAGENA DE INDIAS- Sobretasa Alcantarillado"/>
        <s v="APOYO A LA GENERACION DE ESPACIO PUBLICO  - Ingresos corrientes de libre destinacion"/>
        <s v="PROYECTO DE MOVILIDAD EN CARTAGENA - Ingresos corrientes de libre destinacion"/>
        <s v="CONSTRUCCION, MEJORAMIENTO Y REHABILITACION DE VIAS PARA EL TRANSPORTE Y LA MOVILIDAD EN EL DISTRITO DE CARTAGENA DE INDIAS  ET+ - Ingresos corrientes de libre destinacion"/>
        <s v="RECUPERACION INTEGRAL DE CANOS, LAGOS, LAGUNAS Y CIENAGAS DEL DISTRITO DE CARTAGENA DE INDIAS ET+ - Ingresos corrientes de libre destinacion"/>
        <s v="ORDENAMIENTO Y RECUPERACION SOCIAL, AMBIENTAL DE LA CIENAGA DE LA VIRGEN  - Ingresos corrientes de libre destinacion"/>
        <s v="SISTEMA HIDRICO Y PLAN MAESTRO DE ALCANTARILLADO PLUVIALES EN LA CIUDAD PARA SALVAR EL HABITAT ET+ - Ingresos corrientes de libre destinacion"/>
        <s v="EDUCACION MEDIADA A TRAVES DE TECNOLOGIAS DE LA INFORMACION Y LAS COMUNICACIONES-TIC - SGP - Educacion"/>
        <s v="ACOGIDA - PERMANECER - ALIMENTACION ESCOLAR EN LAS IEO - Asignacion Especial MEN"/>
        <s v="ACOGIDA - PERMANECER - ALIMENTACION ESCOLAR   - Asignacion especial men"/>
        <s v="ACOGIDA - FORTALECIMIENTO DE LOS AMBIENTES DE APRENDIZAJE DE LAS SEDES EDUCATIVAS- Contraprestaciones Portuarias"/>
        <s v="EDUCACION PARA TRANSFORMAR - CONSOLIDACION DE BECAS UNIVERSITARIAS PARA EGRESADOS DE LAS IEO DE CARTAGENA  - Fondo Educativo - Bicentenario de Cartagena - ICAT 3%"/>
        <s v="ACOGIDA - FORTALECIMIENTO DE LOS AMBIENTES DE APRENDIZAJE DE LAS SEDES EDUCATIVAS- Regalias Excedentes de Regalias Ley 141"/>
        <s v="ACOGIDA - LLEGO Y ME QUEDO EN LA ESCUELA  - Ingresos corrientes de libre destinacion"/>
        <s v="ACOGIDA - PERMANECER - ALIMENTACION ESCOLAR   - Ingresos corrientes de libre destinacion"/>
        <s v="ACOGIDA - PERMANECER - TRANSPORTE  ESCOLAR   - Ingresos Corrientes de Libre Destinacion"/>
        <s v="ACOGIDA - PERMANECER  - OTRAS ESTRATEGIAS DE PERMANENCIA  - Ingresos corrientes de libre destinacion"/>
        <s v="ACOGIDA - ATENCION A POBLACION DIVERSA  - Ingresos corrientes de libre destinacion"/>
        <s v="ACOGIDA - ATENCION A  JOVENES Y ADULTOS  - Ingresos corrientes de libre destinacion"/>
        <s v="ACOGIDA - FORTALECIMIENTO DE LOS AMBIENTES DE APRENDIZAJE DE LAS SEDES EDUCATIVAS  - Ingresos corrientes de libre destinacion"/>
        <s v="ACOGIDA - ATENCION A POBLACION CON EXTRAEDAD  - Ingresos corrientes de libre destinacion"/>
        <s v="SENTENCIAS Y CONCILIACIONES - OPTMIZACION DE LA OPERACION DE LAS INSTITUCIONES EDUCATIVAS OFICIALES DE CARTAGENA DE INDIAS  - Ingresos corrientes de libre destinacion"/>
        <s v="PASIVOS EXIGIBLES - OPTIMIZACION DE LA OPERACION DE LAS INSTITUCIONES EDUCATIVAS OFICIALES DE CARTAGENA DE INDIAS - VIGENCIAS EXPIRADAS  - Ingresos corrientes de libre destinacion"/>
        <s v="GASTOS ADMINISTRATIVOS PLANTA CENTRAL - ADMINISTRACION DEL TALENTO HUMANO DEL SECTOR EDUCATIVO OFICIAL DE CARTAGENA DE INDIAS  - Ingresos corrientes de libre destinacion"/>
        <s v="GASTOS GENERALES  - ADMINISTRACION DEL TALENTO HUMANO EN EL SECTOR EDUCATIVO OFICIAL DE CARTAGENA DE INDIAS  - Ingresos corrientes de libre destinacion"/>
        <s v="GASTOS DE PERSONAL ADMINISTRATIVOS Y DOCENTE - ADMINISTRACION DEL TALENTO HUMANO DEL SECTOR EDUCATIVO OFICIAL DE CARTAGENA DE INDIAS  - Ingresos corrientes de libre destinacion"/>
        <s v="OPTMIZACION DE LA OPERACION DE LAS INSTITUCIONES EDUCATIVAS OFICIALES DE CARTAGENA DE INDIAS (CALIDAD MATRICULA OFICIAL)  - Ingresos corrientes de libre destinacion"/>
        <s v="SABIDURIA DE LA PRIMERA INFANCIA  - Ingresos corrientes de libre destinacion"/>
        <s v="FORMANDO CON AMOR - MEJORAMIENTO DE LA CALIDAD DE LAS IEO  - Ingresos corrientes de libre destinacion"/>
        <s v="FORMANDO CON AMOR -FORTALECIMIENTO DE LAS PRACTICAS ETNOEDUCATIVAS EN IEO DEL DISTRITO DE CARTAGENA  - Ingresos corrientes de libre destinacion"/>
        <s v="DESARROLLO DE POTENCIALIDADES - FORTALECIMIENTO DE LOS PROCESOS FORMATIVOS EN LAS IEO DEL DISTRITO DE CARTAGENA  - Ingresos corrientes de libre destinacion"/>
        <s v="DESARROLLO DE POTENCIALIDADES - FORTALECIMIENTO DE LOS PROCESOS FORMATIVOS BILINGUES EN LAS IEO DEL DISTRITO DE CARTAGENA - Ingresos corrientes de libre destinacion"/>
        <s v="FORTALECIMIENTO DE LA GESTION ESCOLAR PARA EL MEJORAMIENTO DE LA CALIDAD  - Ingresos corrientes de libre destinacion"/>
        <s v="PARTICIPACION DEMOCRACIA Y AUTONOMIA -  FORTALECER PRAES EN LAS IEO  - Ingresos corrientes de libre destinacion"/>
        <s v="PARTICIPACION DEMOCRACIA Y AUTONOMIA   - Ingresos corrientes de libre destinacion"/>
        <s v="PARTICIPACION DEMOCRACIA Y AUTONOMIA - FORTALECER ESCUELAS DE PADRES EN INSTITUCIONES EDUCATIVAS  - Ingresos corrientes de libre destinacion"/>
        <s v="EDUCACION MEDIADA A TRAVES DE TECNOLOGIAS DE LA INFORMACION Y LAS COMUNICACIONES-TIC  - Ingresos corrientes de libre destinacion"/>
        <s v="EDUCACION PARA TRANSFORMAR -  MEJORAMIENTO DEL PROCESO FORMATIVO DE LA EDUCACION MEDIA TECNICA OFICIAL EN LAS IEO DE CARTAGENA  - Ingresos corrientes de libre destinacion"/>
        <s v="EDUCACION PARA TRANSFORMAR - CONSOLIDACION DE BECAS UNIVERSITARIAS PARA EGRESADOS DE LAS IEO DE CARTAGENA  - Ingresos corrientes de libre destinacion"/>
        <s v="MOVILIZACION EDUCATIVA - MEJORAMIENTO DEL BIENESTAR Y PROTECCION LOS FUNCIONARIOS DEL SECTOR EDUCATIVO  - Ingresos corrientes de libre destinacion"/>
        <s v="MOVILIZACION EDUCATIVA  -FORTALECIMIENTO DE LA GESTION EDUCATIVA DEL DISTRITO  - Ingresos corrientes de libre destinacion"/>
        <s v="OPTIMIZACION DE LA OPERACION DE LAS INSTITUCIONES EDUCATIVAS OFICIALES DE CARTAGENA DE INDIAS - Ingresos Corrientes de Libre Destinacion"/>
        <s v="DOTACION ADMINISTRATIVOS DEL TALENTO HUMANO DEL SERVICIO EDUCATIVO OFICIAL DEL DISTRITO DE CARTAGENA - Ingresos Corrientes de Libre Destinacion"/>
        <s v="DOTACION DOCENTE ADMINISTRACION DEL TALENTO HUMANO DEL SERVICIO EDUCTIVO OFICIAL DEL DISTRITO DE CARTAGENA - Ingresos Corrientes de Libre Destinacion"/>
        <s v="ACOGIDA - FORTALECIMIENTO DE LOS AMBIENTES DE APRENDIZAJE DE LAS SEDES EDUCATIVAS-Impuesto Transporte por Oleoducto y Gasoducto"/>
        <s v="EDUCACION PARA TRANSFORMAR - CONSOLIDACION DE BECAS UNIVERSITARIAS PARA EGRESADOS DE LAS IEO DE CARTAGENA  - Rendimientos financieros fondo educativo Bicentenario "/>
        <s v="ACOGIDA - FORTALECIMIENTO DE LOS AMBIENTES DE APRENDIZAJE DE LAS SEDES EDUCATIVAS-Dividendos Sociedad Portuarias"/>
        <s v="ACOGIDA- FORTALECIMIENTO DE LOS AMBIENTES DE APRENDIZAJE EN LAS SEDES EDUCATIVAS- FORTALECIMIENTO DE LA PRESTACION DE SERVICIO ¿ Fondo de Mitigación de Emergencia FOME"/>
        <s v="OPTIMIZACION DE LA OPERACIÓN DE LAS INSTITUIONES EDUCATIVAS OFICIALES DE CARTAGENA DE INDIAS ¿ FORTALECIMIENTO DE LA PRESTACION DE SERVICIO - Fondo de Mitigación de Emergencia FOME"/>
        <s v="OPTIMIZACION DE LA OPERACION DE LAS INSTITUCIONES EDUCATIVAS OFICIALES DE CARTAGENA DE INDIAS ��� FORTALECIMIENTO DE LA PRESTACION DE SERVICIOS -Rendimientos Financieros Fondo de Mitigacion de Emergencia - FOME"/>
        <s v="EDUCACION MEDIADA A TRAVES DE TECNOLOGIAS DE LA INFORMACION Y LAS COMUNICACIONES-TIC - SGP Educacion - Vigencias Anteriores"/>
        <s v="EDUCACION MEDIADA A TRAVES DE TECNOLOGIAS DE LA INFORMACION Y LAS COMUNICACIONES-TIC (Calidad Matricula Oficial) - SGP  Educacion"/>
        <s v="EDUCACION MEDIADA A TRAVES DE TECNOLOGIAS DE LA INFORMACION Y LAS COMUNICACIONES-TIC- CALIDAD MATRICULA OFICIAL - SGP  Educacion"/>
        <s v="EDUCACION PARA TRANSFORMAR -  MEJORAMIENTO DEL PROCESO FORMATIVO DE LA EDUCACION MEDIA TECNICA OFICIAL EN LAS IEO DE CARTAGENA  - CALIDAD MATRICULA OFICIAL - SGP  Educacion"/>
        <s v="EDUCACION PARA TRANSFORMAR -  MEJORAMIENTO DEL PROCESO FORMATIVO DE LA EDUCACION MEDIA TECNICA OFICIAL EN LAS IEO DE CARTAGENA - CALIDAD MATRICULA OFICIAL  SGP Educacion"/>
        <s v="EDUCACION PARA TRANSFORMAR -  MEJORAMIENTO DEL PROCESO FORMATIVO DE LA EDUCACION MEDIA TECNICA OFICIAL EN LAS IEO DE CARTAGENA - SGP Educacion"/>
        <s v="GASTOS DE PERSONAL DOCENTE - POBLACION DIVERSA - ADMINISTRACION DEL TALENTO HUMANO DEL SERVICIO EDUCATIVO OFICIAL DEL DISTRITO DE CARTAGENA - SGP Educación"/>
        <s v="GASTOS DE PERSONAL DOCENTE - ADMINISTRACION DEL TALENTO HUMANO DEL SERVICIO EDUCATIVO OFICIAL DEL DISTRITO DE CARTAGENA - SGP - Educación"/>
        <s v="ACOGIDA - PERMANECER - ALIMENTACION ESCOLAR   - SGP  - Alimentacion escolar"/>
        <s v="ACOGIDA - PERMANECER - ALIMENTACION ESCOLAR - SGP- Alimentacion Escolar"/>
        <s v="ACOGIDA - PERMANECER - ALIMENTACION ESCOLAR EN LAS IEO - SGP -Alimentacion Escolar"/>
        <s v="ACOGIDA - PERMANECER - ALIMENTACION ESCOLAR EN LAS IEO -  SGP Alimentacion Escolar"/>
        <s v="ACOGIDA - FORTALECIMIENTO DE LOS AMBIENTES DE APRENDIZAJE DE LAS SEDES EDUCATIVAS- Rendimientos Financieros  SGP Proposito General"/>
        <s v="ACOGIDA - PERMANECER - ALIMENTACION ESCOLAR   - Rendimientos financieros SGP alimentacion escolar"/>
        <s v="ACOGIDA - PERMANECER - ALIMENTACION ESCOLAR - RENDIMIENTOS FINANCIEROS SGP Alimentacion Escolar"/>
        <s v="OPTMIZACION DE LA OPERACION DE LAS INSTITUCIONES EDUCATIVAS OFICIALES DE CARTAGENA DE INDIAS (CALIDAD MATRICULA OFICIAL)  - Rendimientos financieros SGP educacion"/>
        <s v="OPTIMIZACION DE LA OPERACION DE LAS INSTITUCIONES EDUCATIVAS OFICIALES DE CARTAGENA DE INDIAS (CALIDAD MATRICULA) -Rendimientos Financieros-S.G.P.-Educacion"/>
        <s v="ACOGIDA - FORTALECIMIENTO DE LOS AMBIENTES DE APRENDIZAJE DE LAS SEDES EDUCATIVAS- TRANSFERENCIAS FONPET - SGP Educacion"/>
        <s v="ACOGIDA - PERMANECER  - OTRAS ESTRATEGIAS DE PERMANENCIA - ESTUDIANTES TRANSPORTADOS - TRANSFERENCIAS FONPET - SGP Educacion"/>
        <s v="ACOGIDA - FORTALECIMIENTO DE LOS AMBIENTES DE APRENDIZAJE DE LAS SEDES EDUCATIVAS- TRANSFERENCIAS FONPET - SGP Educación"/>
        <s v="OPTIMIZACION DE LA OPERACION DE LAS INSTITUCIONES EDUCATIVAS OFICIALES DE CARTAGENA DE INDIAS (CALIDAD MATRICULA OFICIAL)  - ASIGNACION ESPECIAL  FONPET SGP Educacion"/>
        <s v="ACOGIDA FORTALECIMIENTO DE LOS AMBIENTES DE APRENDIZAJE DE LAS SEDES EDUCATIVAS - ASIGNACION ESPECIAL FONPET SGP Educación"/>
        <s v="EDUCACION PARA TRANSFORMAR - APOYO AL MEJORAMIENTO DE LAS COMPETENCIAS LABORALES DE LOS EGRESADOS DE LAS IEO DE CARTAGENA  - Fondo Educativo - Bicentenario de Cartagena - ICAT 3%"/>
        <s v="ACOGIDA - FORTALECIMIENTO DE LOS AMBIENTES DE APRENDIZAJE DE LAS SEDES EDUCATIVAS- SGP Proposito General"/>
        <s v="ACOGIDA - FORTALECIMIENTO DE LOS AMBIENTES DE APRENDIZAJE DE LAS SEDES EDUCATIVAS-  SGP Proposito General"/>
        <s v="GASTOS DE PERSONAL DOCENTE  - ADMINISTRACION DEL TALENTO HUMANO DEL SERVICIO EDUCATIVO OFICIAL DEL DISTRITO DE CARTAGENA  - SGP - Educacion"/>
        <s v="APORTES PATRONALES - SED (SIN SITUACION DE FONDOS)  - ADMINISTRACION DEL TALENTO HUMANO DEL SERVICIO EDUCATIVO OFICIAL DEL DISTRITO DE CARTAGENA  - SGP - Educacion"/>
        <s v="APORTES PATRONALES - DOCENTES (SIN SITUACION DE FONDOS)  - ADMINISTRACION DEL TALENTO HUMANO DEL SERVICIO EDUCATIVO OFICIAL DEL DISTRITO DE CARTAGENA  - SGP - Educacion"/>
        <s v="PROVISIONES CESANTIAS PERSONAL ADMINISTRATIVO - REGIMEN RETROACTIVO  - ADMINISTRACION DEL TALENTO HUMANO DEL SERVICIO EDUCATIVO OFICIAL DEL DISTRITO DE CARTAGENA  - SGP - Educacion"/>
        <s v="DOTACION DOCENTE  - ADMINISTRACION DEL TALENTO HUMANO DEL SERVICIO EDUCATIVO OFICIAL DEL DISTRITO DE CARTAGENA - SGP - Educacion"/>
        <s v="DOTACION ADMINISTRATIVOS  - ADMINISTRACION DEL TALENTO HUMANO DEL SERVICIO EDUCATIVO OFICIAL DEL DISTRITO DE CARTAGENA  - SGP - Educacion"/>
        <s v="GASTOS GENERALES  - ADMINISTRACION DEL TALENTO HUMANO DEL SERVICIO EDUCATIVO OFICIAL DEL DISTRITO DE CARTAGENA  - SGP - Educacion"/>
        <s v="OPTMIZACION DE LA OPERACION DE LAS INSTITUCIONES EDUCATIVAS OFICIALES DE CARTAGENA DE INDIAS (CALIDAD MATRICULA OFICIAL)  -SGP - Educacion"/>
        <s v="OPTMIZACION DE LA OPERACION DE LAS INSTITUCIONES EDUCATIVAS OFICIALES DE CARTAGENA DE INDIAS - (GRATUIDAD SISBEN 1 Y 2)  - SGP - Educacion"/>
        <s v="FORMANDO CON AMOR - MEJORAMIENTO DE LA CALIDAD DE LAS IEO  - SGP - Educacion"/>
        <s v="DESARROLLO DE POTENCIALIDADES - FORTALECIMIENTO DE LOS PROCESOS FORMATIVOS EN LAS IEO DEL DISTRITO DE CARTAGENA  -SGP - Educacion"/>
        <s v="DESARROLLO DE POTENCIALIDADES - FORTALECIMIENTO DE LOS PROCESOS FORMATIVOS BILINGUES EN LAS IEO DEL DISTRITO DE CARTAGENA - SGP - Educacion"/>
        <s v="FORTALECIMIENTO DE LA GESTION ESCOLAR PARA EL MEJORAMIENTO DE LA CALIDAD  - SGP - Educacion"/>
        <s v="EDUCACION MEDIADA A TRAVES DE TECNOLOGIAS DE LA INFORMACION Y LAS COMUNICACIONES-TIC  - SGP - Educacion"/>
        <s v="ACOGIDA - FORTALECIMIENTO DE LOS AMBIENTES DE APRENDIZAJE DE LAS SEDES EDUCATIVAS - SGP ��� Educacion"/>
        <s v="ACOGIDA - ATENCION A POBLACION DIVERSA  - SGP - Educacion"/>
        <s v="ACOGIDA - LLEGO Y ME QUEDO EN LA ESCUELA  - SGP - Educacion"/>
        <s v="ACOGIDA - FORTALECIMIENTO DE LOS AMBIENTES DE APRENDIZAJE DE LAS SEDES EDUCATIVAS  - SGP - Educacion"/>
        <s v="GASTOS ADMINISTRATIVOS PLANTA CENTRAL - ADMINISTRACION DEL TALENTO HUMANO DEL SERVICIO EDUCATIVO OFICIAL DEL DISTRITO DE CARTAGENA  - SGP - Educacion"/>
        <s v="GASTOS DE PERSONAL ADMINISTRATIVOS  - ADMINISTRACION DEL TALENTO HUMANO DEL SERVICIO EDUCATIVO OFICIAL DEL DISTRITO DE CARTAGENA  - SGP - Educacion"/>
        <s v="ACOGIDA - FORTALECIMIENTO DE LOS AMBIENTES DE APRENDIZAJE DE LAS SEDES EDUCATIVAS - CALIDAD MATRICULA OFICIAL - SGP  Educacion"/>
        <s v="ACOGIDA - FORTALECIMIENTO DE LOS AMBIENTES DE APRENDIZAJE DE LAS SEDES EDUCATIVAS - CALIDAD MATRICULA OFICIAL- SGP Educacion"/>
        <s v="ACOGIDA - FORTALECIMIENTO DE LOS AMBIENTES DE APRENDIZAJE DE LAS SEDES EDUCATIVAS - PLAN DE INFRAESTRUCTURA EDUCATIVA - SGP Educacion"/>
        <s v="ACOGIDA - FORTALECIMIENTO DE LOS AMBIENTES DE APRENDIZAJE DE LAS SEDES EDUCATIVAS - SGP - Educacion"/>
        <s v="ACOGIDA FORTALECIMIENTO DE LOS AMBIENTES DE APRENDIZAJE DE LAS SEDES EDUCATIVAS  SGP Educacion"/>
        <s v="ACOGIDA- PERMANECER - ALIMENTACION ESCOLAR- SGP CALIDAD - MATRICULA OFICIAL- ESTADO DE EMERGENCIA SGP Educacion"/>
        <s v="GASTOS DE PERSONAL DOCENTE - POBLACION DIVERSA - ADMINISTRACION DEL TALENTO HUMANO DEL SERVICIO EDUCATIVO OFICIAL DEL DISTRITO DE CARTAGENA - SGP Educacion"/>
        <s v="OPTIMIZACION DE LA OPERACION DE LAS INSTITUCIONES EDUCATIVAS OFICIALES DE CARTAGENA DE INDIAS (CALIDAD MATRICULA OFICIAL)  SGP Educacion "/>
        <s v="EDUCACION MEDIADA A TRAVES DE TECNOLOGIAS DE LA INFORMACION Y LAS COMUNICACIONES-TIC - CALIDAD MATRICULA OFICIAL - SGP Educacion - VIGENCIAS ANTERIORES."/>
        <s v="ATENCION INTEGRAL A LOS ADULTOS MAYORES EN CENTROS DE VIDA Y GRUPOS ORGANIZADOS ET+ - Estampilla Anos Dorados"/>
        <s v="ATENCION INTEGRAL A LOS ADULTOS MAYORES EN CENTROS DE VIDA Y GRUPOS ORGANIZADOS - Estampilla Anos Dorados"/>
        <s v="ATENCION INTEGRAL A LOS ADULTOS MAYORES EN CENTROS DE VIDA Y GRUPOS ORGANIZADOS ET+ - Rendimientos Financieros Estampilla Anos Dorados"/>
        <s v="ATENCION INTEGRAL A LOS ADULTOS MAYORES EN CENTROS DE VIDA Y GRUPOS ORGANIZADOS-Rendimientos Financieros Estampilla Anos Dorados"/>
        <s v="COMPROMETIDOS CON LA SALVACION DE NUESTRA PRIMERA INFANCIA  - Rendimientos Financieros SGP Atencion Integral a la Primera Infancia"/>
        <s v="FORTALECIMIENTO DE LA PARTICIPACION CIUDADANA Y COMINITARIA PARA SALVAR JUNTOS A CARTAGENA. ET+ - Ingresos corrientes de libre destinacion"/>
        <s v="FORTALECIMIENTO  Y DOTACION  CON MATERIALES A 15 ASOCIACIONES DE PESCADORES PERTENECIENTES A GRUPOS ETNICOS AFRO, UBICADOS EN EL DISTRITO DE CARTAGENA DURANTE EL CUATRIENIO 2020- 2023 ET+ - Ingresos corrientes de libre destinacion"/>
        <s v="APOYO AL EMPODERAMIENTO DEL LIDERAZGO DE LAS MUJERES, NINEZ, JOVENES, FAMILIA Y GENERACION INDIGENA. - ET+ - Ingresos corrientes de libre destinacion"/>
        <s v="LAS MUJERES DECIDIMOS EN EL EJERCICIO DEL PODER EG+ - Ingresos corrientes de libre destinacion"/>
        <s v="UNA VIDA LIBRE DE VIOLENCIAS PARA LAS MUJERES EG+ - Ingresos corrientes de libre destinacion"/>
        <s v="MUJERES CONSTRUCTORAS DE PAZ EG+ - Ingresos corrientes de libre destinacion"/>
        <s v="CARTAGENA LIBRE DE UNA CULTURA MACHISTA EG+ - Ingresos corrientes de libre destinacion"/>
        <s v="COMPROMETIDOS CON LA SALVACION DE NUESTRA PRIMERA INFANCIA  ET+ - Ingresos corrientes de libre destinacion"/>
        <s v="PROTECCION DE LA INFANCIA Y LA ADOLESCENCIA PARA LA PREVENCION Y ATENCION DE VIOLENCIAS ET+ - Ingresos corrientes de libre destinacion"/>
        <s v="LOS NINOS, LAS NINAS Y ADOLESCENTES DE CARTAGENA PARTICIPAN Y DISFRUTAN SUS DERECHOS  ET+ - Ingresos corientes de libre destinacion"/>
        <s v="FORTALECIMIENTO FAMILIAR ET+ - Ingresos corientes de libre destinacion"/>
        <s v="JOVENES PARTICIPANDO Y SALVANDO A CARTAGENA ET+ - Ingresos corientes de libre destinacion"/>
        <s v="POLITICA PUBLICA DE JUVENTUD ET+ - Ingresos corientes de libre destinacion"/>
        <s v="GESTION SOCIAL INTEGRAL Y ARTICULADORA POR LA PROTECCION DE LAS PERSONAS CON DISCAPACIDAD Y/O SU FAMILIA O CUIDADOR. ET+  - Ingrsos corrientes de libre destinacion"/>
        <s v="PACTO O ALIANZA POR LA INCLUSION SOCIAL Y PRODUCTIVA DE LAS PERSONAS CON DISCAPACIDAD. ET+ - Ingrsos corrientes de libre destinacion"/>
        <s v="DESARROLLO LOCAL INCLUSIVO DE LAS PERSONAS CON DISCAPACIDAD: RECONOCIMIENTO DE CAPACIDADES, DIFERENCIAS Y DIVERSIDAD. ET+ - Ingresos corrientes de libre destinacion"/>
        <s v="HABITANTE DE CALLE CON DESARROLLO HUMANO INTEGRAL ET+ - Ingresos corrientes de libre destinacion"/>
        <s v="FORMACION PARA EL TRABAJO - GENERACION DE INGRESOS Y RESPONSABILIDAD SOCIAL EMPRESARIAL PARA LOS HABITANTES DE CALLE DEL DISTRITO DE CARTAGENA. ET+ - Ingresos corientes de libre destinacion"/>
        <s v="DIVERSIDAD SEXUAL E IDENTIDADES DE GENERO. ET+ - Ingresos corrientes de libre destinacion"/>
        <s v="MUJERES CON AUTONOMIA ECONOMICA EG+ - Ingresos corrientes de libre destinacion"/>
        <s v="EMPLEO INCLUSIVO PARA LOS JOVENES ET+ - Ingresos corrientes de libre destinacion"/>
        <s v="CARTAGENA EMPRENDEDORA PARA PEQUENOS PRODUCTORES RURALES ET+ - Ingresos corrientes de libre destinacion"/>
        <s v="ASISTENCIA CARTAGENA FOMENTA LA CIENCIA, TECNOLOGIA E INNOVACION: JUNTOS POR LA EXTENSION AGROPECUARIA A PEQUENOS PRODUCTORES.  CARTAGENA DE INDIAS ET+ - Ingresos corrientes de libre destinacion"/>
        <s v="POLITICA PUBLICA DE  BIENESTAR Y PROTECCION ANIMAL SALVEMOS JUNTOS A CARTAGENA-POR UNA CARTAGENA LIBRE Y RESILIENTE 2020 A 2023  CARTAGENA DE INDIAS - Ingresos corrientes de libre destinacion"/>
        <s v="PROYECTO OPERACION CENTRO DE ATENCION  Y PROTECCION ANIMAL - VEHICULO DE TRACCION ANIMAL  - Ingresos corrientes de libre destinacion"/>
        <s v="ESTRATEGIAS DE EMPRENDIMIENTO Y EMPRESARISMO PARA LA INCLUSION PRODUCTIVA Y LA VINCULACION LABORAL EN EL DISTRITO DE CARTAGENA DE INDIAS. ET+ - Ingresos corrientes de libre destinacion"/>
        <s v="ATENCION INTEGRAL A LOS ADULTO MAYORES EN ESTADO DE ABANDONO, MALTRATO Y SITUACION DE CALLE. ET+ - Estampilla Anos Dorados"/>
        <s v="ESTUDIOS Y DISENOS VIA PERIMETRAL - Impuesto Transporte por Oleoducto y Gasoducto"/>
        <s v="APOYO PROYECTO PARA CANOS, LAGOS, LAGUNAS Y CIENAGAS DE CARTAGENA - Dividendos Sociedad Portuaria"/>
        <s v="PROYECTO REGLAMENTACION URBANISTICA -  SGP Proposito General "/>
        <s v="APOYO PROYECTO PARA CANOS, LAGOS, LAGUNAS Y CIENAGAS DE CARTAGENA - SGP Proposito General "/>
        <s v="PROYECTO INSTRUMENTOS DE PLANIFICACION (POT-PEMP) EG+ -SGP -  Proposito General "/>
        <s v="PLAN DE NORMALIZACION URBANISTICA - SGP -  Proposito General "/>
        <s v="PROYECTO DE INSTRUMENTOS DE PLANIFICACION (S.I.G. - NOMENCLATURA) - SGP -  Proposito General "/>
        <s v="PROYECTO PARA SISBEN METODOLOGIA IV - SGP -  Proposito General "/>
        <s v="ASISTENCIA TECNICA PARA MEJORA DE BANCO DE PROGRAMA Y PROYECTOS LOCALES - SGP -  Proposito General "/>
        <s v="PLANEACION DESDE EL AMBITO TERRITORIAL (INVERSION PUBLICA Y PLAN DE DESARROLLO) - SGP -  Proposito General "/>
        <s v="INSTRUMENTO DE PLANIFICACION (SIG Y NOMENCLATURA) - SERVINFO - Ingresos corrientes de libre destinacion"/>
        <s v="PROYECTO CREACION DE OBSERVACION DE DINAMICA URBANA - Ingresos corrientes de libre destinacion"/>
        <s v="PROYECTO NUEVA ESTRATIFICACION - Ingresos corrientes de libre destinacion"/>
        <s v="PROYECTO DE INSTRUMENTOS DE PLANIFICACION (S.I.G. - NOMENCLATURA) - Ingresos corrientes de libre destinacion"/>
        <s v="PROYECTO PARA SISBEN METODOLOGIA IV - Ingresos corrientes de libre destinacion"/>
        <s v="ASISTENCIA TECNICA PARA MEJORA DE BANCO DE PROGRAMA Y PROYECTOS LOCALES - Ingresos corrientes de libre destinacion"/>
        <s v="DESARROLLO DE CAPACIDADES PARA EL CONSEJO TERRITORIAL DE PLANEACION - Ingresos corrientes de libre destinacion"/>
        <s v="PLANEACION DESDE EL AMBITO TERRITORIAL ( INVERSION PUBLICAY PLAN DE DESARROLLO) - Ingresos Corrientes de LIbre Destinacion"/>
        <s v="PROYECTO INSTRUMENTOS DE PLANIFICACION (POT-PEMP)- Excedentes De Regalias - LEY 141"/>
        <s v="PROYECTO NUEVA ESTRATIFICACION - Aportes Estratificacion Distrital"/>
        <s v="POLITICAS PUBLICAS  - Ingresos corrientes de libre destinacion"/>
        <s v="APOYO PROYECTO PARA CANOS, LAGOS, LAGUNAS Y CIENAGAS DE CARTAGENA - Ingresos corrientes de libre destinacion"/>
        <s v="PLAN DE NORMALIZACION URBANISTICA - Ingresos corrientes de libre destinacion"/>
        <s v="ESTUDIOS Y DISENOS VIA PERIMETRAL - Ingresos corrientes de libre destinacion"/>
        <s v="REGLAMENTACION URBANISTICA - NORMAS DE PROMOCION -  Ingresos corrientes de libre destinacion"/>
        <s v="PROYECTO REGLAMENTACION URBANISTICA - Ingresos corrientes de libre destinacion"/>
        <s v="PROYECTO INSTRUMENTOS DE PLANIFICACION (POT-PEMP) EG+ - Ingresos corrientes de libre destinacion"/>
        <s v="PROYECTO NUEVO DE CATASTRO MULTIPROPOSITO - Ingresos corrientes de libre destinacion"/>
        <s v="PROYECTO DE INTEGRACION ENTRE CIUDADES - Ingresos corrientes de libre destinacion"/>
        <s v="PROYECTO REGLAMENTACION URBANISTICA-Impuesto Transporte por Oleoducto y Gasoducto"/>
        <s v="CONTROL Y VIGILANCIA DE LA CALIDAD DEL AGUA PARA CONSUMO HUMANO Y DIVERSION - SGP -  Salud"/>
        <s v="SEGURIDAD SANITARIA DEL AMBIENTE - SGP -  Salud"/>
        <s v="VIDA SALUDABLE Y CONDICIONES CRONICAS NO TRASMITIBLES - SGP -  Salud"/>
        <s v="PREVENCION Y CONTROL DE LAS ALTERACIONES DE LA SALUD ORAL - SGP -  Salud"/>
        <s v="PREVENCION Y CONTROL DE LAS ALTERACIONES DE LA SALUD VISUAL - SGP -  Salud"/>
        <s v="PREVENCION Y CONTROL DE LAS ALTERACIONES DE LA SALUD AUDITIVA - SGP -  Salud"/>
        <s v="PREVENCION EN SALUD MENTAL - SGP -  Salud"/>
        <s v="NUTRICION, CONSUMO Y APROVECHAMIENTO - SGP -  Salud"/>
        <s v="EMERGENCIAS Y DESASTRES - SISTEMA INTEGRAL DE URGENCIAS - Ministerio de Proteccion Social"/>
        <s v="PREVENCION Y CONTROL DE LA LEPRA  - Ministerio de la proteccion social"/>
        <s v="PREVENCION Y CONTROL DE LA TUBERCULOSIS  - Ministerio de la proteccion social"/>
        <s v="PREVENCION, PROMOCION, VIGILANCIA Y CONTROL DE ENFERMEDADES DE TRANSMISION VECTORIAL -  Ministerio de la proteccion social"/>
        <s v="IMPLEMENTACIÓN DE LA CERTIFICACIÓN DE DISCAPACIDAD Y RLCPD ¿ Ministerio de la Protección Social"/>
        <s v="ATENCION EN SERVICIOS Y TECNOLOGIAS NO POS A POBLACION POBRE Y VULNERABLE II, III Y IV NIVEL DE COMPLEJIDAD  (VIGENCIAS ANTERIORES) -Ministerio de la Proteccion Social"/>
        <s v="ATENCION EN SALUD A POBLACION POBRE Y VULNERABLE II, III Y IV NIVEL DE COMPLEJIDAD- Rendimientos  Financieros FLS"/>
        <s v="DESARROLLO INSTITUCIONAL DEL DEPARTAMENTO ADMINISTRATIVO DE SALUD- Rendimientos  Financieros FLS"/>
        <s v="RECOBROS - ATENCION EN SALUD A POBLACION POBRE Y VULNERABLE II, III Y IV NIVEL DE COMPLEJIDAD - Rendimientos  Financieros FLS"/>
        <s v="VIGILANCIA EN SALUD PUBLICA - Rendimientos  Financieros FLS"/>
        <s v="CONTROL Y VIGILANCIA DE ALIMENTOS - Rendimientos  Financieros FLS"/>
        <s v="SALUD SEXUAL Y REPRODUCTIVA (SSR)- Rendimientos  Financieros FLS"/>
        <s v="PREVENCION DE ENFERMEDAD Y ACCIDENTALIDAD EN AMBITOS LABORALES  - Rendimientos  Financieros FLS"/>
        <s v="DESARROLLO INSTITUCIONAL DEL DEPARTAMENTO ADMINISTRATIVO DE SALUD  - Rendimientos financieros fondo local de salud"/>
        <s v="FORTALECIMIENTO RED HOSPITALARIA - VIGENCIAS EXPIRADAS ��� CREDITO INTERNO 2014. "/>
        <s v="CONTINUIDAD DEL ASEGURAMIENTO A POBLACION AFILIADA A REGIMEN SUBSIDIADO  - Ingresos corrientes de libre destinacion"/>
        <s v="ATENCION EN SALUD PARA LA POBLACION POBRE Y VULNERABLE I NIVEL DE COMPLEJIDAD - Ingresos corrientes de libre destinacion"/>
        <s v="ATENCION EN SALUD A POBLACION POBRE Y VULNERABLE II, III Y IV NIVEL DE COMPLEJIDAD  - Ingresos corrientes de libre destinacion"/>
        <s v="ATENCION EN SALUD A POBLACION POBRE Y VULNERABLE II, III Y IV NIVEL DE COMPLEJIDAD - VIGENCIAS ANTERIORES - Ingresos corrientes de libre destinacion"/>
        <s v="VIGILANCIA Y CONTROL DEL SISTEMA OBLIGATORIO DE GARANTIAS DE CALIDAD EN ATENCION EN SALUD  - Ingresos corrientes de libre destinacion"/>
        <s v="ATENCION EN SERVICIOS Y TECNOLOGIAS NO POS A POBLACION POBRE Y VULNERABLE II, III Y IV NIVEL DE COMPLEJIDAD  (VIGENCIAS ANTERIORES) - Ingresos corrientes de libre destinacion"/>
        <s v="DESARROLLO INSTITUCIONAL DEL DEPARTAMENTO ADMINISTRATIVO DE SALUD  - Ingresos corrientes de libre destinacion"/>
        <s v="AUTORIZACION DE SERVICIOS, AUDITORIA CONCURRENTE Y AUDITORIA DE CUENTAS - Ingresos corrientes de libre destinacion"/>
        <s v="CENTRO DE OPERACIONES Y EMERGENCIAS EN SITUACIONES DE IMPACTO EN LA SALUD PUBLICA   - Ingresos corrientes de libre destinacion"/>
        <s v="GARANTIA DE LOS DEBERES Y DERECHOS EN SALUD A LOS GRUPOS POBLACIONALES ESPECIALES DEL DISTRITO DE CARTAGENA - Ingresos corrientes de libre destinacion"/>
        <s v="EMERGENCIAS Y DESASTRES - SISTEMA INTEGRAL DE URGENCIAS - Ingresos corrientes de libre destinacion"/>
        <s v="DESARROLLO INSTITUCIONAL DEL DEPARTAMENTO ADMINISTRATIVO DE SALUD  - Rendimientos financieros coljuegos"/>
        <s v="CONTINUIDAD DEL ASEGURAMIENTO A POBLACION AFILIADA AL REGIMEN SUBSIDIADO  COLJUEGOS CSF Juegos Novedosos"/>
        <s v="VIGILANCIA Y CONTROL DEL SISTEMA OBLIGATORIO DE GARANTIAS DE CALIDAD EN ATENCION EN SALUD - COLJUEGOS ��� (CSF)"/>
        <s v="RECOBROS - ATENCION EN SALUD A POBLACION POBRE Y VULNERABLE II,III Y IV NIVEL DE COMPLEJIDAD  - COLJUEGOS (CSF)"/>
        <s v="DESARROLLO INSTITUCIONAL DEL DEPARTAMENTO ADMINISTRATIVO DE SALUD - Coljuegos ��� (CSF)"/>
        <s v="CONTINUIDAD DEL ASEGURAMIENTO A POBLACION AFILIADA A REGIMEN SUBSIDIADO  - Coljuegos - sin situacion de fondos"/>
        <s v="CONTINUIDAD DEL ASEGURAMIENTO A POBLACION AFILIADA A REGIMEN SUBSIDIADO  - Coljuegos caducos - sin situacion de fondos"/>
        <s v="DESARROLLO INSTITUCIONAL DEL DEPARTAMENTO ADMINISTRATIVO DE SALUD  - Coljuegos - con situacion de fondos"/>
        <s v="VIGILANCIA Y CONTROL DEL SISTEMA OBLIGATORIO DE GARANTIAS DE CALIDAD EN ATENCION EN SALUD  -  coljuegos - con situacion de fondos"/>
        <s v="CONTINUIDAD DEL ASEGURAMIENTO A POBLACION AFILIADA AL REGIMEN SUBSIDIADO  COLJUEGOS CSF"/>
        <s v="IMPLEMENTACION DE LA CERTIFICACION DE DISCAPACIDAD Y RLCPD - Ministerio de Proteccion Social"/>
        <s v="VIGILANCIA EN SALUD PUBLICA - Ministerio de Proteccion Social"/>
        <s v="PREVENCION EN SALUD MENTAL - Ministerio de Proteccion Social"/>
        <s v="PREVENCION Y CONTROL DE LA LEPRA - Ministerio de Proteccion Social"/>
        <s v="PREVENCION Y CONTROL DE LA TUBERCULOSIS - Ministerio de Proteccion Social"/>
        <s v="PREVENCION, PROMOCION, VIGILANCIA Y CONTROL DE ENFERMEDADES DE TRANSMISION VECTORIAL - Ministerio de Proteccion Social"/>
        <s v="PROMOCION Y PREVENCION Y CONTROL DE ENFERMEDADES TRANSMITIDAS POR VECTORES  - Ministerio de Proteccion Social"/>
        <s v="CONTROL Y VIGILANCIA DE ALIMENTOS - SGP -  Salud"/>
        <s v="PROMOCION DE LOS DERECHOS SEXUALES Y REPRODUCTIVOS - SGP -  Salud"/>
        <s v="SALUD SEXUAL Y REPRODUCTIVA (SSR) - SGP -  Salud"/>
        <s v="PREVENCION DE LA MORTALIDAD MATERNA Y PERINATAL - SGP -  Salud"/>
        <s v="PREVENCION Y CONTROL DE LA LEPRA  - SGP -  Salud"/>
        <s v="PREVENCION Y CONTROL DE LA TUBERCULOSIS - SGP -  Salud"/>
        <s v="PREVENCION, PROMOCION, VIGILANCIA Y CONTROL DE ENFERMEDADES DE TRANSMISION VECTORIAL - SGP -  Salud"/>
        <s v="PREVENCION, MANEJO Y CONTROL  DE LA INFECCION RESPIRATORIA AGUDA - SGP -  Salud"/>
        <s v="PREVENCION Y CONTROL DE ENFERMEDADES INMUNOPREVENIBLES - SGP -  Salud"/>
        <s v="PREVENCION DE ENFERMEDAD Y ACCIDENTALIDAD EN AMBITOS LABORALES - SGP -  Salud"/>
        <s v="FORTALECIMIENTO DE LA GESTION DEL PLAN SALUD PUBLICA  - Rendimientos financieros SGP Salud"/>
        <s v="ATENCION EN SALUD A POBLACION POBRE Y VULNERABLE II, III Y IV NIVEL DE COMPLEJIDAD - VIGENCIAS ANTERIORES - Rendimientos Financieros SGP ��� Salud"/>
        <s v="RECOBROS - ATENCION EN SALUD PARA LA POBLACION POBRE Y VULNERABLE II, III Y IV DE COMPLEJIDAD - Rendimientos Financieros SGP ��� Salud"/>
        <s v="PROMOCION Y PREVENCION DE LA SALUD EN LA INFANCIA - Rendimientos Financieros SGP Salud"/>
        <s v="VIDA SALUDABLE Y CONDICIONES CRONICAS NO TRANSMISIBLES- Rendimientos Financieros SGP ��� Salud"/>
        <s v="PREVENCION, PROMOCION, VIGILANCIA Y CONTROL DE ENFERMEDADES DE TRANSMISION VECTORIAL - Rendimientos Financieros SGP Salud"/>
        <s v="ATENCION EN SERVICIOS Y TECNOLOGIAS NO POS A POBLACION POBRE Y VULNERABLE II, III Y IV NIVEL DE COMPLEJIDAD (VIGENCIAS ANTERIORES) ¿ Rendimientos financieros SGP"/>
        <s v="VIGILANCIA Y CONTROL DE MEDICAMENTOS  - Multas y Sanciones DADIS"/>
        <s v="VIGILANCIA Y CONTROL DE MEDICAMENTOS  -  Multas y Sanciones DADIS"/>
        <s v="CONTINUIDAD DEL ASEGURAMIENTO A POBLACION AFILIADA A REGIMEN SUBSIDIADO  - Cajas de compensacion familiar sin situacion de fondos"/>
        <s v="ATENCION EN SERVICIOS Y TECNOLOGIAS NO POS A POBLACION POBRE Y VULNERABLE II, III Y IV NIVEL DE COMPLEJIDAD - (Vigencias anteriores) - Rendimientos Financieros Laudo Arbitral Distrito de Cartagena"/>
        <s v="ATENCION EN SERVICIOS Y TECNOLOGIAS NO POS A POBLACION POBRE Y VULNERABLE II, III Y IV NIVEL DE COMPLEJIDAD - (Vigencias anteriores) - Otros Recursos de Capital Laudo Arbitral Distrito de Cartagena"/>
        <s v="ATENCION EN SERVICIOS Y TECNOLOGIAS NO POS A POBLACION POBRE Y VULNERABLE II, III Y IV NIVEL DE COMPLEJIDAD  (VIGENCIAS ANTERIORES) Reintegros Rendimientos Financieros Ministerio de la Protección Social"/>
        <s v="FORTALECIMIENTO RED HOSPITALARIA - VIGENCIAS EXPIRADAS ��� Rendimientos Financieros Recursos del Credito. "/>
        <s v="ATENCION EN SALUD A POBLACION POBRE Y VULNERABLE II, III Y IV NIVEL DE COMPLEJIDAD -VIGENCIAS ANTERIORES ��� ADRES (CSF)"/>
        <s v="SANEAMIENTO FISCAL Y  FINANCIERO -  ESE CARTAGENA - ADRES (CSF)"/>
        <s v="CONTINUIDAD DEL ASEGURAMIENTO A POBLACION AFILIADA A REGIMEN SUBSIDIADO  - ADRES"/>
        <s v="TASA SUPERINTENDENCIA DE SALUD (SIN SITUACION DE FONDO ) - CONTINUIDAD  -  ADRES"/>
        <s v="ATENCION EN SALUD DE ACCIONES DE URGENCIAS PRESTADAS A LA POBLACION MIGRANTE- ADRES SSF"/>
        <s v="CONTINUIDAD DEL ASEGURAMIENTO A LA POBLACION AFILIADA A REGIMEN SUBSIDIADO - SGP ��� Salud."/>
        <s v="ATENCION EN SALUD PARA LA POBLACION POBRE Y VULNERABLE I NIVEL DE COMPLEJIDAD - SGP Salud"/>
        <s v="ATENCION EN SALUD PARA LA POBLACION POBRE Y VULNERABLE II, III Y IV NIVEL DE COMPLEJIDAD - SGP Salud"/>
        <s v="ATENCION EN SERVICIOS Y TECNOLOGIAS NO POS A POBLACION POBRE Y VULNERABLE II, III Y IV NIVEL DE COMPLEJIDAD  (VIGENCIAS ANTERIORES) - SGP  Salud"/>
        <s v="ATENCION EN SERVICIOS Y TECNOLOGIAS NO POS A POBLACION POBRE Y VULNERABLE II, III Y IV NIVEL DE COMPLEJIDAD - SGP  Salud"/>
        <s v="FORTALECIMIENTO DE LA GESTION DEL PLAN SALUD PUBLICA - SGP - Salud"/>
        <s v="VIGILANCIA Y CONTROL DE MEDICAMENTOS - SGP - Salud"/>
        <s v="RECOBROS - ATENCION EN SALUD PARA LA POBLACION POBRE Y VULNERABLE II, III, Y IV DE COMPLEJIDAD - SGP Salud"/>
        <s v="VIGILANCIA EN SALUD PUBLICA  - SGP - Salud"/>
        <s v="PROMOCION Y PREVENCION DE LA SALUD EN LA INFANCIA - SGP - Salud"/>
        <s v="VIGILANCIA Y CONTROL DE ENFERMEDADES ZOONOTICAS - SGP - Salud"/>
        <s v="CONTROL Y VIGILANCIA DE LA CALIDAD DEL AGUA PARA CONSUMO HUMANO Y DIVERSION - SGP - Salud"/>
        <s v="SEGURIDAD SANITARIA DEL AMBIENTE - SGP - Salud"/>
        <s v="PREVENCION Y CONTROL DE LAS ALTERACIONES DE LA SALUD AUDITIVA - SGP Salud"/>
        <s v="PREVENCION Y CONTROL DE LAS ALTERACIONES DE LA SALUD ORAL - SGP ��� Salud"/>
        <s v="PREVENCION Y CONTROL DE LAS ALTERACIONES DE LA SALUD VISUAL - SGP  Salud"/>
        <s v="VIDA SALUDABLE Y CONDICIONES CRONICAS NO TRANSMISIBLES - SGP - Salud"/>
        <s v="PREVENCION EN SALUD MENTAL -DIMENSION, CONVIVENCIA SOCIAL Y SALUD MENTAL - SGP  Salud"/>
        <s v="CONTROL Y VIGILANCIA DE ALIMENTOS- SGP  Salud"/>
        <s v="NUTRICION, CONSUMO Y APROVECHAMIENTO - SGP ��� Salud"/>
        <s v="PREVENCION DE LA MORTALIDAD MATERNA Y PERINATAL - SGP ��� Salud"/>
        <s v="PROMOCION DE LOS DERECHOS SEXUALES Y REPRODUCTIVOS - SGP  Salud"/>
        <s v="SALUD SEXUAL Y REPRODUCTIVA (SSR) - SGP ��� Salud"/>
        <s v="PREVENCION Y CONTROL DE  ENFERMEDADES INMUNOPREVENIBLES - SGP Salud"/>
        <s v="PREVENCION Y CONTROL DE LA LEPRA - SGP ��� Salud"/>
        <s v="PREVENCION Y CONTROL DE LA TUBERCULOSIS - SGP Salud"/>
        <s v="PREVENCION, PROMOCION, VIGILANCIA Y CONTROL DE ENFERMEDADES DE TRANSMISION VECTORIAL - SGP - Salud"/>
        <s v="PREVENCION, MANEJO Y CONTROL DE INFECCION RESPIRATORIA AGUDA EN NINOS MENORES DE CINCO ANOS - SGP  Salud"/>
        <s v="PREVENCION DE ENFERMEDAD Y ACCIDENTALIDAD EN AMBITOS LABORALES - SGP ��� Salud"/>
        <s v="CONTINUIDAD DEL ASEGURAMIENTO A POBLACION AFILIADA A REGIMEN SUBSIDIADO  - SGP -  Salud"/>
        <s v="VIGILANCIA EN SALUD PUBLICA   -SGP -  Salud"/>
        <s v="VIGILANCIA Y CONTROL DE MEDICAMENTOS  - SGP -  Salud"/>
        <s v="FORTALECIMIENTO DE LA GESTION DEL PLAN SALUD PUBLICA  - SGP -  Salud"/>
        <s v="PROMOCION Y PREVENCION DE LA SALUD EN LA INFANCIA -SGP -  Salud"/>
        <s v="VIGILANCIA Y CONTROL DE ENFERMEDADES ZOONOTICAS - SGP -  Salud"/>
        <s v="FONDO DE DESARROLLO LOCAL -MULTAS Y SANCIONES  Multas y Sanciones Localidad 1"/>
        <s v="AMPLIACION Y MANTENIMIENTO DE LA SENALIZACION VIAL EN EL DISTRITO DE CARTAGENA TG+ - Rendimientos financieros DATT"/>
        <s v="AMPLIACION Y MANTENIMIENTO DE LA SENALIZACION VIAL EN EL DISTRITO DE CARTAGENA - Rendimientos Financieros DATT"/>
        <s v="REINGENIERIA INSTITUCIONAL Y FORTALECIMIENTO FINANCIERO DEL DATT  - Rendimientos Financieros DATT"/>
        <s v="PLATAFORMA TECNOLOGICA VIRTUAL PARA LA INFORMACION Y GESTION DE TRAMITES EN EL  DATT - Impuesto de vehiculo automotor"/>
        <s v="SISTEMA DE FISCALIZACION ELECTRONICA PARA LA REGULACION Y CONTROL DEL TRANSITO EN EL DISTRITO DE CARTAGENA - Impuesto de vehiculo automotor"/>
        <s v="GESTION DEL TRANSPORTE PUBLICO MASIVO, COLECTIVO E INDIVIDUAL EN EL DISTRITO DE  CARTAGENA TG+ - Impuesto de vehiculo automotor"/>
        <s v="SISTEMA DE MOVILIDAD SOSTENIBLE PARA EL DISTRITO DE CARTAGENA TG+ - Impuesto de vehiculo automotor"/>
        <s v="SUSTITUCION DE  VEHICULOS DE TRACCION ANIMAL DEDICADOS AL TRANSPORTE DE CARGA LIVIANA EXISTENTES EN EL DISTRITO DE CARTAGENA - Impuesto de vehiculo automotor"/>
        <s v="FORTALECIMIENTO DE LA EDUCACION, CULTURA Y SEGURIDAD VIAL EN EL DISTRITO DE CARTAGENA - Impuesto de Vehiculo Automotor"/>
        <s v="AMPLIACION Y MANTENIMIENTO DE LA SENALIZACION VIAL EN EL DISTRITO DE CARTAGENA  - Impuesto de Vehiculo Automotor"/>
        <s v="REINGENIERIA INSTITUCIONAL Y FORTALECIMIENTO FINANCIERO DEL DATT  - Impuesto de Vehiculo Automotor"/>
        <s v="GESTION DEL TRANSPORTE PUBLICO MASIVO, COLECTIVO E INDIVIDUAL EN EL DISTRITO DE  CARTAGENA ��� Impuesto de Vehiculo Automotor"/>
        <s v="SISTEMA DE MOVILIDAD SOSTENIBLE PARA EL DISTRITO DE CARTAGENA -  Impuesto de Vehiculo Automotor"/>
        <s v="FORTALECIMIENTO DE LA EDUCACION, CULTURA Y SEGURIDAD VIAL EN EL DISTRITO DE CARTAGENA  TG+ - Impuesto de vehiculo automotor"/>
        <s v="AMPLIACION Y MANTENIMIENTO DE LA SENALIZACION VIAL EN EL DISTRITO DE CARTAGENA TG+ - Impuesto de vehiculo automotor"/>
        <s v="FORMULACION   Y ADOPCION DEL PLAN LOCAL DE SEGURIDAD VIAL EN EL DISTRITO DE CARTAGENA TG+ - Impuesto de vehiculo automotor"/>
        <s v="REINGENIERIA INSTITUCIONAL Y FORTALECIMIENTO FINANCIERO DEL DATT TG+ - Impuesto de vehiculo automotor"/>
        <s v="AMPLIACION Y MANTENIMIENTO DE LA SENALIZACION VIAL EN EL DISTRITO DE CARTAGENA - SEMAFORIZACION - Ingresos corrientes de libre destinacion"/>
        <s v="CONSTRUCCION DE CANALES EN EL PLAN DE DRENAJES PLUVIALES -Contribucion Valorizacion"/>
        <s v="PROTECCION COSTERA DE CARTAGENA - Contribucion Valorizacion"/>
        <s v="PROTECCION COSTERA DE CARTAGENA - Contraprestaciones Portuarias"/>
        <s v="CONSTRUCCION DE CANALES EN EL PLAN DE DRENAJES PLUVIALES - Contraprestaciones portuarias"/>
        <s v="DISENO DE INGENIERIA DE DETALLE DEL PLAN DE DRENAJES PLUVIALES - Obras por valorizacion beneficio directo "/>
        <s v="CONSTRUCCION DE CANALES EN EL PLAN DE DRENAJES PLUVIALES - Ingresos corrientes de libre destinacion"/>
        <s v="DISENO DE INGENIERIA DE DETALLE DEL PLAN DE DRENAJES PLUVIALES - Ingresos corrientes de libre destinacion"/>
        <s v="PROTECCION COSTERA DE CARTAGENA - Ingresos corrientes de libre destinacion"/>
        <s v="VIAS RURALES CONSTRUIDAS POR RIEGUE DE VALORIZACION - VIAS REGIONALES - Ingresos corrientes de libre destinacion"/>
        <s v="VIAS URBANAS CONSTRUIDAS POR RIEGUE DE VALORIZACION -VIAS URBANAS  - Ingresos corrientes de libre destinacion"/>
        <s v="ZONAS DE ESPACIO PUBLICO CONSTRUIDAS POR RIEGUE DE VALORIZACION - Ingresos corrientes de libre destinacion"/>
        <s v="CONSTRUCCION DE CANALES EN EL PLAN DE DRENAJES PLUVIALES -Certificado Paz y Salvo Valorizacion"/>
        <s v="PROTECCION COSTERA DE CARTAGENA - Certificado Paz y Salvo Valorizacion"/>
        <s v="DISENO DE INGENIERIA DE DETALLE DEL PLAN DE DRENAJES PLUVIALES - Rendimientos financieros valorizacion"/>
        <s v="APOYO E INCENTIVO A LAS INVESTIGACIONES SOBRE EL IMPACTO DE LA CORRUPCION EN LA CIUDAD DE CARTAGENA ��� REINTEGROS ICLD "/>
        <s v="APOYO E INCENTIVO A LAS INVESTIGACIONES SOBRE EL IMPACTO DE LA CORRUPCCION EN LA CIUDAD DE CARTAGENA ET+ - Ingresos corrientes de libre destinacion "/>
        <s v="AL SERVICIO DE LA CIUDADANIA EG+ - Ingresos corrientes de libre destinacion "/>
        <s v="DE UNA ET+ - Ingresos corrientes de libre destinacion "/>
        <s v="ESCUELA VIRTUAL DE GOBIERNO Y LIDERAZGO  - Ingresos corrientes de libre destinacion "/>
        <s v="CONECTATE CON CARTAGENA ET+ - Ingresos corrientes de libre destinacion "/>
        <s v="BARRIO HEROICO EG+ - Ingresos corrientes de libre destinacion "/>
        <s v="PLAN DECENAL DE CULTURA CIUDADANA EG+ - Ingresos corrientes de libre destinacion "/>
        <s v="YO SOY CARTAGENA DE KALAMARY EG+ - Ingresos corrientes de libre destinacion "/>
        <s v="NUESTRA CARTAGENA SONADA EG+ - Ingresos corrientes de libre destinacion "/>
        <s v="FORO CARTAGENA  EG+ - Ingresos corrientes de libre destinacion "/>
        <s v="CIUDADANIA LIBRE INCLUYENTE Y TRANSFORMADORA ET+ - Ingresos corrientes de libre destinacion "/>
        <s v="APROVECHAMIENTO DEL ESPACIO PUBLICO PARA LA REALIZACION DE EVENTOS RECREATIVOS QUE PERMITAN LA COHESION COMUNITARIA. TG+ - Rendimientos financieros - ider"/>
        <s v="RECOPILACION DE LA MEMORIA HISTORICA DEL DEPORTE CARTAGENERO Y BOLIVARENSE. TG+ - Rendimientos financieros - ider"/>
        <s v="APROVECHAMIENTO DEL ESPACIO PUBLICO PARA LA REALIZACION DE EVENTOS RECREATIVOS QUE PERMITAN LA COHESION COMUNITARIA. TG+ - Espectaculos publicos - ider"/>
        <s v="RECOPILACION DE LA MEMORIA HISTORICA DEL DEPORTE CARTAGENERO Y BOLIVARENSE. TG+ - Espectaculos publicos - ider"/>
        <s v="APLICACION DE LA CIENCIA, LA TECNOLOGIA Y LA INNOVACION (CTEI)EN EL SECTOR DEPORTE EN EL DISTRITO DE CARTAGENA DE INDIAS - Tasa Pro Deporte y Recreacion"/>
        <s v="DIVULGACION, APROPIACION DE CONOCIMIENTO Y PARTICIPACION CIUDADANA EN EL SECTOR DEPORTE, DEL DISTRITO DE CARTAGENA DE INDIAS  TG+ - Tasa Pro Deporte y Recreacion"/>
        <s v="RECOPILACION DE LA MEMORIA HISTORICA DEL DEPORTE CARTAGENERO Y BOLIVARENSE TG+ - Tasa Pro Deporte y Recreación"/>
        <s v="MEJORAMIENTO DE LOS ESTILOS DE VIDA -TG+ - Tasa Pro Deporte y Recreación"/>
        <s v="IMPLEMENTACION DEL PROGRAMA NACIONAL CAMPAMENTOS JUVENILES EN EL DISTRITO DE CARTAGENA -TG+ - Tasa Pro Deporte y Recreación"/>
        <s v="DESARROLLO DE LA ESCUELA DE INICIACION Y FORMACION DEPORTIVA  -TG+ - Tasa prodeporte y recreacion "/>
        <s v="FORTALECIMIENTO DEL DEPORTE ESTUDIANTIL -TG+ - Tasa prodeporte y recreacion "/>
        <s v="CONSOLIDACION DEL SISTEMA DEPORTIVO DISTRITAL   -TG+ - Tasa prodeporte y recreacion "/>
        <s v="INTEGRACION COMUNITARIA A TRAVES DEL  DEPORTE - ET+ - Tasa prodeporte y recreacion "/>
        <s v="TRANSFORMACION DE HABITOS PARA LA GENERACION DE ENTORNOS SALUDABLES EN EL DISTRITO DE CARTAGENA DE INDIAS - TG+ - Tasa prodeporte y recreacion "/>
        <s v="MODERNIZACION DEL CAF -TG+ - Tasa prodeporte y recreacion "/>
        <s v="IMPLEMENTACION DE LA ESTRATEGIA  ESCUELA RECREATIVA  TG+ - Tasa prodeporte y recreacion "/>
        <s v="APROVECHAMIENTO DEL ESPACIO PUBLICO PARA LA REALIZACION DE EVENTOS RECREATIVOS QUE PERMITAN LA COHESION COMUNITARIA. TG+ - Tasa prodeporte y recreacion "/>
        <s v="RECREACION PARA TODOS, COMO MECANISMO PARA LA COHESION COMUNITARIA MEDIANTE EL APROVECHAMIENTO Y USO DEL TIEMPO LIBRE. TG+ - Tasa prodeporte y recreacion "/>
        <s v="CONSERVACION, MANTENIMIENTO Y MEJORAMIENTO DE LOS ESCENARIOS DEPORTIVOS DE LA CIUDAD  TG+ - Tasa prodeporte y recreacion "/>
        <s v="DESARROLLO DE LA ESCUELA DE INICIACION Y FORMACION DEPORTIVA  -TG+ - Arrendamiento escenarios deportivos"/>
        <s v="TRANSFORMACION DE HABITOS PARA LA GENERACION DE ENTORNOS SALUDABLES EN EL DISTRITO DE CARTAGENA DE INDIAS - TG+ - Arrendamiento escenarios deportivos"/>
        <s v="DIVULGACION, APROPIACION DE CONOCIMIENTO Y PARTICIPACION CIUDADANA EN EL SECTOR DEPORTE, DEL DISTRITO DE CARTAGENA DE INDIAS  TG+ - Arrendamiento escenarios deportivos"/>
        <s v="CONSERVACION, MANTENIMIENTO Y MEJORAMIENTO DE LOS ESCENARIOS DEPORTIVOS DE LA CIUDAD  TG+ - Arrendamiento escenarios deportivos"/>
        <s v="MEJORAMIENTO DE LOS ESTILOS DE VIDA - SGP  Proposito General - Deportes"/>
        <s v="APROVECHAMIENTO DEL ESPACIO PUBLICO PARA LA REALIZACION DE EVENTOS RECREATIVOS QUE PERMITAN LA COHESION COMUNITARIA - SGP  Proposito General - Deportes"/>
        <s v="IMPLEMENTACION DEL PROGRAMA NACIONAL  CAMPAMENTOS JUVENILES  EN EL DISTRITO DE CARTAGENA  - SGP  Proposito General - Deportes"/>
        <s v="RECREACION PARA TODOS, COMO MECANISMO PARA LA COHESION COMUNITARIA MEDIANTE EL APROVECHAMIENTO Y USO DEL TIEMPO LIBRE - SGP  Proposito General - Deportes"/>
        <s v="CONSERVACION, MANTENIMIENTO Y MEJORAMIENTO DE LOS ESCENARIOS DEPORTIVOS DE LA CIUDAD  - SGP  Proposito General - Deportes"/>
        <s v="CONSERVACION, MANTENIMIENTO Y MEJORAMIENTO DE LOS ESCENARIOS DEPORTIVOS DE LA CIUDAD TG+. - SGP  Proposito General - Deportes"/>
        <s v="DESARROLLO DE LA ESCUELA DE INICIACION Y FORMACION DEPORTIVA -SGP  Proposito General - Deportes"/>
        <s v="CONSOLIDACION DEL SISTEMA DEPORTIVO DISTRITAL - SGP  Proposito General - Deportes"/>
        <s v="INTEGRACION COMUNITARIA A TRAVES DEL  DEPORTE -  SGP  Proposito General - Deportes"/>
        <s v="DESARROLLO DE LA ESCUELA DE INICIACION Y FORMACION DEPORTIVA  -TG+ - SGP  Proposito General - Deportes"/>
        <s v="CONSOLIDACION DEL SISTEMA DEPORTIVO DISTRITAL   -TG+ - SGP  Proposito General - Deportes"/>
        <s v="INTEGRACION COMUNITARIA A TRAVES DEL  DEPORTE - ET+ - SGP  Proposito General - Deportes"/>
        <s v="MEJORAMIENTO DE LOS ESTILOS DE VIDA TG+ -SGP  Proposito General - Deportes"/>
        <s v="RECREACION PARA TODOS, COMO MECANISMO PARA LA COHESION COMUNITARIA MEDIANTE EL APROVECHAMIENTO Y USO DEL TIEMPO LIBRE. TG+ - SGP  Proposito General - Deportes"/>
        <s v="IMPLEMENTACION DEL PROGRAMA NACIONAL  CAMPAMENTOS JUVENILES  EN EL DISTRITO DE CARTAGENA  TG+ - SGP  Proposito General - Deportes"/>
        <s v="CONSERVACION, MANTENIMIENTO Y MEJORAMIENTO DE LOS ESCENARIOS DEPORTIVOS DE LA CIUDAD  TG+ - SGP  Proposito General - Deportes"/>
        <s v="DESARROLLO DE LA ESCUELA DE INICIACION Y FORMACION DEPORTIVA  -TG+ - ICAT 3%"/>
        <s v="FORTALECIMIENTO DEL DEPORTE ESTUDIANTIL -TG+ - ICAT 3%"/>
        <s v="CONSOLIDACION DEL SISTEMA DEPORTIVO DISTRITAL   -TG+ - ICAT 3%"/>
        <s v="INTEGRACION COMUNITARIA A TRAVES DEL  DEPORTE - ET+ - ICAT 3%"/>
        <s v="MEJORAMIENTO DE LOS ESTILOS DE VIDA TG+ - ICAT 3%"/>
        <s v="RECREACION PARA TODOS, COMO MECANISMO PARA LA COHESION COMUNITARIA MEDIANTE EL APROVECHAMIENTO Y USO DEL TIEMPO LIBRE. TG+ - ICAT 3%"/>
        <s v="IMPLEMENTACION DEL PROGRAMA NACIONAL  CAMPAMENTOS JUVENILES  EN EL DISTRITO DE CARTAGENA  TG+ - ICAT 3%"/>
        <s v="APROVECHAMIENTO DEL ESPACIO PUBLICO PARA LA REALIZACION DE EVENTOS RECREATIVOS QUE PERMITAN LA COHESION COMUNITARIA. TG+ - ICAT 3%"/>
        <s v="APLICACION DE LA CIENCIA, LA TECNOLOGIA Y LA INNOVACION (CTEI) EN EL SECTOR DEPORTE EN EL DISTRITO DE CARTAGENA DE INDIAS TG+ - ICAT 3%"/>
        <s v="CONSERVACION, MANTENIMIENTO Y MEJORAMIENTO DE LOS ESCENARIOS DEPORTIVOS DE LA CIUDAD  TG+ - ICAT 3%"/>
        <s v="DESARROLLO DE LA ESCUELA DE INICIACION Y FORMACION DEPORTIVA - ICAT (3 %)"/>
        <s v="FORTALECIMIENTO DEL DEPORTE ESTUDIANTIL- ICAT (3 %)"/>
        <s v="CONSOLIDACION DEL SISTEMA DEPORTIVO DISTRITAL - ICAT (3 %)"/>
        <s v="INTEGRACION COMUNITARIA A TRAVES DEL DEPORTE- ICAT (3 %)"/>
        <s v="MEJORAMIENTO DE LOS ESTILOS DE VIDA - ICAT (3 %)"/>
        <s v="APLICACION DE LA CIENCIA, LA TECNOLOGIA Y LA INNOVACION (CTEI) EN EL SECTOR DEPORTE EN EL DISTRITO DE CARTAGENA DE INDIAS - ICAT (3 %)"/>
        <s v="CONSERVACION, MANTENIMIENTO Y MEJORAMIENTO DE LOS ESCENARIOS DEPORTIVOS DE LA CIUDAD - ICAT (3 %)"/>
        <s v="CONSERVACION, MANTENIMIENTO Y MEJORAMIENTO DE LOS ESCENARIOS DEPORTIVOS DE LA CIUDAD  TG+ - Rendimientos financieros sgp proposito general - deportes"/>
        <s v="RECOPILACION DE LA MEMORIA HISTORICA DEL DEPORTE CARTAGENERO Y BOLIVARENSE. TG+ -  Venta de Servicios - IDER "/>
        <s v="DESARROLLO DE LA ESCUELA DE INICIACION Y FORMACION DEPORTIVA  -TG+ - Rendimientos Financieros ICAT 3% "/>
        <s v="MI CASA A LO LEGAL! -  LEGALIZACION Y TITULACION DE PREDIOS   - Rendimientos financieros ipu corvivienda"/>
        <s v="JUNTOS POR UNA VIVIENDA DIGNA - VIVIENDAS INICIADAS POBREZA EXTREMA  - EG+ - Ipu 15%"/>
        <s v="JUNTOS POR UNA VIVIENDA DIGNA - VIVIENDAS INICIADAS VICTIMAS DEL CONFLICTO ARMADO - Ipu 15%"/>
        <s v="JUNTOS POR UNA VIVIENDA DIGNA - DAMNIFICADOS OLA INVERNAL  - Ipu 15%"/>
        <s v="JUNTOS POR UNA VIVIENDA DIGNA - MUJER CABEZA DE HOGAR  - Ipu 15%"/>
        <s v="MEJORO MI CASA, COMPROMISO DE TODOS SECTOR URBANO  - EG+ - Ipu 15%"/>
        <s v="MEJORO MI CASA, COMPROMISO DE TODOS SECTOR URBANO (MUJER CABEZA DE HOGAR)  - EG+ - Ipu 15%"/>
        <s v="MEJORO MI CASA, COMPROMISO DE TODOS SECTOR RURAL - Ipu 15%"/>
        <s v="MI CASA A LO LEGAL! -  LEGALIZACION Y TITULACION DE PREDIOS   - Ipu 15%"/>
        <s v="UN LUGAR APTO PARA MI HOGAR DIAGNOSTICO PARA VERIFICAR TERRENOS APTOS  - Ipu 15%"/>
        <s v="UN LUGAR APTO PARA MI HOGAR ADQUISICION HECTAREAS DE TIERRAS  - Ipu 15%"/>
        <s v="MI CASA, MI ENTORNO, MI HABITAT - MEDICION INTEGRAL NECESIDADES HABITACIONALES (MINH) - Ipu 15%"/>
        <s v="MI CASA, MI ENTORNO, MI HABITAT - OBSERVATORIO DE VIVIENDA VIS  - Ipu 15%"/>
        <s v="MI CASA, MI ENTORNO, MI HABITAT - LEGALIZACION URBANISTICA - Ipu 15%"/>
        <s v="MI CASA, MI ENTORNO, MI HABITAT - FORMULACION Y/O PARTICIPACION PLANES PARCIALES - Ipu 15%"/>
        <s v="UN LUGAR APTO PARA MI HOGAR-ADQUISICION DE TIERRAS IPU -15%"/>
        <s v="MI CASA, MI ENTORNO, MI HABITAT- MEDICION INTEGRAL DE LAS NECESIDADES HABITACIONALES (MIHN) ESTUDIO Y CONSULTORIA- IPU 15%"/>
        <s v="JUNTOS POR UNA VIVIENDA DIGNA - VIVIENDAS INICIADAS VICTIMAS DEL CONFLICTO ARMADO - Ingresos corrientes de libre destinacion "/>
        <s v="ESTIMULOS PARA LAS ARTES Y LA CULTURA - ET+ - Ingresos corrientes de libre destinacion"/>
        <s v="PRACTICAS SIGNIFICATIVAS DEL PATRIMONIO INMATERIAL - ET+ - Ingresos corrientes de libre destinacion"/>
        <s v="SALVAGUARDA DEL PATRIMONIO INMATERIAL EN  CARTAGENA DE INDIAS ET+ - Ingresos corrientes de libre destinacion"/>
        <s v="APROPIACION SOCIAL Y DIVULGACION DEL PATRIMONIO MATERIAL - ET+ - Ingresos corrientes de libre destinacion"/>
        <s v="VALORACION, CUIDADO Y CONTROL DEL PATRIMONIO MATERIAL - ET+ - Ingresos corrientes de libre destinacion"/>
        <s v="VALORACION, CUIDADO Y CONTROL DEL PATRIMONIO MATERIAL  - CASA GALERAS - Ingresos corrientes de libre destinacion"/>
        <s v="GARANTIA DE LOS DERECHOS CULTURALES - ET+ - Ingresos corrientes de libre destinacion"/>
        <s v="INFRAESTRUCTURA CULTURAL PARA LA INCLUSION - ET+ - Ingresos corrientes de libre destinacion"/>
        <s v="JORGE PIEDRAHITA ADUEN - ET+ - Ingresos corrientes de libre destinacion"/>
        <s v="SOSTENIBILIDAD CULTURAL COMO GARANTIA DE PERMANENCIA. - ET+ - Ingresos corrientes de libre destinacion"/>
        <s v="FORTALECIMIENTO DE LA PARTICIPACION JUVENIL  GENTE JOVEN PARTICIPANDO Y A SALVO - ET+ - Ingresos corrientes de libre destinacion"/>
        <s v="FORTALECIMIENTO INSTITUCIONAL - ET+ - Ingresos corrientes de libre destinacion"/>
        <s v="PRACTICAS SIGNIFICATIVAS DEL PATRIMONIO INMATERIAL - ET+ - Convenios y venta de servicios ipcc"/>
        <s v="INFRAESTRUCTURA CULTURAL PARA LA INCLUSION - ET+ - Venta servicios teatro adolfo mejia"/>
        <s v="INFRAESTRUCTURA CULTURAL PARA LA INCLUSION - ET+ - Espectaculos publicos-ley 1493 de 2011 "/>
        <s v="VALORACION, CUIDADO Y CONTROL DEL PATRIMONIO MATERIAL  - CASA GALERAS - Contraprestaciones portuarias "/>
        <s v="VALORACION, CUIDADO Y CONTROL DEL PATRIMONIO MATERIAL - SGP Proposito General -Cultura"/>
        <s v="MEDIACION Y BIBLIOTECAS PARA LA INCLUSION - ET+ - SGP Proposito general - cultura"/>
        <s v="FORMACION Y DIVULGACION PARA LAS ARTES Y EL EMPRENDIMIENTO - ET+ - SGP Proposito general - cultura"/>
        <s v="ESTIMULOS PARA LAS ARTES Y LA CULTURA - ET+ - SGP Proposito general - cultura"/>
        <s v="PRACTICAS SIGNIFICATIVAS DEL PATRIMONIO INMATERIAL - ET+ - SGP Proposito general - cultura"/>
        <s v="SALVAGUARDA DEL PATRIMONIO INMATERIAL EN  CARTAGENA DE INDIAS ET+ - SGP Proposito general - cultura"/>
        <s v="APROPIACION SOCIAL Y DIVULGACION DEL PATRIMONIO MATERIAL - ET+ - SGP Proposito general - cultura"/>
        <s v="VALORACION, CUIDADO Y CONTROL DEL PATRIMONIO MATERIAL - ET+ - SGP Proposito general - cultura"/>
        <s v="GARANTIA DE LOS DERECHOS CULTURALES - ET+ - SGP Proposito general - cultura"/>
        <s v="FORTALECIMIENTO INSTITUCIONAL - ET+ - Estampilla Procultura "/>
        <s v="INFRAESTRUCTURA CULTURAL PARA LA INCLUSION - ET+ - SGP Proposito general - cultura"/>
        <s v="VALORACION, CUIDADO Y CONTROL DEL PATRIMONIO MATERIAL  - CASA GALERAS - SGP -  Proposito General "/>
        <s v="PRACTICAS SIGNIFICATIVAS DEL PATRIMONIO INMATERIAL - ET+ -  Rendimientos financieros cultura "/>
        <s v="MEDIACION Y BIBLIOTECAS PARA LA INCLUSION - ET+ - Estampilla Procultura "/>
        <s v="FORMACION Y DIVULGACION PARA LAS ARTES Y EL EMPRENDIMIENTO - ET+ - Estampilla Procultura "/>
        <s v="ESTIMULOS PARA LAS ARTES Y LA CULTURA - ET+ - Estampilla Procultura "/>
        <s v="PRACTICAS SIGNIFICATIVAS DEL PATRIMONIO INMATERIAL - ET+ - Estampilla Procultura "/>
        <s v="APROPIACION SOCIAL Y DIVULGACION DEL PATRIMONIO MATERIAL - ET+ - Estampilla Procultura "/>
        <s v="VALORACION, CUIDADO Y CONTROL DEL PATRIMONIO MATERIAL - ET+ - Estampilla Procultura "/>
        <s v="GARANTIA DE LOS DERECHOS CULTURALES - ET+ - Estampilla Procultura "/>
        <s v="INFRAESTRUCTURA CULTURAL PARA LA INCLUSION - ET+ - Estampilla Procultura "/>
        <s v="MEDIACION Y BIBLIOTECAS PARA LA INCLUSION - Impuesto De Delineacion Urbana Y Aprobacion De Planos 20% "/>
        <s v="INFRAESTRUCTURA CULTURAL PARA LA INCLUSION -  Impuesto De Delineacion Urbana Y Aprobacion De Planos 20% "/>
        <s v="PRACTICAS SIGNIFICATIVAS DEL PATRIMONIO INMATERIAL - ET+ - multas y sanciones"/>
        <s v="ESTIMULOS PARA LAS ARTES Y LA CULTURA - ET+ - Rendimientos financieros SGP Proposito General Cultura"/>
        <s v="MEDIACION Y BIBLIOTECAS PARA LA INCLUSION - ET+ - Ingresos corrientes de libre destinacion"/>
        <s v="FORMACION Y DIVULGACION PARA LAS ARTES Y EL EMPRENDIMIENTO - ET+ - Ingresos corrientes de libre destinacion"/>
        <s v="SISTEMA INTELIGENTE DE MONITOREO AMBIENTAL - Rendimientos financieros sobretasa medio ambiente"/>
        <s v="NEGOCIOS VERDES, ECONOMICA CIRCULAR, PRODUCCION Y CONSUMO SOSTENIBLE - Rendimientos financieros epa "/>
        <s v="SISTEMA INTELIGENTE DE MONITOREO AMBIENTAL - Rendimientos financieros epa "/>
        <s v="EDUCACION Y CULTURA AMBIENTAL - Rendimientos financieros epa "/>
        <s v="INVESTIGACION E INNOVACION PARA LA GESTION AMBIENTAL SOSTENIBLE - Rendimientos financieros epa "/>
        <s v="GESTION INTEGRAL DEL RECURSO HIDRICO - Rendimientos financieros epa "/>
        <s v="EPA MODERNA, EFICIENTE Y TRANSPARENTE - Rendimientos financieros epa "/>
        <s v="GESTION INTEGRAL DEL RECURSO HIDRICO - Sobretasa ambiental peajes"/>
        <s v="SISTEMA DE GESTION HIDRICA DE LA CIENAGA DE LA VIRGEN Y RECUPERACION DEL MANGLAR - Sobretasa ambiental peajes"/>
        <s v="GESTION INTEGRAL DEL RECURSO HIDRICO - Tasa retributiva"/>
        <s v="RECUPERACION DE AREAS AMBIENTALMENTE DEGRADADAS - Ley 99/93"/>
        <s v="SISTEMA DE ARBOLADO URBANO - Ley 99/93"/>
        <s v="ORDENAMIENTO PARA EL DESARROLLO AMBIENTAL - Ley 99/93"/>
        <s v="PLAN INTEGRAL DE ADAPTACION AL CAMBIO CLIMATICO - Ley 99/93"/>
        <s v="NEGOCIOS VERDES, ECONOMICA CIRCULAR, PRODUCCION Y CONSUMO SOSTENIBLE - Ley 99/93"/>
        <s v="SISTEMA INTELIGENTE DE MONITOREO AMBIENTAL - Ley 99/93"/>
        <s v="EDUCACION Y CULTURA AMBIENTAL - Ley 99/93"/>
        <s v="GESTION INTEGRAL DEL RECURSO HIDRICO - Ley 99/93"/>
        <s v="EPA MODERNA, EFICIENTE Y TRANSPARENTE - Ley 99/93"/>
        <s v="SISTEMA DE GESTION HIDRICA DE LA CIENAGA DE LA VIRGEN Y RECUPERACION DEL MANGLAR - Ley 99/93"/>
        <s v="SISTEMA DE ARBOLADO URBANO - Ingresos corrientes de libre destinacion"/>
        <s v="RECUPERACION DE AREAS AMBIENTALMENTE DEGRADADAS - Ingresos corrientes de libre destinacion"/>
        <s v="ORDENAMIENTO PARA EL DESARROLLO AMBIENTAL - Ingresos corrientes de libre destinacion"/>
        <s v="PLAN INTEGRAL DE ADAPTACION AL CAMBIO CLIMATICO - Ingresos corrientes de libre destinacion"/>
        <s v="NEGOCIOS VERDES, ECONOMICA CIRCULAR, PRODUCCION Y CONSUMO SOSTENIBLE - Ingresos corrientes de libre destinacion"/>
        <s v="SISTEMA INTELIGENTE DE MONITOREO AMBIENTAL - Ingresos corrientes de libre destinacion"/>
        <s v="EDUCACION Y CULTURA AMBIENTAL - Ingresos corrientes de libre destinacion"/>
        <s v="INVESTIGACION E INNOVACION PARA LA GESTION AMBIENTAL SOSTENIBLE - Ingresos corrientes de libre destinacion"/>
        <s v="EPA MODERNA, EFICIENTE Y TRANSPARENTE - Ingresos corrientes de libre destinacion"/>
        <s v="IMPLEMENTACION Y SOSTENIMIENTO DE HERRAMIENTAS TECNOLOGICAS PARA SEGURIDAD Y SOCORRO EN CARTAGENA DE INDIAS- Dividendos Sociedad Portuaria"/>
        <s v="FORTALECIMIENTO DE LA CONVIVENCIA PARA LA SEGURIDAD EN CARTAGENA DE INDIAS - Ingresos corrientes de libre destinacion"/>
        <s v="FORTALECIMIENTO LOGISTICO PARA LA SEGURIDAD, CONVIVIENCIA, JUSTICIA Y SOCORRO EN CARTAGENA DE INDIAS - Dividendos Sociedad Portuaria"/>
        <s v="IMPLEMENTACION Y SOSTENIMIENTO DE HERRAMIENTAS TECNOLOGICAS PARA SEGURIDAD Y SOCORRO EN CARTAGENA DE INDIAS - Rendimientos financieros Ipu Distriseguridad"/>
        <s v="IMPLEMENTACION Y SOSTENIMIENTO DE HERRAMIENTAS TECNOLOGICAS PARA SEGURIDAD Y SOCORRO EN CARTAGENA DE INDIAS - Impuesto Predial Unificado 1%"/>
        <s v="OPTIMIZACION DE LA INFRAESTRUCTURA Y MOVILIDAD DE LOS ORGANISMOS DE SEGURIDAD Y SOCORRO EN CARTAGENA DE INDIAS - Impuesto Predial Unificado 1%"/>
        <s v="FORTALECIMIENTO LOGISTICO PARA LA SEGURIDAD, CONVIVENCIA, JUSTICIA Y SOCORRO EN CARTAGENA DE INDIAS - Impuesto predial unificado 1%"/>
        <s v="FORTALECIMIENTO LOGISTICO PARA LA SEGURIDAD, CONVIVENCIA, JUSTICIA Y SOCORRO EN CARTAGENA DE INDIAS - Telefonia conmutada "/>
        <s v="IMPLEMENTACION Y SOSTENIMIENTO DE HERRAMIENTAS TECNOLOGICAS PARA SEGURIDAD Y SOCORRO EN CARTAGENA DE INDIAS - Impuesto de delineacion urbana 10%"/>
        <s v="FORTALECIMIENTO LOGISTICO PARA LA SEGURIDAD, CONVIVENCIA, JUSTICIA Y SOCORRO EN CARTAGENA DE INDIAS - Impuesto de delineacion urbana 10%"/>
        <s v="OPTIMIZACION DE LA INFRAESTRUCTURA Y MOVILIDAD DE LOS ORGANISMOS DE SEGURIDAD Y SOCORRO EN CARTAGENA DE INDIAS - Impuesto de Delineacion Urbana 10%"/>
        <s v="IMPLEMENTACION Y SOSTENIMIENTO DE HERRAMIENTAS TECNOLOGICAS PARA SEGURIDAD Y SOCORRO EN CARTAGENA DE INDIAS - Otros ingresos Distriseguridad"/>
        <s v="AMPLIACION DE LA OFERTA ACADEMICA  CON ALTA CALIDAD Y PERTINENCIA EN CARTAGENA DE INDIAS - Ingresos corrientes de libre destinacion "/>
        <s v="FORTALECIMIENTO DE LA INSTITUCION TECNOLOGICA COLEGIO MAYOR DE BOLIVAR DE CARTAGENA DE INDIAS - Aportes de la nacion - Colegio mayor "/>
        <s v="FORTALECIMIENTO DE LA INSTITUCION TECNOLOGICA COLEGIO MAYOR DE BOLIVAR DE CARTAGENA DE INDIAS - Ingresos corrientes de libre destinacion "/>
      </sharedItems>
    </cacheField>
    <cacheField name="PILAR" numFmtId="0">
      <sharedItems count="5">
        <s v="01 PILAR CARTAGENA RESILIENTE"/>
        <s v="02 PILAR CARTAGENA INCLUYENTE"/>
        <s v="04 PILAR: CARTAGENA TRANSPARENTE"/>
        <s v="05  EJE TRANSVERSAL: CARTAGENA CON ATENCION Y GARANTIA DE DERECHOS A POBLACION DIFERENCIAL."/>
        <s v="03 PILAR CARTAGENA CONTINGENTE"/>
      </sharedItems>
    </cacheField>
    <cacheField name="LINEA" numFmtId="0">
      <sharedItems count="33">
        <s v="01-04  LÍNEA ESTRATÉGICA GESTIÓN DEL RIESGO"/>
        <s v="02-01  LÍNEA ESTRATÉGICA: SUPERACIÓN DE LA POBREZA Y DESIGUALDAD"/>
        <s v="01-02  LÍNEA ESTRATÉGICA ESPACIO PÚBLICO, MOVILIDAD Y TRANSPORTE RESILIENTE"/>
        <s v="04-03  LÍNEA ESTRATÉGICA: CONVIVENCIA Y SEGURIDAD PARA LA GOBERNABILIDAD"/>
        <s v="04-04  LÍNEA ESTRATÉGICA DERECHOS HUMANOS PARA LA PAZ"/>
        <s v="05-01  LÍNEA ESTRATÉGICA PARA LA EQUIDAD E INCLUSIÓN DE LOS NEGROS, AFROS, PALENQUEROS E INDÍGENA"/>
        <s v="04-05  LÍNEA ESTRATÉGICA: ATENCIÓN Y REPARACIÓN A VICTIMAS PARA LA CONSTRUCCIÓN DE LA PAZ TERRITORIAL"/>
        <s v="04-08  LÍNEA ESTRATÉGICA: FINANZAS PÚBLICAS PARA SALVAR A CARTAGENA"/>
        <s v="03-01  LÍNEA ESTRATÉGICA: DESARROLLO ECONÓMICO Y EMPLEABILIDAD"/>
        <s v="03-02  LÍNEA ESTRATÉGICA: COMPETITIVIDAD E INNOVACIÓN"/>
        <s v="04-07  LÍNEA ESTRATÉGICA: PARTICIPACIÓN Y DESCENTRALIZACIÓN"/>
        <s v="04-02  LÍNEA ESTRATÉGICA: CARTAGENA INTELIGENTE CON TODOS Y PARA TODOS"/>
        <s v="01-06  LÍNEA ESTRATÉGICA SERVICIOS PÚBLICOS BÁSICOS DEL DISTRITO DE CARTAGENA DE INDIAS: “TODOS CON TODO”"/>
        <s v="04-01  LÍNEA ESTRATÉGICA GESTIÓN Y DESEMPEÑO INSTITUCIONAL PARA LA GOBERNANZA"/>
        <s v="03-03  LÍNEA ESTRATÉGICA: TURISMO, MOTOR DE REACTIVACIÓN ECONÓMICA PARA CARTAGENA DE INDIAS"/>
        <s v="02-02  LÍNEA ESTRATEGICA DE EDUCACION: CULTURA DE LA FORMACION &quot;CON LA EDUCACION PARA TODOS Y TODAS SALVAMOS JUNTOS A CARTAGENA&quot;"/>
        <s v="01-03  LÍNEA ESTRATÉGICA DESARROLLO URBANO"/>
        <s v="01-07  LÍNEA ESTRATÉGICA INSTRUMENTOS DE ORDENAMIENTO TERRITORIAL"/>
        <s v="05-05  LÍNEA ESTRATÉGICA EN CARTAGENA SALVAMOS NUESTROS ADULTOS MAYORES"/>
        <s v="05-03  LÍNEA ESTRATÉGICA: INCLUSIÓN Y OPORTUNIDAD PARA NIÑOS, NIÑAS Y ADOLESCENTES Y FAMILIAS"/>
        <s v="05-02  LÍNEA ESTRATÉGICA MUJERES CARTAGENERAS POR SUS DERECHOS"/>
        <s v="05-04  LÍNEA ESTRATÉGICA JÓVENES SALVANDO A CARTAGENA"/>
        <s v="05-06  LÍNEA ESTRATÉGICA: TODOS POR LA PROTECCIÓN SOCIAL DE LAS PERSONAS CON DISCAPACIDAD: “RECONOCIDAS, EMPODERADAS Y RESPETADAS”"/>
        <s v="05-07  LÍNEA ESTRATÉGICA TRATO HUMANITARIO AL HABITANTE DE CALLE"/>
        <s v="05-08  LÍNEA ESTRATÉGICA DIVERSIDAD SEXUAL Y NUEVAS IDENTIDADES DE GENERO"/>
        <s v="01-01  LÍNEA ESTRATÉGICA: “SALVEMOS JUNTOS NUESTRO PATRIMONIO NATURAL”"/>
        <s v="02-06  LÍNEA ESTRATÉGICA PLANEACIÓN SOCIAL DEL TERRITORIO"/>
        <s v="03-04  LÍNEA ESTRATÉGICA: PLANEACIÓN E INTEGRACIÓN CONTINGENTE DEL TERRITORIO"/>
        <s v="02-03  LÍNEA ESTRATÉGICA SALUD PARA TODOS"/>
        <s v="04-06  LÍNEA ESTRATÉGICA: CULTURA CIUDADANA PARA LA DEMOCRACIA Y LA PAZ"/>
        <s v="02-04  LÍNEA ESTRATÉGICA DEPORTE Y RECREACIÓN PARA LA TRANSFORMACION SOCIAL "/>
        <s v="01-05  LÍNEA ESTRATÉGICA VIVIENDA PARA TODOS"/>
        <s v="02-05  LÍNEA ESTRATÉGICA ARTES, CULTURA Y PATRIMONIO PARA UNA CARTAGENA INCLUYENTE"/>
      </sharedItems>
    </cacheField>
    <cacheField name="PROGRAMA" numFmtId="0">
      <sharedItems count="159">
        <s v="01-04-03  MANEJO DE DESASTRE"/>
        <s v="02-01-10  FORTALECIMIENTO INSTITUCIONAL PARA LA SUPERACION DE LA POBREZA EXTREMA Y DESIGUALDAD"/>
        <s v="01-02-05  TRANSPORTE PARA TODOS"/>
        <s v="01-02-02  RECUPERACIÓN DEL ESPACIO PÚBLICO"/>
        <s v="02-01-04  HABITABILIDAD PARA LA SUPERACIÓN DE LA POBREZA EXTREMA Y LA DESIGUALDAD"/>
        <s v="02-01-05  INGRESO Y TRABAJO PARA LA SUPERACIÓN DE LA POBREZA EXTREMA Y DESIGUALDAD"/>
        <s v="02-01-06  BANCARIZACIÓN PARA LA SUPERACIÓN DE LA POBREZA EXTREMA Y DESIGUALDAD"/>
        <s v="02-01-07  DINÁMICA FAMILIAR PARA LA SUPERACIÓN DE LA POBREZA EXTREMA"/>
        <s v="02-01-08  SEGURIDAD ALIMENTARIA Y NUTRICIÓN PARA LA SUPERACIÓN DE LA POBREZA EXTREMA"/>
        <s v="02-01-09  ACCESO A LA JUSTICIA PARA LA SUPERACIÓN DE LA POBREZA EXTREMA Y DESIGUALDAD"/>
        <s v="01-04-02  REDUCCIÓN DEL RIESGO"/>
        <s v="02-01-02  SALUD PARA LA SUPERACIÓN DE LA POBREZA EXTREMA Y DESIGUALDAD"/>
        <s v="02-01-03  EDUCACIÓN PARA LA SUPERACIÓN DE LA POBREZA EXTREMA Y LA DESIGUALDAD"/>
        <s v="01-02-01  SOSTENIBILIDAD DEL ESPACIO PÚBLICO"/>
        <s v="01-02-03  GENERACIÓN DEL ESPACIO PÚBLICO"/>
        <s v="01-02-04  MOVILIDAD EN CARTAGENA"/>
        <s v="01-04-01  CONOCIMIENTO DEL RIESGO"/>
        <s v="02-01-01  IDENTIFICACIÓN PARA LA SUPERACION DE LA POBREZA EXTREMA Y DESIGUALDAD"/>
        <s v="04-03-01  PLAN INTEGRAL DE SEGURIDAD Y CONVIVENCIA CIUDADANA"/>
        <s v="04-03-03   MEJORAR LA CONVIVENCIA CIUDADANA CON LA IMPLEMENTACIÓN DEL CÓDIGO NACIONAL DE SEGURIDAD Y CONVIVENCIA CIUDADANA"/>
        <s v="04-04-02  SISTEMA PENITENCIARIO Y CARCELARIO EN EL MARCO DE LOS DERECHOS HUMANOS"/>
        <s v="05-01-07  FORTALECIMIENTO DE LA POBLACIÓN INDÍGENA EN EL DISTRITO DE CARTAGENA."/>
        <s v="04-03-02  FORTALECIMIENTO DE LA CONVIVENCIA Y LA SEGURIDAD CIUDADANA"/>
        <s v="04-03-05   PROMOCIÓN AL ACCESO A LA JUSTICIA"/>
        <s v="01-04-04  FORTALECIMIENTO CUERPO DE BOMBEROS"/>
        <s v="04-03-07   FORTALECIMIENTO SISTEMA DE RESPONSABILIDAD PENAL PARA ADOLESCENTES –SRPA"/>
        <s v="04-05-02  CONSTRUCCIÓN DE PAZ TERRITORIAL"/>
        <s v="04-03-04  FORTALECIMIENTO CAPACIDAD OPERATIVA DE LA SECRETARIA DEL INTERIOR Y CONVIVENCIA CIUDADANA"/>
        <s v="04-03-06  ASISTENCIA Y ATENCIÓN INTEGRAL A LOS NIÑOS, NIÑAS, ADOLESCENTES Y JÓVENES EN RIESGO DE VINCULARSE A ACTIVIDADES DELICTIVAS"/>
        <s v="04-04-01  PREVENCIÓN, PROMOCIÓN Y PROTECCIÓN DE LOS DERECHOS HUMANOS EN EL DISTRITO DE CARTAGENA"/>
        <s v="05-01-01  FORTALECIMIENTO DE POBLACIÓN NEGRA, AFROCOLOMBIANA, RAIZAL Y PALENQUERA EN EL DISTRITO DE CARTAGENA"/>
        <s v="05-01-10  INTEGRIDAD CULTURAL, GOBIERNO PROPIO, VIVIENDA Y HÁBITAT PARA LAS COMUNIDADES INDÍGENAS EN EL DISTRITO CARTAGENA"/>
        <s v="04-05-01  ATENCIÓN, ASISTENCIA Y REPARACIÓN INTEGRAL A LAS VÍCTIMAS"/>
        <s v="04-08-01  FINANZAS SOSTENIBLES PARA SALVAR A CARTAGENA"/>
        <s v="03-01-04  ENCADENAMIENTOS PRODUCTIVOS"/>
        <s v="04-08-02  SANEAMIENTO FISCAL Y FINANCIERO"/>
        <s v="03-01-03  &quot;EMPLEO INCLUSIVO PARA LOS JÓVENES”"/>
        <s v="03-01-05  CARTAGENA FACILITA EL EMPRENDIMIENTO"/>
        <s v="03-01-06  ZONAS DE AGLOMERACIÓN PRODUCTIVA"/>
        <s v="03-01-07  CIERRE DE BRECHAS DE EMPLEABILIDAD"/>
        <s v="03-01-08  CIERRE DE BRECHAS DE CAPITAL HUMANO"/>
        <s v="03-02-01  CARTAGENA CIUDAD INNOVADORA"/>
        <s v="03-02-02  CARTAGENA DESTINO DE INVERSIÓN"/>
        <s v="04-07-02  MODERNIZACIÓN DEL SISTEMA DISTRITAL DE PLANEACIÓN Y DESCENTRALIZACIÓN"/>
        <s v="04-02-01  CARTAGENA INTELIGENTE CON TODOS Y PARA TODOS"/>
        <s v="01-06-02  ENERGÍA ASEQUIBLE, CONFIABLE SOSTENIBLE Y MODERNA PARA TODOS."/>
        <s v="01-06-01  DE AHORRO Y USO EFICIENTE DE LOS SERVICIOS PÚBLICOS, &quot;AGUA Y SANEAMIENTO BÁSICO PARA TODOS&quot;"/>
        <s v="04-01-01  GESTIÓN PÚBLICA INTEGRADA Y TRANSPARENTE"/>
        <s v="01-06-05  CEMENTERIOS"/>
        <s v="03-03-01  PROMOCIÓN NACIONAL E INTERNACIONAL DE CARTAGENA DE INDIAS"/>
        <s v="03-01-11  SISTEMAS DE MERCADOS PÚBLICOS"/>
        <s v="01-06-03  GESTIÓN INTEGRAL DE RESIDUOS SÓLIDOS &quot;CULTURA CIUDADANA PARA EL RECICLAJE INCLUSIVO Y LA ECONOMÍA CIRCULAR&quot;"/>
        <s v="02-02-09  POR UNA EDUCACIÓN POST SECUNDARIA DISTRITAL"/>
        <s v="04-03-10  VIGILANCIA DE LAS PLAYAS DEL DISTRITO DE CARTAGENA"/>
        <s v="03-01-09  DESARROLLO DEL ECOSISTEMA DIGITAL BASADO EN LA CUARTA REVOLUCION INDUSTRIAL"/>
        <s v="03-01-12  MAS COOPERACIÓN INTERNACIONAL"/>
        <s v="03-03-02  CONECTIVIDAD"/>
        <s v="03-03-03  TURISMO COMPETITIVO Y SOSTENIBLE"/>
        <s v="04-01-02  TRANSPARENCIA PARA EL FORTALECIMIENTO DE LA CONFIANZA EN LAS INSTITUCIONES DEL DISTRITO DE CARTAGENA."/>
        <s v="04-02-02  CARTAGENEROS CONECTADOS Y ALFABETIZADOS"/>
        <s v="04-02-03  CARTAGENA HACIA LA MODERNIDAD"/>
        <s v="04-02-04  ORGANIZACIÓN Y RECUPERACIÓN DEL PATRIMONIO PÚBLICO DE CARTAGENA"/>
        <s v="01-06-04  SISTEMA DE INFORMACIÓN DE LOS SERVICIOS PÚBLICOS, “SERVINFO”"/>
        <s v="01-03-01  CARTAGENA SE MUEVE"/>
        <s v="01-03-05  INTEGRAL DE CAÑOS, LAGOS Y CIÉNAGAS DE CARTAGENA DE INDIAS"/>
        <s v="01-03-02  SISTEMA HÍDRICO Y PLAN MAESTRO DE ALCANTARILLADO PLUVIALES EN LA CIUDAD PARA SALVAR EL HÁBITAT"/>
        <s v="01-07-03  ORDENACIÓN TERRITORIAL Y  RECUPERACIÓN SOCIAL, AMBIENTAL Y URBANA DE LA CIÉNAGA DE LA VIRGEN."/>
        <s v="05-01-04  PROMOCIÓN, PREVENCIÓN Y ATENCIÓN EN SALUD PARA LA POBLACIÓN NEGRA, AFROCOLOMBIANA, RAIZAL Y PALENQUERA EN EL DISTRITO DE CARTAGENA."/>
        <s v="02-02-06  DE EDUCACIÓN MEDIANA A TRAVÉS DE TECNOLOGÍAS DE LA INFORMACIÓN Y LAS COMUNICACIONES-TIC´S"/>
        <s v="02-02-01  ACOGIDA “ATENCIÓN A POBLACIONES Y ESTRATEGIAS DE ACCESO Y PERMANENCIA”"/>
        <s v="02-02-07  EDUCACIÓN PARA TRANSFORMAR “EDUCACIÓN MEDIA TÉCNICA Y SUPERIOR”"/>
        <s v="02-02-02  SABIDURÍA DE LA PRIMERA INFANCIA “GRANDES BANDERAS, GESTO E IDEAS PARA CAMBIAR EL PLANETA”"/>
        <s v="02-02-03  FORMANDO CON AMOR “GENIO SINGULAR”"/>
        <s v="02-02-04  DESARROLLO DE POTENCIALIDADES"/>
        <s v="02-02-05  PARTICIPACIÓN, DEMOCRACIA Y AUTONOMÍA"/>
        <s v="02-02-08  MOVILIZACIÓN  “POR UNA GESTIÓN EDUCATIVA TRANSPARENTE, PARTICIPATIVA Y EFICIENTE”"/>
        <s v="05-05-01  ATENCION INTEGRAL PARA MANTENER A SALVO LOS ADULTOS MAYORES"/>
        <s v="05-03-01  COMPROMETIDOS CON LA SALVACIÓN DE NUESTRA PRIMERA INFANCIA"/>
        <s v="04-07-01  PARTICIPANDO SALVAMOS A CARTAGENA"/>
        <s v="05-01-02  FORTALECIMIENTO E INCLUSIÓN PRODUCTIVA PARA POBLACIÓN NEGRA, AFROCOLOMBIANA, RAIZAL Y PALENQUERA EN EL DISTRITO DE CARTAGENA"/>
        <s v="05-01-11  EMPODERAMIENTO DEL LIDERAZGO DE LAS MUJERES, NIÑEZ, JÓVENES, FAMILIA Y GENERACIÓN INDÍGENA"/>
        <s v="05-02-01  LAS MUJERES DECIDIMOS SOBRE EL EJERCICIO DEL PODER"/>
        <s v="05-02-02  UNA VIDA LIBRE DE VIOLENCIAS PARA LAS MUJERES"/>
        <s v="05-02-03  MUJER, CONSTRUCTORAS DE PAZ"/>
        <s v="05-02-04  CARTAGENA LIBRE DE UNA CULTURA MACHISTA"/>
        <s v="05-03-02  PROTECCIÓN DE LA INFANCIA Y LA ADOLESCENCIA PARA LA PREVENCIÓN Y ATENCIÓN DE VIOLENCIAS"/>
        <s v="05-03-04  LOS NIÑOS, LAS NIÑAS Y ADOLESCENTES DE CARTAGENA PARTICIPAN Y DISFRUTAN SUS DERECHOS."/>
        <s v="05-04-01  JOVENES PARTICIPANDO Y SALVANDO A CARTAGENA"/>
        <s v="05-04-02  POLITICA PUBLICA DE JUVENTUD"/>
        <s v="05-06-01  GESTIÓN SOCIAL INTEGRAL Y ARTICULADORA POR LA PROTECCIÓN DE LAS PERSONAS CON DISCAPACIDAD Y/O SU FAMILIA O CUIDADOR."/>
        <s v="05-06-02  PACTO O ALIANZA POR LA INCLUSIÓN SOCIAL Y PRODUCTIVA DE LAS PERSONAS CON DISCAPACIDAD."/>
        <s v="05-06-03  DESARROLLO LOCAL INCLUSIVO DE LAS PERSONAS CON DISCAPACIDAD RECONOCIMIENTO DE CAPACIDADES, DIFERENCIAS Y DIVERSIDAD."/>
        <s v="05-07-01  HABITANTE DE CALLE CON DESARROLLO HUMANO INTEGRAL"/>
        <s v="05-07-02  FORMACIÓN PARA EL TRABAJO - GENERACIÓN DE INGRESOS Y RESPONSABILIDAD SOCIAL EMPRESARIAL"/>
        <s v="05-08-01  DIVERSIDAD SEXUAL E IDENTIDADES DE GÉNERO"/>
        <s v="03-01-02  MUJERES CON AUTONOMÍA ECONÓMICA"/>
        <s v="03-01-10  CARTAGENA EMPRENDEDORA PARA PEQUEÑOS PRODUCTORES RURALES"/>
        <s v="03-02-03  CARTAGENA FOMENTA LA CIENCIA, TECNOLOGÍA E INNOVACIÓN  JUNTOS POR LA EXTENSIÓN AGROPECUARIA A PEQUEÑOS PRODUCTORES."/>
        <s v="01-01-08  BIENESTAR Y PROTECCIÓN ANIMAL"/>
        <s v="03-01-01  CENTROS PARA EL EMPRENDIMIENTO Y LA GESTIÓN DE LA EMPLEABILIDAD EN CARTAGENA DE INDIAS"/>
        <s v="01-07-01  PLAN DE ORDENAMIENTO TERRITORIAL Y ESPECIAL DE MANEJO DE PATRIMONIO."/>
        <s v="01-07-02  ADMINISTRANDO JUNTOS EL CONTROL URBANO"/>
        <s v="02-06-01  INSTRUMENTOS DE PLANIFICACIÓN SOCIAL DEL TERRITORIO"/>
        <s v="04-07-03  POLÍTICAS PÚBLICAS INTERSECTORIALES Y CON VISIÓN INTEGRAL DE ENFOQUES BASADOS EN DERECHOS HUMANOS"/>
        <s v="03-04-02  NORMAS DE PROMOCIÓN DEL DESARROLLO URBANO Y ECONÓMICO"/>
        <s v="02-06-02  CATASTRO MULTIPROPÓSITO"/>
        <s v="03-04-01  INTEGRACIÓN Y PROYECTOS ENTRE CIUDADES"/>
        <s v="02-03-03  SALUD AMBIENTAL"/>
        <s v="02-03-04  VIDA SALUDABLE Y CONDICIONES NO TRANSMISIBLES"/>
        <s v="02-03-05  CONVIVENCIA SOCIAL Y SALUD MENTAL"/>
        <s v="02-03-06  NUTRICIÓN E INOCUIDAD DE ALIMENTOS"/>
        <s v="02-03-09  SALUD PÚBLICA EN EMERGENCIAS Y DESASTRES"/>
        <s v="02-03-08  VIDA SALUDABLE Y ENFERMEDADES TRANSMISIBLES"/>
        <s v="02-03-02  TRANSVERSAL GESTIÓN DIFERENCIAL DE POBLACIONES VULNERABLES"/>
        <s v="02-03-01  FORTALECIMIENTO DE LA AUTORIDAD SANITARIA"/>
        <s v="02-03-07  SEXUALIDAD, DERECHOS SEXUALES Y REPRODUCTIVOS"/>
        <s v="02-03-10  SALUD Y ÁMBITO LABORAL"/>
        <s v="01-02-06  REDUCCIÓN DE LA SINIESTRALIDAD VIAL"/>
        <s v="01-02-07  FORTALECIMIENTO DE LA CAPACIDAD DE RESPUESTA DEL DEPARTAMENTO ADMINISTRATIVO DE TRÁNSITO Y TRANSPORTE"/>
        <s v="01-02-08  MOVILIDAD SOSTENIBLE EN EL DISTRITO DE CARTAGENA"/>
        <s v="01-03-03  CARTAGENA CIUDAD DE BORDES Y ORILLAS RESILIENTE"/>
        <s v="01-03-04  CARTAGENA SE CONECTA"/>
        <s v="04-02-05  PREMIO JORGE PIEDRAHITA ADUEN"/>
        <s v="04-06-01  SERVIDOR Y SERVIDORA PÚBLICA AL SERVICIO DE LA CIUDADANÍA"/>
        <s v="04-06-02  CIUDADANÍA LIBRE, INCLUYENTE Y TRANSFORMADORA"/>
        <s v="04-06-06  CONECTATE CON CARTAGENA"/>
        <s v="04-06-03  CARTAGENA TE QUIERE, QUIERE A CARTAGENA PLAN DECENAL DE CULTURA CIUDADANA Y CARTAGENIDAD."/>
        <s v="04-06-04  YO SOY CARTAGENA"/>
        <s v="04-06-05  NUESTRA CARTAGENA SOÑADA."/>
        <s v="02-04-05  RECREACION COMUNITARIA &quot;RECREATE CARTAGENA&quot;"/>
        <s v="02-04-06  OBSERVATORIO DE CIENCIAS APLICADAS AL DEPORTE, LA RECREACIÓN, LA ACTIVIDAD FÍSICA Y EL APROVECHAMIENTO DEL TIEMPO LIBRE EN EL DISTRITO DE CARTAGENA DE INDIAS."/>
        <s v="02-04-04  HABITOS Y ESTILO DE VIDA SALUDABLE"/>
        <s v="02-04-01  “LA ESCUELA Y EL DEPORTE SON DE TODOS”"/>
        <s v="02-04-02  DEPORTE ASOCIADO &quot;INCENTIVOS CON-SENTIDO&quot;"/>
        <s v="02-04-03  DEPORTE SOCIAL COMUNITARIO CON INCLUSION &quot;CARTAGENA INCLUYENTE&quot;"/>
        <s v="02-04-07  ADMINISTRACION, MANTENIMIENTO, ADECUACION, MEJORAMIENTO Y CONSTRUCCION DE ESCENARIOS DEPORTIVOS"/>
        <s v="01-05-03  ¡MI CASA A LO LEGAL!"/>
        <s v="01-05-01  JUNTOS POR UNA VIVIENDA DIGNA"/>
        <s v="01-05-02  MEJORO MI CASA, COMPROMISO DE TODOS"/>
        <s v="01-05-04  UN LUGAR APTO PARA MI HOGAR"/>
        <s v="01-05-05  MI CASA, MI ENTORNO, MI HABITAT"/>
        <s v="02-05-02  ESTIMULOS PARA LAS ARTES Y EL EMPRENDIMIENTO PARA UNA CARTAGENA INCLUYENTE"/>
        <s v="02-05-03  PATRIMONIO INMATERIAL PRACTICAS SIGNIFICATIVAS PARA LA MEMORIA"/>
        <s v="02-05-04  VALORACION, CIUDADO Y APROPIACION SOCIAL DEL PATRIMONIO MATERIAL"/>
        <s v="02-05-05  DERECHOS CULTURALES Y BUEN GOBIERNO PARA EL FORTALECIMIENTO INSTITUCIONAL Y CIUDADANO"/>
        <s v="02-05-06  INFRAESTRUCTURA CULTURAL PARA LA INCLUSIÓN"/>
        <s v="05-01-06  SOSTENIBILIDAD CULTURAL COMO GARANTÍA DE PERMANENCIA."/>
        <s v="02-05-01  MEDIACION Y BIBLIOTECAS PARA LA INCLUSION"/>
        <s v="01-01-03  ASEGURAMIENTO, MONITOREO, CONTROL Y VIGILANCIA AMBIENTAL (SISTEMA INTEGRADO DE MONITOREO AMBIENTAL)"/>
        <s v="01-01-06  NEGOCIOS VERDES, ECONOMÍA CIRCULAR, PRODUCCIÓN Y CONSUMO SOSTENIBLE (NEGOCIOS VERDES INCLUSIVOS)"/>
        <s v="01-01-04  INVESTIGACIÓN, EDUCACIÓN Y CULTURA AMBIENTAL (EDUCACIÓN Y CULTURA AMBIENTAL)"/>
        <s v="01-01-05  SALVEMOS JUNTOS NUESTRO RECURSO HÍDRICO (GESTION INTEGRAL RECURSOS HÍDRICOS)"/>
        <s v="01-01-07  INSTITUCIONES AMBIENTALES MÁS MODERNAS, EFICIENTES Y TRANSPARENTES (FORTALECIMIENTO INSTITUCIONAL)"/>
        <s v="01-01-01  RECUPERAR Y RESTAURAR NUESTRAS ÁREAS NATURALES (BOSQUES Y BIODIVERSIDAD Y SERVICIOS ECO SISTÉMICOS)"/>
        <s v="01-01-02  ORDENAMIENTO AMBIENTAL Y ADAPTACIÓN AL CAMBIO CLIMÁTICO PARA LA SOSTENIBILIDAD AMBIENTAL. (MITIGACIÓN Y GESTIÓN DEL RIESGO AMBIENTAL)"/>
        <s v="04-03-08  IMPLEMENTACION Y SOSTENIMIENTO DE HERRAMIENTAS TECNOLOGICAS PARA SEGURIDAD Y SOCORRO."/>
        <s v="04-03-11  CONVIVENCIA PARA LA SEGURIDAD"/>
        <s v="04-03-09  OPTIMIZACIÓN DE LA INFRAESTRUCTURA Y MOVILIDAD DE LOS ORGANISMOS DE SEGURIDAD Y SOCORRO"/>
        <s v="02-02-10  FORTALECIMIENTO DE LA OFERTA DE EDUCACIÓN SUPERIOR OFICIAL DEL DISTRITO DE CARTAGENA D. T. Y C."/>
      </sharedItems>
    </cacheField>
    <cacheField name="INICIAL" numFmtId="0">
      <sharedItems containsSemiMixedTypes="0" containsString="0" containsNumber="1" minValue="0" maxValue="371769147031"/>
    </cacheField>
    <cacheField name="MODIFICACIONES" numFmtId="0">
      <sharedItems containsSemiMixedTypes="0" containsString="0" containsNumber="1" minValue="-5537086490" maxValue="65325486825"/>
    </cacheField>
    <cacheField name="VIGENTE" numFmtId="0">
      <sharedItems containsSemiMixedTypes="0" containsString="0" containsNumber="1" minValue="0" maxValue="371769147031"/>
    </cacheField>
    <cacheField name="DISPONIBILIDADES" numFmtId="0">
      <sharedItems containsSemiMixedTypes="0" containsString="0" containsNumber="1" minValue="0" maxValue="371769147031"/>
    </cacheField>
    <cacheField name="COMPROMISOS" numFmtId="0">
      <sharedItems containsSemiMixedTypes="0" containsString="0" containsNumber="1" minValue="0" maxValue="371769147031"/>
    </cacheField>
    <cacheField name="GIROS" numFmtId="0">
      <sharedItems containsSemiMixedTypes="0" containsString="0" containsNumber="1" minValue="0" maxValue="371769147031"/>
    </cacheField>
    <cacheField name="PAGOS" numFmtId="0">
      <sharedItems containsSemiMixedTypes="0" containsString="0" containsNumber="1" minValue="0" maxValue="371769147031"/>
    </cacheField>
    <cacheField name="nombre rubros" numFmtId="0" formula="CODIGO_PRESUPUESTAL" databaseField="0"/>
    <cacheField name="SALDO POR APROPIAR" numFmtId="0" formula="VIGENTE-DISPONIBILIDADES" databaseField="0"/>
    <cacheField name="SALDO RP" numFmtId="0" formula="VIGENTE-COMPROMISOS" databaseField="0"/>
    <cacheField name="% EJECUCION CDP" numFmtId="0" formula="DISPONIBILIDADES/VIGENTE" databaseField="0"/>
    <cacheField name="EJECUCION CDP" numFmtId="0" formula="DISPONIBILIDADES*5%" databaseField="0"/>
    <cacheField name="% EJECUCION rP" numFmtId="0" formula="COMPROMISOS/VIGENTE" databaseField="0"/>
  </cacheFields>
  <extLst>
    <ext xmlns:x14="http://schemas.microsoft.com/office/spreadsheetml/2009/9/main" uri="{725AE2AE-9491-48be-B2B4-4EB974FC3084}">
      <x14:pivotCacheDefinition pivotCacheId="200418574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2">
  <r>
    <n v="2021"/>
    <x v="0"/>
    <s v="DESPACHO DEL ALCALDE"/>
    <x v="0"/>
    <x v="0"/>
    <s v="004"/>
    <s v="REGALIAS"/>
    <x v="0"/>
    <x v="0"/>
    <x v="0"/>
    <x v="0"/>
    <x v="0"/>
    <n v="0"/>
    <n v="0"/>
    <n v="0"/>
    <n v="0"/>
    <n v="0"/>
    <n v="0"/>
    <n v="0"/>
  </r>
  <r>
    <n v="2021"/>
    <x v="0"/>
    <s v="DESPACHO DEL ALCALDE"/>
    <x v="0"/>
    <x v="1"/>
    <s v="004"/>
    <s v="REGALIAS"/>
    <x v="0"/>
    <x v="1"/>
    <x v="1"/>
    <x v="1"/>
    <x v="1"/>
    <n v="0"/>
    <n v="43190006"/>
    <n v="43190006"/>
    <n v="43190000"/>
    <n v="0"/>
    <n v="0"/>
    <n v="0"/>
  </r>
  <r>
    <n v="2021"/>
    <x v="0"/>
    <s v="DESPACHO DEL ALCALDE"/>
    <x v="0"/>
    <x v="2"/>
    <s v="004"/>
    <s v="REGALIAS"/>
    <x v="0"/>
    <x v="2"/>
    <x v="0"/>
    <x v="2"/>
    <x v="2"/>
    <n v="0"/>
    <n v="148221.26999999999"/>
    <n v="148221.26999999999"/>
    <n v="148221.26999999999"/>
    <n v="148221.26999999999"/>
    <n v="148221.26999999999"/>
    <n v="148221.26999999999"/>
  </r>
  <r>
    <n v="2021"/>
    <x v="0"/>
    <s v="DESPACHO DEL ALCALDE"/>
    <x v="0"/>
    <x v="3"/>
    <s v="004"/>
    <s v="REGALIAS"/>
    <x v="0"/>
    <x v="3"/>
    <x v="0"/>
    <x v="2"/>
    <x v="2"/>
    <n v="0"/>
    <n v="31350554.379999999"/>
    <n v="31350554.379999999"/>
    <n v="31350554.379999999"/>
    <n v="31350554.379999999"/>
    <n v="31350554.379999999"/>
    <n v="31350554.379999999"/>
  </r>
  <r>
    <n v="2021"/>
    <x v="0"/>
    <s v="DESPACHO DEL ALCALDE"/>
    <x v="0"/>
    <x v="4"/>
    <s v="004"/>
    <s v="REGALIAS"/>
    <x v="0"/>
    <x v="4"/>
    <x v="0"/>
    <x v="2"/>
    <x v="2"/>
    <n v="0"/>
    <n v="1236090"/>
    <n v="1236090"/>
    <n v="1236090"/>
    <n v="1236090"/>
    <n v="1236090"/>
    <n v="1236090"/>
  </r>
  <r>
    <n v="2021"/>
    <x v="0"/>
    <s v="DESPACHO DEL ALCALDE"/>
    <x v="0"/>
    <x v="5"/>
    <s v="004"/>
    <s v="REGALIAS"/>
    <x v="0"/>
    <x v="3"/>
    <x v="0"/>
    <x v="2"/>
    <x v="2"/>
    <n v="0"/>
    <n v="462587641"/>
    <n v="462587641"/>
    <n v="462587641"/>
    <n v="462587641"/>
    <n v="462587641"/>
    <n v="462587641"/>
  </r>
  <r>
    <n v="2021"/>
    <x v="0"/>
    <s v="DESPACHO DEL ALCALDE"/>
    <x v="0"/>
    <x v="6"/>
    <s v="008"/>
    <s v="AMOBLAMIENTO URBANO"/>
    <x v="1"/>
    <x v="5"/>
    <x v="0"/>
    <x v="2"/>
    <x v="3"/>
    <n v="0"/>
    <n v="94290128.159999996"/>
    <n v="94290128.159999996"/>
    <n v="94290128"/>
    <n v="0"/>
    <n v="0"/>
    <n v="0"/>
  </r>
  <r>
    <n v="2021"/>
    <x v="0"/>
    <s v="DESPACHO DEL ALCALDE"/>
    <x v="0"/>
    <x v="7"/>
    <s v="001"/>
    <s v="INGRESOS CORRIENTES DE LIBRE DESTINACION"/>
    <x v="2"/>
    <x v="6"/>
    <x v="1"/>
    <x v="1"/>
    <x v="4"/>
    <n v="299999999.64999998"/>
    <n v="-50000000"/>
    <n v="249999999.65000001"/>
    <n v="249999999"/>
    <n v="249433332"/>
    <n v="199433333"/>
    <n v="193600000"/>
  </r>
  <r>
    <n v="2021"/>
    <x v="0"/>
    <s v="DESPACHO DEL ALCALDE"/>
    <x v="0"/>
    <x v="8"/>
    <s v="001"/>
    <s v="INGRESOS CORRIENTES DE LIBRE DESTINACION"/>
    <x v="2"/>
    <x v="7"/>
    <x v="1"/>
    <x v="1"/>
    <x v="5"/>
    <n v="499999999.75"/>
    <n v="-350000000"/>
    <n v="149999999.75"/>
    <n v="149999999"/>
    <n v="0"/>
    <n v="0"/>
    <n v="0"/>
  </r>
  <r>
    <n v="2021"/>
    <x v="0"/>
    <s v="DESPACHO DEL ALCALDE"/>
    <x v="0"/>
    <x v="9"/>
    <s v="001"/>
    <s v="INGRESOS CORRIENTES DE LIBRE DESTINACION"/>
    <x v="2"/>
    <x v="8"/>
    <x v="1"/>
    <x v="1"/>
    <x v="6"/>
    <n v="150000000.36000001"/>
    <n v="-50000000"/>
    <n v="100000000.36"/>
    <n v="100000000"/>
    <n v="0"/>
    <n v="0"/>
    <n v="0"/>
  </r>
  <r>
    <n v="2021"/>
    <x v="0"/>
    <s v="DESPACHO DEL ALCALDE"/>
    <x v="0"/>
    <x v="10"/>
    <s v="001"/>
    <s v="INGRESOS CORRIENTES DE LIBRE DESTINACION"/>
    <x v="2"/>
    <x v="9"/>
    <x v="1"/>
    <x v="1"/>
    <x v="7"/>
    <n v="599999999.96000004"/>
    <n v="-200000000"/>
    <n v="399999999.95999998"/>
    <n v="399999999"/>
    <n v="392599999"/>
    <n v="386699999"/>
    <n v="164200000"/>
  </r>
  <r>
    <n v="2021"/>
    <x v="0"/>
    <s v="DESPACHO DEL ALCALDE"/>
    <x v="0"/>
    <x v="11"/>
    <s v="001"/>
    <s v="INGRESOS CORRIENTES DE LIBRE DESTINACION"/>
    <x v="2"/>
    <x v="10"/>
    <x v="1"/>
    <x v="1"/>
    <x v="8"/>
    <n v="2300000000.2800002"/>
    <n v="-782000000"/>
    <n v="1518000000.28"/>
    <n v="1517999073"/>
    <n v="538074600"/>
    <n v="504374600"/>
    <n v="448800000"/>
  </r>
  <r>
    <n v="2021"/>
    <x v="0"/>
    <s v="DESPACHO DEL ALCALDE"/>
    <x v="0"/>
    <x v="12"/>
    <s v="001"/>
    <s v="INGRESOS CORRIENTES DE LIBRE DESTINACION"/>
    <x v="2"/>
    <x v="11"/>
    <x v="1"/>
    <x v="1"/>
    <x v="9"/>
    <n v="800000000.08000004"/>
    <n v="0"/>
    <n v="800000000.08000004"/>
    <n v="800000000"/>
    <n v="698355053"/>
    <n v="593526795"/>
    <n v="448599268"/>
  </r>
  <r>
    <n v="2021"/>
    <x v="0"/>
    <s v="DESPACHO DEL ALCALDE"/>
    <x v="0"/>
    <x v="13"/>
    <s v="001"/>
    <s v="INGRESOS CORRIENTES DE LIBRE DESTINACION"/>
    <x v="2"/>
    <x v="12"/>
    <x v="1"/>
    <x v="1"/>
    <x v="1"/>
    <n v="699999999.72000003"/>
    <n v="-250000000"/>
    <n v="449999999.72000003"/>
    <n v="437042000"/>
    <n v="285066666"/>
    <n v="259369999"/>
    <n v="254169999"/>
  </r>
  <r>
    <n v="2021"/>
    <x v="0"/>
    <s v="DESPACHO DEL ALCALDE"/>
    <x v="0"/>
    <x v="14"/>
    <s v="001"/>
    <s v="INGRESOS CORRIENTES DE LIBRE DESTINACION"/>
    <x v="2"/>
    <x v="13"/>
    <x v="0"/>
    <x v="0"/>
    <x v="10"/>
    <n v="1200000000"/>
    <n v="0"/>
    <n v="1200000000"/>
    <n v="1054306043"/>
    <n v="1054306043"/>
    <n v="1003233331"/>
    <n v="1003233331"/>
  </r>
  <r>
    <n v="2021"/>
    <x v="0"/>
    <s v="DESPACHO DEL ALCALDE"/>
    <x v="0"/>
    <x v="15"/>
    <s v="001"/>
    <s v="INGRESOS CORRIENTES DE LIBRE DESTINACION"/>
    <x v="2"/>
    <x v="14"/>
    <x v="1"/>
    <x v="1"/>
    <x v="11"/>
    <n v="499999999.80000001"/>
    <n v="-200000000"/>
    <n v="299999999.80000001"/>
    <n v="299999147"/>
    <n v="167315050"/>
    <n v="136650000"/>
    <n v="136650000"/>
  </r>
  <r>
    <n v="2021"/>
    <x v="0"/>
    <s v="DESPACHO DEL ALCALDE"/>
    <x v="0"/>
    <x v="16"/>
    <s v="001"/>
    <s v="INGRESOS CORRIENTES DE LIBRE DESTINACION"/>
    <x v="2"/>
    <x v="15"/>
    <x v="1"/>
    <x v="1"/>
    <x v="12"/>
    <n v="100000000.39"/>
    <n v="-18000000"/>
    <n v="82000000.390000001"/>
    <n v="81800000"/>
    <n v="63869054"/>
    <n v="16000000"/>
    <n v="16000000"/>
  </r>
  <r>
    <n v="2021"/>
    <x v="0"/>
    <s v="DESPACHO DEL ALCALDE"/>
    <x v="0"/>
    <x v="17"/>
    <s v="001"/>
    <s v="INGRESOS CORRIENTES DE LIBRE DESTINACION"/>
    <x v="2"/>
    <x v="16"/>
    <x v="0"/>
    <x v="0"/>
    <x v="0"/>
    <n v="0"/>
    <n v="900000000"/>
    <n v="900000000"/>
    <n v="556470359.54999995"/>
    <n v="556470359.54999995"/>
    <n v="498862800"/>
    <n v="0"/>
  </r>
  <r>
    <n v="2021"/>
    <x v="0"/>
    <s v="DESPACHO DEL ALCALDE"/>
    <x v="0"/>
    <x v="18"/>
    <s v="001"/>
    <s v="INGRESOS CORRIENTES DE LIBRE DESTINACION"/>
    <x v="2"/>
    <x v="17"/>
    <x v="1"/>
    <x v="1"/>
    <x v="8"/>
    <n v="0"/>
    <n v="700000000"/>
    <n v="700000000"/>
    <n v="700000000"/>
    <n v="0"/>
    <n v="0"/>
    <n v="0"/>
  </r>
  <r>
    <n v="2021"/>
    <x v="0"/>
    <s v="DESPACHO DEL ALCALDE"/>
    <x v="0"/>
    <x v="19"/>
    <s v="001"/>
    <s v="INGRESOS CORRIENTES DE LIBRE DESTINACION"/>
    <x v="2"/>
    <x v="18"/>
    <x v="0"/>
    <x v="2"/>
    <x v="2"/>
    <n v="0"/>
    <n v="2250000000"/>
    <n v="2250000000"/>
    <n v="2250000000"/>
    <n v="2250000000"/>
    <n v="2250000000"/>
    <n v="2250000000"/>
  </r>
  <r>
    <n v="2021"/>
    <x v="0"/>
    <s v="DESPACHO DEL ALCALDE"/>
    <x v="0"/>
    <x v="20"/>
    <s v="001"/>
    <s v="INGRESOS CORRIENTES DE LIBRE DESTINACION"/>
    <x v="2"/>
    <x v="19"/>
    <x v="0"/>
    <x v="0"/>
    <x v="0"/>
    <n v="0"/>
    <n v="1900000000"/>
    <n v="1900000000"/>
    <n v="1500000000"/>
    <n v="1497816165.76"/>
    <n v="1217816165.76"/>
    <n v="617816165.75999999"/>
  </r>
  <r>
    <n v="2021"/>
    <x v="0"/>
    <s v="DESPACHO DEL ALCALDE"/>
    <x v="0"/>
    <x v="21"/>
    <s v="001"/>
    <s v="INGRESOS CORRIENTES DE LIBRE DESTINACION"/>
    <x v="2"/>
    <x v="20"/>
    <x v="0"/>
    <x v="2"/>
    <x v="13"/>
    <n v="400000000"/>
    <n v="-102000000"/>
    <n v="298000000"/>
    <n v="298000000"/>
    <n v="298000000"/>
    <n v="288000000"/>
    <n v="283000000"/>
  </r>
  <r>
    <n v="2021"/>
    <x v="0"/>
    <s v="DESPACHO DEL ALCALDE"/>
    <x v="0"/>
    <x v="22"/>
    <s v="001"/>
    <s v="INGRESOS CORRIENTES DE LIBRE DESTINACION"/>
    <x v="2"/>
    <x v="21"/>
    <x v="0"/>
    <x v="2"/>
    <x v="3"/>
    <n v="2300000000"/>
    <n v="-321638879"/>
    <n v="1978361121"/>
    <n v="1976773359.97"/>
    <n v="1849102897.8299999"/>
    <n v="1754990000"/>
    <n v="1730790000"/>
  </r>
  <r>
    <n v="2021"/>
    <x v="0"/>
    <s v="DESPACHO DEL ALCALDE"/>
    <x v="0"/>
    <x v="23"/>
    <s v="001"/>
    <s v="INGRESOS CORRIENTES DE LIBRE DESTINACION"/>
    <x v="2"/>
    <x v="22"/>
    <x v="0"/>
    <x v="2"/>
    <x v="14"/>
    <n v="91412110"/>
    <n v="423638879"/>
    <n v="515050989"/>
    <n v="515048419.10000002"/>
    <n v="166139899"/>
    <n v="159511361"/>
    <n v="91000000"/>
  </r>
  <r>
    <n v="2021"/>
    <x v="0"/>
    <s v="DESPACHO DEL ALCALDE"/>
    <x v="0"/>
    <x v="24"/>
    <s v="001"/>
    <s v="INGRESOS CORRIENTES DE LIBRE DESTINACION"/>
    <x v="2"/>
    <x v="23"/>
    <x v="0"/>
    <x v="2"/>
    <x v="15"/>
    <n v="63988477"/>
    <n v="0"/>
    <n v="63988477"/>
    <n v="63988477"/>
    <n v="50000000"/>
    <n v="50000000"/>
    <n v="50000000"/>
  </r>
  <r>
    <n v="2021"/>
    <x v="0"/>
    <s v="DESPACHO DEL ALCALDE"/>
    <x v="0"/>
    <x v="25"/>
    <s v="001"/>
    <s v="INGRESOS CORRIENTES DE LIBRE DESTINACION"/>
    <x v="2"/>
    <x v="24"/>
    <x v="0"/>
    <x v="2"/>
    <x v="2"/>
    <n v="8980923851"/>
    <n v="11556904395"/>
    <n v="20537828246"/>
    <n v="20537828246"/>
    <n v="20537828246"/>
    <n v="20537828246"/>
    <n v="20537828246"/>
  </r>
  <r>
    <n v="2021"/>
    <x v="0"/>
    <s v="DESPACHO DEL ALCALDE"/>
    <x v="0"/>
    <x v="26"/>
    <s v="124"/>
    <s v="IMPUESTO TRANSPORTE POR OLEODUCTO Y GASODUCTO"/>
    <x v="3"/>
    <x v="25"/>
    <x v="0"/>
    <x v="2"/>
    <x v="2"/>
    <n v="0"/>
    <n v="610326128"/>
    <n v="610326128"/>
    <n v="610326128"/>
    <n v="610326128"/>
    <n v="610326128"/>
    <n v="610326128"/>
  </r>
  <r>
    <n v="2021"/>
    <x v="0"/>
    <s v="DESPACHO DEL ALCALDE"/>
    <x v="0"/>
    <x v="27"/>
    <s v="124"/>
    <s v="IMPUESTO TRANSPORTE POR OLEODUCTO Y GASODUCTO"/>
    <x v="3"/>
    <x v="26"/>
    <x v="0"/>
    <x v="2"/>
    <x v="2"/>
    <n v="0"/>
    <n v="1500000000"/>
    <n v="1500000000"/>
    <n v="1500000000"/>
    <n v="1500000000"/>
    <n v="1500000000"/>
    <n v="1500000000"/>
  </r>
  <r>
    <n v="2021"/>
    <x v="0"/>
    <s v="DESPACHO DEL ALCALDE"/>
    <x v="0"/>
    <x v="28"/>
    <s v="124"/>
    <s v="IMPUESTO TRANSPORTE POR OLEODUCTO Y GASODUCTO"/>
    <x v="3"/>
    <x v="27"/>
    <x v="1"/>
    <x v="1"/>
    <x v="1"/>
    <n v="0"/>
    <n v="400000000"/>
    <n v="400000000"/>
    <n v="399999000"/>
    <n v="395463333"/>
    <n v="394863333"/>
    <n v="394863333"/>
  </r>
  <r>
    <n v="2021"/>
    <x v="0"/>
    <s v="DESPACHO DEL ALCALDE"/>
    <x v="0"/>
    <x v="29"/>
    <s v="124"/>
    <s v="IMPUESTO TRANSPORTE POR OLEODUCTO Y GASODUCTO"/>
    <x v="3"/>
    <x v="28"/>
    <x v="0"/>
    <x v="0"/>
    <x v="0"/>
    <n v="0"/>
    <n v="400000000"/>
    <n v="400000000"/>
    <n v="0"/>
    <n v="0"/>
    <n v="0"/>
    <n v="0"/>
  </r>
  <r>
    <n v="2021"/>
    <x v="0"/>
    <s v="DESPACHO DEL ALCALDE"/>
    <x v="0"/>
    <x v="30"/>
    <s v="124"/>
    <s v="IMPUESTO TRANSPORTE POR OLEODUCTO Y GASODUCTO"/>
    <x v="3"/>
    <x v="29"/>
    <x v="1"/>
    <x v="1"/>
    <x v="1"/>
    <n v="0"/>
    <n v="255167559"/>
    <n v="255167559"/>
    <n v="254957353.06"/>
    <n v="132118000"/>
    <n v="131073000"/>
    <n v="131073000"/>
  </r>
  <r>
    <n v="2021"/>
    <x v="0"/>
    <s v="DESPACHO DEL ALCALDE"/>
    <x v="0"/>
    <x v="31"/>
    <s v="126"/>
    <s v="RENDIMIENTOS FINANCIEROS IMPUESTO TRANSPORTE POR OLEODUCTO Y GASODUCTO"/>
    <x v="4"/>
    <x v="30"/>
    <x v="0"/>
    <x v="2"/>
    <x v="2"/>
    <n v="0"/>
    <n v="167391953.84"/>
    <n v="167391953.84"/>
    <n v="167391953.84"/>
    <n v="167391953.84"/>
    <n v="167391953.84"/>
    <n v="167391953.84"/>
  </r>
  <r>
    <n v="2021"/>
    <x v="0"/>
    <s v="DESPACHO DEL ALCALDE"/>
    <x v="0"/>
    <x v="32"/>
    <s v="126"/>
    <s v="RENDIMIENTOS FINANCIEROS IMPUESTO TRANSPORTE POR OLEODUCTO Y GASODUCTO"/>
    <x v="4"/>
    <x v="31"/>
    <x v="0"/>
    <x v="2"/>
    <x v="2"/>
    <n v="0"/>
    <n v="437650"/>
    <n v="437650"/>
    <n v="437650"/>
    <n v="437650"/>
    <n v="437650"/>
    <n v="437650"/>
  </r>
  <r>
    <n v="2021"/>
    <x v="0"/>
    <s v="DESPACHO DEL ALCALDE"/>
    <x v="0"/>
    <x v="33"/>
    <s v="126"/>
    <s v="RENDIMIENTOS FINANCIEROS IMPUESTO TRANSPORTE POR OLEODUCTO Y GASODUCTO"/>
    <x v="4"/>
    <x v="32"/>
    <x v="0"/>
    <x v="0"/>
    <x v="0"/>
    <n v="0"/>
    <n v="0"/>
    <n v="0"/>
    <n v="0"/>
    <n v="0"/>
    <n v="0"/>
    <n v="0"/>
  </r>
  <r>
    <n v="2021"/>
    <x v="0"/>
    <s v="DESPACHO DEL ALCALDE"/>
    <x v="0"/>
    <x v="34"/>
    <s v="126"/>
    <s v="RENDIMIENTOS FINANCIEROS IMPUESTO TRANSPORTE POR OLEODUCTO Y GASODUCTO"/>
    <x v="4"/>
    <x v="33"/>
    <x v="0"/>
    <x v="0"/>
    <x v="0"/>
    <n v="0"/>
    <n v="0"/>
    <n v="0"/>
    <n v="0"/>
    <n v="0"/>
    <n v="0"/>
    <n v="0"/>
  </r>
  <r>
    <n v="2021"/>
    <x v="0"/>
    <s v="DESPACHO DEL ALCALDE"/>
    <x v="0"/>
    <x v="35"/>
    <s v="127"/>
    <s v="RENDIMIENTOS FINANCIEROS BALDIOS Y VENTA DE ACTIVOS"/>
    <x v="5"/>
    <x v="34"/>
    <x v="0"/>
    <x v="0"/>
    <x v="0"/>
    <n v="0"/>
    <n v="126712"/>
    <n v="126712"/>
    <n v="0"/>
    <n v="0"/>
    <n v="0"/>
    <n v="0"/>
  </r>
  <r>
    <n v="2021"/>
    <x v="0"/>
    <s v="DESPACHO DEL ALCALDE"/>
    <x v="0"/>
    <x v="36"/>
    <s v="138"/>
    <s v=" DIVIDENDOS SOCIEDAD PORTUARIA"/>
    <x v="6"/>
    <x v="35"/>
    <x v="0"/>
    <x v="2"/>
    <x v="2"/>
    <n v="0"/>
    <n v="400000000"/>
    <n v="400000000"/>
    <n v="400000000"/>
    <n v="400000000"/>
    <n v="400000000"/>
    <n v="400000000"/>
  </r>
  <r>
    <n v="2021"/>
    <x v="0"/>
    <s v="DESPACHO DEL ALCALDE"/>
    <x v="0"/>
    <x v="37"/>
    <s v="138"/>
    <s v=" DIVIDENDOS SOCIEDAD PORTUARIA"/>
    <x v="6"/>
    <x v="36"/>
    <x v="0"/>
    <x v="0"/>
    <x v="0"/>
    <n v="0"/>
    <n v="1126960898"/>
    <n v="1126960898"/>
    <n v="1126960898"/>
    <n v="1126960898"/>
    <n v="1126960898"/>
    <n v="1126960898"/>
  </r>
  <r>
    <n v="2021"/>
    <x v="0"/>
    <s v="DESPACHO DEL ALCALDE"/>
    <x v="0"/>
    <x v="38"/>
    <s v="147"/>
    <s v="OTROS RENDIMIENTOS AMOBLAMIENTO "/>
    <x v="7"/>
    <x v="37"/>
    <x v="0"/>
    <x v="2"/>
    <x v="3"/>
    <n v="3099000"/>
    <n v="0"/>
    <n v="3099000"/>
    <n v="0"/>
    <n v="0"/>
    <n v="0"/>
    <n v="0"/>
  </r>
  <r>
    <n v="2021"/>
    <x v="0"/>
    <s v="DESPACHO DEL ALCALDE"/>
    <x v="0"/>
    <x v="39"/>
    <s v="147"/>
    <s v="OTROS RENDIMIENTOS AMOBLAMIENTO "/>
    <x v="7"/>
    <x v="38"/>
    <x v="0"/>
    <x v="2"/>
    <x v="3"/>
    <n v="0"/>
    <n v="2398637"/>
    <n v="2398637"/>
    <n v="2398637"/>
    <n v="0"/>
    <n v="0"/>
    <n v="0"/>
  </r>
  <r>
    <n v="2021"/>
    <x v="0"/>
    <s v="DESPACHO DEL ALCALDE"/>
    <x v="0"/>
    <x v="40"/>
    <s v="080"/>
    <s v="OCUPACION DE VIAS Y ESPACIO PUBLICO"/>
    <x v="8"/>
    <x v="39"/>
    <x v="0"/>
    <x v="2"/>
    <x v="13"/>
    <n v="43776217"/>
    <n v="0"/>
    <n v="43776217"/>
    <n v="0"/>
    <n v="0"/>
    <n v="0"/>
    <n v="0"/>
  </r>
  <r>
    <n v="2021"/>
    <x v="0"/>
    <s v="DESPACHO DEL ALCALDE"/>
    <x v="0"/>
    <x v="41"/>
    <s v="080"/>
    <s v="OCUPACION DE VIAS Y ESPACIO PUBLICO"/>
    <x v="8"/>
    <x v="40"/>
    <x v="0"/>
    <x v="2"/>
    <x v="3"/>
    <n v="372097840"/>
    <n v="0"/>
    <n v="372097840"/>
    <n v="0"/>
    <n v="0"/>
    <n v="0"/>
    <n v="0"/>
  </r>
  <r>
    <n v="2021"/>
    <x v="0"/>
    <s v="DESPACHO DEL ALCALDE"/>
    <x v="0"/>
    <x v="42"/>
    <s v="080"/>
    <s v="OCUPACION DE VIAS Y ESPACIO PUBLICO"/>
    <x v="8"/>
    <x v="41"/>
    <x v="0"/>
    <x v="2"/>
    <x v="14"/>
    <n v="218881082"/>
    <n v="0"/>
    <n v="218881082"/>
    <n v="123087890"/>
    <n v="122000000"/>
    <n v="122000000"/>
    <n v="122000000"/>
  </r>
  <r>
    <n v="2021"/>
    <x v="0"/>
    <s v="DESPACHO DEL ALCALDE"/>
    <x v="0"/>
    <x v="43"/>
    <s v="080"/>
    <s v="OCUPACION DE VIAS Y ESPACIO PUBLICO"/>
    <x v="8"/>
    <x v="42"/>
    <x v="0"/>
    <x v="0"/>
    <x v="0"/>
    <n v="0"/>
    <n v="2108217023.71"/>
    <n v="2108217023.71"/>
    <n v="0"/>
    <n v="0"/>
    <n v="0"/>
    <n v="0"/>
  </r>
  <r>
    <n v="2021"/>
    <x v="0"/>
    <s v="DESPACHO DEL ALCALDE"/>
    <x v="0"/>
    <x v="44"/>
    <s v="083"/>
    <s v="IMPUESTO DE DELINEACION URBANA Y APROBACION DE PLANOS"/>
    <x v="9"/>
    <x v="43"/>
    <x v="0"/>
    <x v="0"/>
    <x v="0"/>
    <n v="0"/>
    <n v="131372954.40000001"/>
    <n v="131372954.40000001"/>
    <n v="0"/>
    <n v="0"/>
    <n v="0"/>
    <n v="0"/>
  </r>
  <r>
    <n v="2021"/>
    <x v="0"/>
    <s v="DESPACHO DEL ALCALDE"/>
    <x v="0"/>
    <x v="45"/>
    <s v="085"/>
    <s v="VENTA DE ACTIVOS"/>
    <x v="10"/>
    <x v="44"/>
    <x v="0"/>
    <x v="0"/>
    <x v="0"/>
    <n v="0"/>
    <n v="164548417.5"/>
    <n v="164548417.5"/>
    <n v="98984237"/>
    <n v="98984237"/>
    <n v="98984237"/>
    <n v="98984237"/>
  </r>
  <r>
    <n v="2021"/>
    <x v="0"/>
    <s v="DESPACHO DEL ALCALDE"/>
    <x v="0"/>
    <x v="46"/>
    <s v="086"/>
    <s v="DONACIONES"/>
    <x v="11"/>
    <x v="45"/>
    <x v="0"/>
    <x v="0"/>
    <x v="0"/>
    <n v="1"/>
    <n v="0"/>
    <n v="1"/>
    <n v="0"/>
    <n v="0"/>
    <n v="0"/>
    <n v="0"/>
  </r>
  <r>
    <n v="2021"/>
    <x v="0"/>
    <s v="DESPACHO DEL ALCALDE"/>
    <x v="0"/>
    <x v="47"/>
    <s v="086"/>
    <s v="DONACIONES"/>
    <x v="11"/>
    <x v="46"/>
    <x v="0"/>
    <x v="0"/>
    <x v="0"/>
    <n v="0"/>
    <n v="15758401.220000001"/>
    <n v="15758401.220000001"/>
    <n v="0"/>
    <n v="0"/>
    <n v="0"/>
    <n v="0"/>
  </r>
  <r>
    <n v="2021"/>
    <x v="0"/>
    <s v="DESPACHO DEL ALCALDE"/>
    <x v="0"/>
    <x v="48"/>
    <s v="086"/>
    <s v="DONACIONES"/>
    <x v="11"/>
    <x v="46"/>
    <x v="0"/>
    <x v="0"/>
    <x v="0"/>
    <n v="0"/>
    <n v="289498734.25"/>
    <n v="289498734.25"/>
    <n v="0"/>
    <n v="0"/>
    <n v="0"/>
    <n v="0"/>
  </r>
  <r>
    <n v="2021"/>
    <x v="0"/>
    <s v="DESPACHO DEL ALCALDE"/>
    <x v="0"/>
    <x v="49"/>
    <s v="086"/>
    <s v="DONACIONES"/>
    <x v="11"/>
    <x v="47"/>
    <x v="0"/>
    <x v="0"/>
    <x v="0"/>
    <n v="0"/>
    <n v="45064292.450000003"/>
    <n v="45064292.450000003"/>
    <n v="0"/>
    <n v="0"/>
    <n v="0"/>
    <n v="0"/>
  </r>
  <r>
    <n v="2021"/>
    <x v="0"/>
    <s v="DESPACHO DEL ALCALDE"/>
    <x v="0"/>
    <x v="50"/>
    <s v="100"/>
    <s v="APROVECHAMIENTO ECONOMICO DEL ESPACIO PUBLICO"/>
    <x v="12"/>
    <x v="48"/>
    <x v="0"/>
    <x v="2"/>
    <x v="15"/>
    <n v="671981721"/>
    <n v="0"/>
    <n v="671981721"/>
    <n v="43752167"/>
    <n v="41883637.350000001"/>
    <n v="0"/>
    <n v="0"/>
  </r>
  <r>
    <n v="2021"/>
    <x v="0"/>
    <s v="DESPACHO DEL ALCALDE"/>
    <x v="0"/>
    <x v="51"/>
    <s v="100"/>
    <s v="APROVECHAMIENTO ECONOMICO DEL ESPACIO PUBLICO"/>
    <x v="12"/>
    <x v="49"/>
    <x v="0"/>
    <x v="0"/>
    <x v="0"/>
    <n v="0"/>
    <n v="26503817.190000001"/>
    <n v="26503817.190000001"/>
    <n v="0"/>
    <n v="0"/>
    <n v="0"/>
    <n v="0"/>
  </r>
  <r>
    <n v="2021"/>
    <x v="0"/>
    <s v="DESPACHO DEL ALCALDE"/>
    <x v="0"/>
    <x v="52"/>
    <s v="107"/>
    <s v="RENDIMIENTOS FINANCIEROS OTROS DIVIDENDOS"/>
    <x v="13"/>
    <x v="50"/>
    <x v="1"/>
    <x v="1"/>
    <x v="1"/>
    <n v="263415000"/>
    <n v="0"/>
    <n v="263415000"/>
    <n v="69582829"/>
    <n v="65200000"/>
    <n v="65200000"/>
    <n v="65200000"/>
  </r>
  <r>
    <n v="2021"/>
    <x v="0"/>
    <s v="DESPACHO DEL ALCALDE"/>
    <x v="0"/>
    <x v="53"/>
    <s v="107"/>
    <s v="RENDIMIENTOS FINANCIEROS OTROS DIVIDENDOS"/>
    <x v="13"/>
    <x v="51"/>
    <x v="0"/>
    <x v="2"/>
    <x v="2"/>
    <n v="0"/>
    <n v="255167559"/>
    <n v="255167559"/>
    <n v="255167559"/>
    <n v="255167559"/>
    <n v="255167559"/>
    <n v="255167559"/>
  </r>
  <r>
    <n v="2021"/>
    <x v="0"/>
    <s v="DESPACHO DEL ALCALDE"/>
    <x v="0"/>
    <x v="54"/>
    <s v="107"/>
    <s v="RENDIMIENTOS FINANCIEROS OTROS DIVIDENDOS"/>
    <x v="13"/>
    <x v="52"/>
    <x v="0"/>
    <x v="0"/>
    <x v="0"/>
    <n v="0"/>
    <n v="0"/>
    <n v="0"/>
    <n v="0"/>
    <n v="0"/>
    <n v="0"/>
    <n v="0"/>
  </r>
  <r>
    <n v="2021"/>
    <x v="0"/>
    <s v="DESPACHO DEL ALCALDE"/>
    <x v="0"/>
    <x v="55"/>
    <s v="119"/>
    <s v="ICLD 1%"/>
    <x v="14"/>
    <x v="53"/>
    <x v="0"/>
    <x v="0"/>
    <x v="16"/>
    <n v="1437500000"/>
    <n v="0"/>
    <n v="1437500000"/>
    <n v="989595441.96000004"/>
    <n v="989595441.96000004"/>
    <n v="962152107.96000004"/>
    <n v="919834340"/>
  </r>
  <r>
    <n v="2021"/>
    <x v="0"/>
    <s v="DESPACHO DEL ALCALDE"/>
    <x v="0"/>
    <x v="56"/>
    <s v="119"/>
    <s v="ICLD 1%"/>
    <x v="14"/>
    <x v="54"/>
    <x v="0"/>
    <x v="0"/>
    <x v="10"/>
    <n v="434200000"/>
    <n v="0"/>
    <n v="434200000"/>
    <n v="374755059.07999998"/>
    <n v="374755059.07999998"/>
    <n v="31362579.079999998"/>
    <n v="0"/>
  </r>
  <r>
    <n v="2021"/>
    <x v="0"/>
    <s v="DESPACHO DEL ALCALDE"/>
    <x v="0"/>
    <x v="57"/>
    <s v="119"/>
    <s v="ICLD 1%"/>
    <x v="14"/>
    <x v="55"/>
    <x v="0"/>
    <x v="0"/>
    <x v="0"/>
    <n v="3778121546"/>
    <n v="0"/>
    <n v="3778121546"/>
    <n v="3492862500"/>
    <n v="3492862500"/>
    <n v="3491162500"/>
    <n v="3491162500"/>
  </r>
  <r>
    <n v="2021"/>
    <x v="0"/>
    <s v="DESPACHO DEL ALCALDE"/>
    <x v="0"/>
    <x v="58"/>
    <s v="119"/>
    <s v="ICLD 1%"/>
    <x v="14"/>
    <x v="56"/>
    <x v="0"/>
    <x v="0"/>
    <x v="0"/>
    <n v="0"/>
    <n v="138203386.03999999"/>
    <n v="138203386.03999999"/>
    <n v="89952819"/>
    <n v="89952819"/>
    <n v="89952819"/>
    <n v="0"/>
  </r>
  <r>
    <n v="2021"/>
    <x v="0"/>
    <s v="DESPACHO DEL ALCALDE"/>
    <x v="0"/>
    <x v="59"/>
    <s v="119"/>
    <s v="ICLD 1%"/>
    <x v="14"/>
    <x v="57"/>
    <x v="0"/>
    <x v="0"/>
    <x v="10"/>
    <n v="0"/>
    <n v="500000000"/>
    <n v="500000000"/>
    <n v="440864417"/>
    <n v="440864417"/>
    <n v="0"/>
    <n v="0"/>
  </r>
  <r>
    <n v="2021"/>
    <x v="0"/>
    <s v="DESPACHO DEL ALCALDE"/>
    <x v="0"/>
    <x v="60"/>
    <s v="062"/>
    <s v="DIVIDENDOS DE ACUACAR"/>
    <x v="15"/>
    <x v="58"/>
    <x v="0"/>
    <x v="0"/>
    <x v="0"/>
    <n v="0"/>
    <n v="2058818108"/>
    <n v="2058818108"/>
    <n v="1481756777"/>
    <n v="1481756777"/>
    <n v="1481756777"/>
    <n v="1408036777"/>
  </r>
  <r>
    <n v="2021"/>
    <x v="0"/>
    <s v="DESPACHO DEL ALCALDE"/>
    <x v="0"/>
    <x v="61"/>
    <s v="062"/>
    <s v="DIVIDENDOS DE ACUACAR"/>
    <x v="15"/>
    <x v="59"/>
    <x v="0"/>
    <x v="2"/>
    <x v="2"/>
    <n v="0"/>
    <n v="1000000000"/>
    <n v="1000000000"/>
    <n v="1000000000"/>
    <n v="1000000000"/>
    <n v="1000000000"/>
    <n v="1000000000"/>
  </r>
  <r>
    <n v="2021"/>
    <x v="0"/>
    <s v="DESPACHO DEL ALCALDE"/>
    <x v="0"/>
    <x v="62"/>
    <s v="070"/>
    <s v="SGP - PROPOSITO GENERAL"/>
    <x v="16"/>
    <x v="60"/>
    <x v="0"/>
    <x v="0"/>
    <x v="0"/>
    <n v="0"/>
    <n v="100186617.15000001"/>
    <n v="100186617.15000001"/>
    <n v="47707100"/>
    <n v="47707100"/>
    <n v="47707100"/>
    <n v="47707100"/>
  </r>
  <r>
    <n v="2021"/>
    <x v="0"/>
    <s v="DESPACHO DEL ALCALDE"/>
    <x v="0"/>
    <x v="63"/>
    <s v="070"/>
    <s v="SGP - PROPOSITO GENERAL"/>
    <x v="16"/>
    <x v="61"/>
    <x v="0"/>
    <x v="0"/>
    <x v="16"/>
    <n v="0"/>
    <n v="360363549.08999997"/>
    <n v="360363549.08999997"/>
    <n v="187203315"/>
    <n v="187203315"/>
    <n v="48385083"/>
    <n v="0"/>
  </r>
  <r>
    <n v="2021"/>
    <x v="0"/>
    <s v="DESPACHO DEL ALCALDE"/>
    <x v="0"/>
    <x v="64"/>
    <s v="070"/>
    <s v="SGP - PROPOSITO GENERAL"/>
    <x v="16"/>
    <x v="62"/>
    <x v="0"/>
    <x v="0"/>
    <x v="10"/>
    <n v="0"/>
    <n v="514603098.41000003"/>
    <n v="514603098.41000003"/>
    <n v="294003198"/>
    <n v="294003198"/>
    <n v="44956293"/>
    <n v="0"/>
  </r>
  <r>
    <n v="2021"/>
    <x v="0"/>
    <s v="DESPACHO DEL ALCALDE"/>
    <x v="0"/>
    <x v="65"/>
    <s v="070"/>
    <s v="SGP - PROPOSITO GENERAL"/>
    <x v="16"/>
    <x v="63"/>
    <x v="0"/>
    <x v="0"/>
    <x v="0"/>
    <n v="0"/>
    <n v="162086873.5"/>
    <n v="162086873.5"/>
    <n v="83750000"/>
    <n v="0"/>
    <n v="0"/>
    <n v="0"/>
  </r>
  <r>
    <n v="2021"/>
    <x v="0"/>
    <s v="DESPACHO DEL ALCALDE"/>
    <x v="0"/>
    <x v="66"/>
    <s v="070"/>
    <s v="SGP - PROPOSITO GENERAL"/>
    <x v="16"/>
    <x v="64"/>
    <x v="0"/>
    <x v="0"/>
    <x v="16"/>
    <n v="416979138"/>
    <n v="0"/>
    <n v="416979138"/>
    <n v="200444205.28"/>
    <n v="200444205.28"/>
    <n v="190474215.24000001"/>
    <n v="190474215.24000001"/>
  </r>
  <r>
    <n v="2021"/>
    <x v="0"/>
    <s v="DESPACHO DEL ALCALDE"/>
    <x v="0"/>
    <x v="67"/>
    <s v="070"/>
    <s v="SGP - PROPOSITO GENERAL"/>
    <x v="16"/>
    <x v="65"/>
    <x v="0"/>
    <x v="0"/>
    <x v="10"/>
    <n v="364113142"/>
    <n v="0"/>
    <n v="364113142"/>
    <n v="364113141.31"/>
    <n v="364113141.31"/>
    <n v="326613186.70999998"/>
    <n v="252597333.33000001"/>
  </r>
  <r>
    <n v="2021"/>
    <x v="0"/>
    <s v="DESPACHO DEL ALCALDE"/>
    <x v="0"/>
    <x v="68"/>
    <s v="070"/>
    <s v="SGP - PROPOSITO GENERAL"/>
    <x v="16"/>
    <x v="66"/>
    <x v="0"/>
    <x v="0"/>
    <x v="0"/>
    <n v="513860046"/>
    <n v="0"/>
    <n v="513860046"/>
    <n v="319976423.20999998"/>
    <n v="319976423.20999998"/>
    <n v="164644742.50999999"/>
    <n v="164644742.50999999"/>
  </r>
  <r>
    <n v="2021"/>
    <x v="0"/>
    <s v="DESPACHO DEL ALCALDE"/>
    <x v="0"/>
    <x v="69"/>
    <s v="008"/>
    <s v="AMOBLAMIENTO URBANO"/>
    <x v="1"/>
    <x v="67"/>
    <x v="0"/>
    <x v="0"/>
    <x v="0"/>
    <n v="0"/>
    <n v="51464419"/>
    <n v="51464419"/>
    <n v="0"/>
    <n v="0"/>
    <n v="0"/>
    <n v="0"/>
  </r>
  <r>
    <n v="2021"/>
    <x v="0"/>
    <s v="DESPACHO DEL ALCALDE"/>
    <x v="0"/>
    <x v="70"/>
    <s v="008"/>
    <s v="AMOBLAMIENTO URBANO"/>
    <x v="1"/>
    <x v="68"/>
    <x v="0"/>
    <x v="2"/>
    <x v="3"/>
    <n v="328158236"/>
    <n v="0"/>
    <n v="328158236"/>
    <n v="328157818.36000001"/>
    <n v="156988666.5"/>
    <n v="7421018.5"/>
    <n v="7421018.5"/>
  </r>
  <r>
    <n v="2021"/>
    <x v="0"/>
    <s v="DESPACHO DEL ALCALDE"/>
    <x v="0"/>
    <x v="71"/>
    <s v="009"/>
    <s v="RECURSOS PROVISIONADOS"/>
    <x v="17"/>
    <x v="69"/>
    <x v="0"/>
    <x v="0"/>
    <x v="0"/>
    <n v="0"/>
    <n v="9654718.2799999993"/>
    <n v="9654718.2799999993"/>
    <n v="0"/>
    <n v="0"/>
    <n v="0"/>
    <n v="0"/>
  </r>
  <r>
    <n v="2021"/>
    <x v="0"/>
    <s v="DESPACHO DEL ALCALDE"/>
    <x v="0"/>
    <x v="72"/>
    <s v="009"/>
    <s v="RECURSOS PROVISIONADOS"/>
    <x v="17"/>
    <x v="70"/>
    <x v="0"/>
    <x v="0"/>
    <x v="0"/>
    <n v="0"/>
    <n v="1442284032"/>
    <n v="1442284032"/>
    <n v="668202838"/>
    <n v="668202838"/>
    <n v="668202838"/>
    <n v="0"/>
  </r>
  <r>
    <n v="2021"/>
    <x v="0"/>
    <s v="DESPACHO DEL ALCALDE"/>
    <x v="0"/>
    <x v="73"/>
    <s v="034"/>
    <s v="VENTA DE SERVICIOS CEMENTERIOS"/>
    <x v="18"/>
    <x v="71"/>
    <x v="0"/>
    <x v="0"/>
    <x v="0"/>
    <n v="0"/>
    <n v="31121031"/>
    <n v="31121031"/>
    <n v="0"/>
    <n v="0"/>
    <n v="0"/>
    <n v="0"/>
  </r>
  <r>
    <n v="2021"/>
    <x v="0"/>
    <s v="DESPACHO DEL ALCALDE"/>
    <x v="0"/>
    <x v="74"/>
    <s v="037"/>
    <s v="RENDIMIENTOS FINANCIEROS  ICLD"/>
    <x v="19"/>
    <x v="72"/>
    <x v="1"/>
    <x v="1"/>
    <x v="17"/>
    <n v="0"/>
    <n v="590463274.08000004"/>
    <n v="590463274.08000004"/>
    <n v="590462291"/>
    <n v="115278300"/>
    <n v="0"/>
    <n v="0"/>
  </r>
  <r>
    <n v="2021"/>
    <x v="0"/>
    <s v="DESPACHO DEL ALCALDE"/>
    <x v="0"/>
    <x v="75"/>
    <s v="037"/>
    <s v="RENDIMIENTOS FINANCIEROS  ICLD"/>
    <x v="19"/>
    <x v="73"/>
    <x v="1"/>
    <x v="1"/>
    <x v="6"/>
    <n v="0"/>
    <n v="334892362.92000002"/>
    <n v="334892362.92000002"/>
    <n v="334424000"/>
    <n v="0"/>
    <n v="0"/>
    <n v="0"/>
  </r>
  <r>
    <n v="2021"/>
    <x v="0"/>
    <s v="DESPACHO DEL ALCALDE"/>
    <x v="0"/>
    <x v="76"/>
    <s v="037"/>
    <s v="RENDIMIENTOS FINANCIEROS  ICLD"/>
    <x v="19"/>
    <x v="72"/>
    <x v="1"/>
    <x v="1"/>
    <x v="17"/>
    <n v="452152464"/>
    <n v="0"/>
    <n v="452152464"/>
    <n v="130000000"/>
    <n v="125000000"/>
    <n v="125000000"/>
    <n v="125000000"/>
  </r>
  <r>
    <n v="2021"/>
    <x v="0"/>
    <s v="DESPACHO DEL ALCALDE"/>
    <x v="0"/>
    <x v="77"/>
    <s v="037"/>
    <s v="RENDIMIENTOS FINANCIEROS  ICLD"/>
    <x v="19"/>
    <x v="73"/>
    <x v="1"/>
    <x v="1"/>
    <x v="6"/>
    <n v="277125705"/>
    <n v="0"/>
    <n v="277125705"/>
    <n v="182000000"/>
    <n v="179500000"/>
    <n v="156000000"/>
    <n v="144400000"/>
  </r>
  <r>
    <n v="2021"/>
    <x v="0"/>
    <s v="DESPACHO DEL ALCALDE"/>
    <x v="0"/>
    <x v="78"/>
    <s v="037"/>
    <s v="RENDIMIENTOS FINANCIEROS  ICLD"/>
    <x v="19"/>
    <x v="74"/>
    <x v="1"/>
    <x v="1"/>
    <x v="1"/>
    <n v="837617171"/>
    <n v="0"/>
    <n v="837617171"/>
    <n v="837617171"/>
    <n v="835593333.33000004"/>
    <n v="827593333.33000004"/>
    <n v="827593333.33000004"/>
  </r>
  <r>
    <n v="2021"/>
    <x v="0"/>
    <s v="DESPACHO DEL ALCALDE"/>
    <x v="0"/>
    <x v="79"/>
    <s v="040"/>
    <s v="IMPUESTO OBRAS VIALES"/>
    <x v="20"/>
    <x v="75"/>
    <x v="0"/>
    <x v="0"/>
    <x v="0"/>
    <n v="0"/>
    <n v="5594299227.6199999"/>
    <n v="5594299227.6199999"/>
    <n v="3879608084"/>
    <n v="3735874932"/>
    <n v="1804798919.5"/>
    <n v="1652731247.5"/>
  </r>
  <r>
    <n v="2021"/>
    <x v="0"/>
    <s v="DESPACHO DEL ALCALDE"/>
    <x v="0"/>
    <x v="80"/>
    <s v="053"/>
    <s v="CONTRAPRESTACIONES PORTUARIAS"/>
    <x v="21"/>
    <x v="76"/>
    <x v="1"/>
    <x v="1"/>
    <x v="4"/>
    <n v="0"/>
    <n v="271614744.94999999"/>
    <n v="271614744.94999999"/>
    <n v="190130320"/>
    <n v="190130320"/>
    <n v="0"/>
    <n v="0"/>
  </r>
  <r>
    <n v="2021"/>
    <x v="0"/>
    <s v="DESPACHO DEL ALCALDE"/>
    <x v="0"/>
    <x v="81"/>
    <s v="053"/>
    <s v="CONTRAPRESTACIONES PORTUARIAS"/>
    <x v="21"/>
    <x v="76"/>
    <x v="1"/>
    <x v="1"/>
    <x v="4"/>
    <n v="0"/>
    <n v="184812663.5"/>
    <n v="184812663.5"/>
    <n v="129368861"/>
    <n v="129368861"/>
    <n v="0"/>
    <n v="0"/>
  </r>
  <r>
    <n v="2021"/>
    <x v="0"/>
    <s v="DESPACHO DEL ALCALDE"/>
    <x v="0"/>
    <x v="82"/>
    <s v="053"/>
    <s v="CONTRAPRESTACIONES PORTUARIAS"/>
    <x v="21"/>
    <x v="77"/>
    <x v="1"/>
    <x v="1"/>
    <x v="5"/>
    <n v="0"/>
    <n v="1615127201.5"/>
    <n v="1615127201.5"/>
    <n v="1190589041"/>
    <n v="60000000"/>
    <n v="60000000"/>
    <n v="60000000"/>
  </r>
  <r>
    <n v="2021"/>
    <x v="0"/>
    <s v="DESPACHO DEL ALCALDE"/>
    <x v="0"/>
    <x v="83"/>
    <s v="053"/>
    <s v="CONTRAPRESTACIONES PORTUARIAS"/>
    <x v="21"/>
    <x v="78"/>
    <x v="1"/>
    <x v="1"/>
    <x v="4"/>
    <n v="500000000"/>
    <n v="0"/>
    <n v="500000000"/>
    <n v="500000000"/>
    <n v="500000000"/>
    <n v="0"/>
    <n v="0"/>
  </r>
  <r>
    <n v="2021"/>
    <x v="0"/>
    <s v="DESPACHO DEL ALCALDE"/>
    <x v="0"/>
    <x v="84"/>
    <s v="053"/>
    <s v="CONTRAPRESTACIONES PORTUARIAS"/>
    <x v="21"/>
    <x v="77"/>
    <x v="1"/>
    <x v="1"/>
    <x v="5"/>
    <n v="1754159163"/>
    <n v="0"/>
    <n v="1754159163"/>
    <n v="1754159163"/>
    <n v="1740763247"/>
    <n v="1695973247"/>
    <n v="1693573247"/>
  </r>
  <r>
    <n v="2021"/>
    <x v="0"/>
    <s v="DESPACHO DEL ALCALDE"/>
    <x v="0"/>
    <x v="85"/>
    <s v="002"/>
    <s v="SOBRETASA ALCANTARILLADO"/>
    <x v="22"/>
    <x v="79"/>
    <x v="0"/>
    <x v="0"/>
    <x v="0"/>
    <n v="0"/>
    <n v="266193.15000000002"/>
    <n v="266193.15000000002"/>
    <n v="0"/>
    <n v="0"/>
    <n v="0"/>
    <n v="0"/>
  </r>
  <r>
    <n v="2021"/>
    <x v="0"/>
    <s v="DESPACHO DEL ALCALDE"/>
    <x v="0"/>
    <x v="86"/>
    <s v="002"/>
    <s v="SOBRETASA ALCANTARILLADO"/>
    <x v="22"/>
    <x v="80"/>
    <x v="0"/>
    <x v="0"/>
    <x v="0"/>
    <n v="0"/>
    <n v="5470521"/>
    <n v="5470521"/>
    <n v="0"/>
    <n v="0"/>
    <n v="0"/>
    <n v="0"/>
  </r>
  <r>
    <n v="2021"/>
    <x v="0"/>
    <s v="DESPACHO DEL ALCALDE"/>
    <x v="0"/>
    <x v="87"/>
    <s v="004"/>
    <s v="REGALIAS"/>
    <x v="0"/>
    <x v="81"/>
    <x v="0"/>
    <x v="0"/>
    <x v="0"/>
    <n v="0"/>
    <n v="0"/>
    <n v="0"/>
    <n v="0"/>
    <n v="0"/>
    <n v="0"/>
    <n v="0"/>
  </r>
  <r>
    <n v="2021"/>
    <x v="0"/>
    <s v="DESPACHO DEL ALCALDE"/>
    <x v="0"/>
    <x v="88"/>
    <s v="004"/>
    <s v="REGALIAS"/>
    <x v="0"/>
    <x v="82"/>
    <x v="0"/>
    <x v="0"/>
    <x v="0"/>
    <n v="0"/>
    <n v="0"/>
    <n v="0"/>
    <n v="0"/>
    <n v="0"/>
    <n v="0"/>
    <n v="0"/>
  </r>
  <r>
    <n v="2021"/>
    <x v="0"/>
    <s v="DESPACHO DEL ALCALDE"/>
    <x v="0"/>
    <x v="89"/>
    <s v="004"/>
    <s v="REGALIAS"/>
    <x v="0"/>
    <x v="83"/>
    <x v="0"/>
    <x v="0"/>
    <x v="0"/>
    <n v="0"/>
    <n v="0"/>
    <n v="0"/>
    <n v="0"/>
    <n v="0"/>
    <n v="0"/>
    <n v="0"/>
  </r>
  <r>
    <n v="2021"/>
    <x v="1"/>
    <s v="SECRETARIA DEL INTERIOR Y CONVIVENCIA CIUDADANAL"/>
    <x v="1"/>
    <x v="90"/>
    <s v="120"/>
    <s v="MULTAS CODIGO NACIONAL DE POLICIA"/>
    <x v="23"/>
    <x v="84"/>
    <x v="2"/>
    <x v="3"/>
    <x v="18"/>
    <n v="0"/>
    <n v="27400761.510000002"/>
    <n v="27400761.510000002"/>
    <n v="0"/>
    <n v="0"/>
    <n v="0"/>
    <n v="0"/>
  </r>
  <r>
    <n v="2021"/>
    <x v="1"/>
    <s v="SECRETARIA DEL INTERIOR Y CONVIVENCIA CIUDADANAL"/>
    <x v="1"/>
    <x v="91"/>
    <s v="120"/>
    <s v="MULTAS CODIGO NACIONAL DE POLICIA"/>
    <x v="23"/>
    <x v="85"/>
    <x v="2"/>
    <x v="3"/>
    <x v="19"/>
    <n v="0"/>
    <n v="171764937"/>
    <n v="171764937"/>
    <n v="0"/>
    <n v="0"/>
    <n v="0"/>
    <n v="0"/>
  </r>
  <r>
    <n v="2021"/>
    <x v="1"/>
    <s v="SECRETARIA DEL INTERIOR Y CONVIVENCIA CIUDADANAL"/>
    <x v="1"/>
    <x v="92"/>
    <s v="138"/>
    <s v=" DIVIDENDOS SOCIEDAD PORTUARIA"/>
    <x v="6"/>
    <x v="86"/>
    <x v="2"/>
    <x v="4"/>
    <x v="20"/>
    <n v="0"/>
    <n v="141423408"/>
    <n v="141423408"/>
    <n v="141423408"/>
    <n v="70060095"/>
    <n v="70060095"/>
    <n v="70060095"/>
  </r>
  <r>
    <n v="2021"/>
    <x v="1"/>
    <s v="SECRETARIA DEL INTERIOR Y CONVIVENCIA CIUDADANAL"/>
    <x v="1"/>
    <x v="93"/>
    <s v="138"/>
    <s v=" DIVIDENDOS SOCIEDAD PORTUARIA"/>
    <x v="6"/>
    <x v="87"/>
    <x v="2"/>
    <x v="4"/>
    <x v="20"/>
    <n v="0"/>
    <n v="301887788"/>
    <n v="301887788"/>
    <n v="301887788"/>
    <n v="246541693.5"/>
    <n v="246541693.5"/>
    <n v="246541693.5"/>
  </r>
  <r>
    <n v="2021"/>
    <x v="1"/>
    <s v="SECRETARIA DEL INTERIOR Y CONVIVENCIA CIUDADANAL"/>
    <x v="1"/>
    <x v="94"/>
    <s v="138"/>
    <s v=" DIVIDENDOS SOCIEDAD PORTUARIA"/>
    <x v="6"/>
    <x v="88"/>
    <x v="3"/>
    <x v="5"/>
    <x v="21"/>
    <n v="0"/>
    <n v="600000000"/>
    <n v="600000000"/>
    <n v="600000000"/>
    <n v="0"/>
    <n v="0"/>
    <n v="0"/>
  </r>
  <r>
    <n v="2021"/>
    <x v="1"/>
    <s v="SECRETARIA DEL INTERIOR Y CONVIVENCIA CIUDADANAL"/>
    <x v="1"/>
    <x v="95"/>
    <s v="158"/>
    <s v="RENDIMIENTOS FINANCIEROS CONVENIO FONSECON- DISTRITO"/>
    <x v="24"/>
    <x v="89"/>
    <x v="2"/>
    <x v="3"/>
    <x v="22"/>
    <n v="0"/>
    <n v="122081887.2"/>
    <n v="122081887.2"/>
    <n v="0"/>
    <n v="0"/>
    <n v="0"/>
    <n v="0"/>
  </r>
  <r>
    <n v="2021"/>
    <x v="1"/>
    <s v="SECRETARIA DEL INTERIOR Y CONVIVENCIA CIUDADANAL"/>
    <x v="1"/>
    <x v="96"/>
    <s v="120"/>
    <s v="MULTAS CODIGO NACIONAL DE POLICIA"/>
    <x v="23"/>
    <x v="90"/>
    <x v="2"/>
    <x v="3"/>
    <x v="19"/>
    <n v="110816219"/>
    <n v="0"/>
    <n v="110816219"/>
    <n v="0"/>
    <n v="0"/>
    <n v="0"/>
    <n v="0"/>
  </r>
  <r>
    <n v="2021"/>
    <x v="1"/>
    <s v="SECRETARIA DEL INTERIOR Y CONVIVENCIA CIUDADANAL"/>
    <x v="1"/>
    <x v="97"/>
    <s v="037"/>
    <s v="RENDIMIENTOS FINANCIEROS  ICLD"/>
    <x v="19"/>
    <x v="91"/>
    <x v="2"/>
    <x v="3"/>
    <x v="23"/>
    <n v="584137371"/>
    <n v="0"/>
    <n v="584137371"/>
    <n v="353764847.25"/>
    <n v="0"/>
    <n v="0"/>
    <n v="0"/>
  </r>
  <r>
    <n v="2021"/>
    <x v="1"/>
    <s v="SECRETARIA DEL INTERIOR Y CONVIVENCIA CIUDADANAL"/>
    <x v="1"/>
    <x v="98"/>
    <s v="040"/>
    <s v="IMPUESTO OBRAS VIALES"/>
    <x v="20"/>
    <x v="92"/>
    <x v="2"/>
    <x v="3"/>
    <x v="18"/>
    <n v="0"/>
    <n v="3690394613.3699999"/>
    <n v="3690394613.3699999"/>
    <n v="2691271531.3299999"/>
    <n v="1345200854"/>
    <n v="368238968.83999997"/>
    <n v="0"/>
  </r>
  <r>
    <n v="2021"/>
    <x v="1"/>
    <s v="SECRETARIA DEL INTERIOR Y CONVIVENCIA CIUDADANAL"/>
    <x v="1"/>
    <x v="99"/>
    <s v="040"/>
    <s v="IMPUESTO OBRAS VIALES"/>
    <x v="20"/>
    <x v="93"/>
    <x v="2"/>
    <x v="3"/>
    <x v="18"/>
    <n v="7140000000"/>
    <n v="0"/>
    <n v="7140000000"/>
    <n v="1038576285.65"/>
    <n v="1038576285.65"/>
    <n v="833793167.08000004"/>
    <n v="833793167.08000004"/>
  </r>
  <r>
    <n v="2021"/>
    <x v="1"/>
    <s v="SECRETARIA DEL INTERIOR Y CONVIVENCIA CIUDADANAL"/>
    <x v="1"/>
    <x v="100"/>
    <s v="042"/>
    <s v="SOBRETASA BOMBERIL"/>
    <x v="25"/>
    <x v="94"/>
    <x v="0"/>
    <x v="0"/>
    <x v="24"/>
    <n v="0"/>
    <n v="5349474274.6499996"/>
    <n v="5349474274.6499996"/>
    <n v="4413500000"/>
    <n v="0"/>
    <n v="0"/>
    <n v="0"/>
  </r>
  <r>
    <n v="2021"/>
    <x v="1"/>
    <s v="SECRETARIA DEL INTERIOR Y CONVIVENCIA CIUDADANAL"/>
    <x v="1"/>
    <x v="101"/>
    <s v="044"/>
    <s v="RENDIMIENTOS FINANCIEROS SOBRETASA BOMBERIL"/>
    <x v="26"/>
    <x v="95"/>
    <x v="0"/>
    <x v="0"/>
    <x v="24"/>
    <n v="370847000"/>
    <n v="0"/>
    <n v="370847000"/>
    <n v="353000000"/>
    <n v="330000000"/>
    <n v="282101306.12"/>
    <n v="273885992.07999998"/>
  </r>
  <r>
    <n v="2021"/>
    <x v="1"/>
    <s v="SECRETARIA DEL INTERIOR Y CONVIVENCIA CIUDADANAL"/>
    <x v="1"/>
    <x v="102"/>
    <s v="053"/>
    <s v="CONTRAPRESTACIONES PORTUARIAS"/>
    <x v="21"/>
    <x v="96"/>
    <x v="2"/>
    <x v="3"/>
    <x v="19"/>
    <n v="0"/>
    <n v="0"/>
    <n v="0"/>
    <n v="0"/>
    <n v="0"/>
    <n v="0"/>
    <n v="0"/>
  </r>
  <r>
    <n v="2021"/>
    <x v="1"/>
    <s v="SECRETARIA DEL INTERIOR Y CONVIVENCIA CIUDADANAL"/>
    <x v="1"/>
    <x v="103"/>
    <s v="053"/>
    <s v="CONTRAPRESTACIONES PORTUARIAS"/>
    <x v="21"/>
    <x v="97"/>
    <x v="2"/>
    <x v="3"/>
    <x v="25"/>
    <n v="0"/>
    <n v="200000000"/>
    <n v="200000000"/>
    <n v="10000000"/>
    <n v="0"/>
    <n v="0"/>
    <n v="0"/>
  </r>
  <r>
    <n v="2021"/>
    <x v="1"/>
    <s v="SECRETARIA DEL INTERIOR Y CONVIVENCIA CIUDADANAL"/>
    <x v="1"/>
    <x v="104"/>
    <s v="053"/>
    <s v="CONTRAPRESTACIONES PORTUARIAS"/>
    <x v="21"/>
    <x v="98"/>
    <x v="2"/>
    <x v="6"/>
    <x v="26"/>
    <n v="0"/>
    <n v="50000000"/>
    <n v="50000000"/>
    <n v="50000000"/>
    <n v="50000000"/>
    <n v="50000000"/>
    <n v="0"/>
  </r>
  <r>
    <n v="2021"/>
    <x v="1"/>
    <s v="SECRETARIA DEL INTERIOR Y CONVIVENCIA CIUDADANAL"/>
    <x v="1"/>
    <x v="105"/>
    <s v="053"/>
    <s v="CONTRAPRESTACIONES PORTUARIAS"/>
    <x v="21"/>
    <x v="99"/>
    <x v="2"/>
    <x v="3"/>
    <x v="25"/>
    <n v="206200000"/>
    <n v="-200000000"/>
    <n v="6200000"/>
    <n v="0"/>
    <n v="0"/>
    <n v="0"/>
    <n v="0"/>
  </r>
  <r>
    <n v="2021"/>
    <x v="1"/>
    <s v="SECRETARIA DEL INTERIOR Y CONVIVENCIA CIUDADANAL"/>
    <x v="1"/>
    <x v="106"/>
    <s v="053"/>
    <s v="CONTRAPRESTACIONES PORTUARIAS"/>
    <x v="21"/>
    <x v="100"/>
    <x v="2"/>
    <x v="6"/>
    <x v="26"/>
    <n v="206200000"/>
    <n v="0"/>
    <n v="206200000"/>
    <n v="161700000"/>
    <n v="129473333.33"/>
    <n v="127333900"/>
    <n v="125700000"/>
  </r>
  <r>
    <n v="2021"/>
    <x v="1"/>
    <s v="SECRETARIA DEL INTERIOR Y CONVIVENCIA CIUDADANAL"/>
    <x v="1"/>
    <x v="107"/>
    <s v="001"/>
    <s v="INGRESOS CORRIENTES DE LIBRE DESTINACION"/>
    <x v="2"/>
    <x v="101"/>
    <x v="2"/>
    <x v="3"/>
    <x v="22"/>
    <n v="274516665"/>
    <n v="260000000"/>
    <n v="534516665"/>
    <n v="534516665"/>
    <n v="290853960"/>
    <n v="257787294"/>
    <n v="253587294"/>
  </r>
  <r>
    <n v="2021"/>
    <x v="1"/>
    <s v="SECRETARIA DEL INTERIOR Y CONVIVENCIA CIUDADANAL"/>
    <x v="1"/>
    <x v="108"/>
    <s v="001"/>
    <s v="INGRESOS CORRIENTES DE LIBRE DESTINACION"/>
    <x v="2"/>
    <x v="102"/>
    <x v="2"/>
    <x v="3"/>
    <x v="19"/>
    <n v="1200000000"/>
    <n v="0"/>
    <n v="1200000000"/>
    <n v="1199991929.23"/>
    <n v="1031280376.5599999"/>
    <n v="1012780376.5599999"/>
    <n v="999122227.46000004"/>
  </r>
  <r>
    <n v="2021"/>
    <x v="1"/>
    <s v="SECRETARIA DEL INTERIOR Y CONVIVENCIA CIUDADANAL"/>
    <x v="1"/>
    <x v="109"/>
    <s v="001"/>
    <s v="INGRESOS CORRIENTES DE LIBRE DESTINACION"/>
    <x v="2"/>
    <x v="103"/>
    <x v="2"/>
    <x v="3"/>
    <x v="27"/>
    <n v="164709994"/>
    <n v="0"/>
    <n v="164709994"/>
    <n v="164709994"/>
    <n v="131607031.91"/>
    <n v="131607031.91"/>
    <n v="120022098.01000001"/>
  </r>
  <r>
    <n v="2021"/>
    <x v="1"/>
    <s v="SECRETARIA DEL INTERIOR Y CONVIVENCIA CIUDADANAL"/>
    <x v="1"/>
    <x v="110"/>
    <s v="001"/>
    <s v="INGRESOS CORRIENTES DE LIBRE DESTINACION"/>
    <x v="2"/>
    <x v="104"/>
    <x v="2"/>
    <x v="3"/>
    <x v="28"/>
    <n v="274516658"/>
    <n v="0"/>
    <n v="274516658"/>
    <n v="274516658"/>
    <n v="210990600"/>
    <n v="158700000"/>
    <n v="154000000"/>
  </r>
  <r>
    <n v="2021"/>
    <x v="1"/>
    <s v="SECRETARIA DEL INTERIOR Y CONVIVENCIA CIUDADANAL"/>
    <x v="1"/>
    <x v="111"/>
    <s v="001"/>
    <s v="INGRESOS CORRIENTES DE LIBRE DESTINACION"/>
    <x v="2"/>
    <x v="105"/>
    <x v="2"/>
    <x v="4"/>
    <x v="29"/>
    <n v="374516658"/>
    <n v="0"/>
    <n v="374516658"/>
    <n v="374516658"/>
    <n v="76500000"/>
    <n v="71000000"/>
    <n v="68000000"/>
  </r>
  <r>
    <n v="2021"/>
    <x v="1"/>
    <s v="SECRETARIA DEL INTERIOR Y CONVIVENCIA CIUDADANAL"/>
    <x v="1"/>
    <x v="112"/>
    <s v="001"/>
    <s v="INGRESOS CORRIENTES DE LIBRE DESTINACION"/>
    <x v="2"/>
    <x v="106"/>
    <x v="2"/>
    <x v="4"/>
    <x v="20"/>
    <n v="200000000"/>
    <n v="0"/>
    <n v="200000000"/>
    <n v="200000000"/>
    <n v="112785627.48"/>
    <n v="60000000"/>
    <n v="60000000"/>
  </r>
  <r>
    <n v="2021"/>
    <x v="1"/>
    <s v="SECRETARIA DEL INTERIOR Y CONVIVENCIA CIUDADANAL"/>
    <x v="1"/>
    <x v="113"/>
    <s v="001"/>
    <s v="INGRESOS CORRIENTES DE LIBRE DESTINACION"/>
    <x v="2"/>
    <x v="107"/>
    <x v="2"/>
    <x v="4"/>
    <x v="20"/>
    <n v="500000000"/>
    <n v="0"/>
    <n v="500000000"/>
    <n v="500000000"/>
    <n v="469461689.51999998"/>
    <n v="469461689.51999998"/>
    <n v="466021600.18000001"/>
  </r>
  <r>
    <n v="2021"/>
    <x v="1"/>
    <s v="SECRETARIA DEL INTERIOR Y CONVIVENCIA CIUDADANAL"/>
    <x v="1"/>
    <x v="114"/>
    <s v="001"/>
    <s v="INGRESOS CORRIENTES DE LIBRE DESTINACION"/>
    <x v="2"/>
    <x v="108"/>
    <x v="2"/>
    <x v="4"/>
    <x v="20"/>
    <n v="1500000000"/>
    <n v="0"/>
    <n v="1500000000"/>
    <n v="1500000000"/>
    <n v="1448572311"/>
    <n v="1448572311"/>
    <n v="1448572311"/>
  </r>
  <r>
    <n v="2021"/>
    <x v="1"/>
    <s v="SECRETARIA DEL INTERIOR Y CONVIVENCIA CIUDADANAL"/>
    <x v="1"/>
    <x v="115"/>
    <s v="001"/>
    <s v="INGRESOS CORRIENTES DE LIBRE DESTINACION"/>
    <x v="2"/>
    <x v="109"/>
    <x v="3"/>
    <x v="5"/>
    <x v="30"/>
    <n v="219613326"/>
    <n v="110302700"/>
    <n v="329916026"/>
    <n v="329916026"/>
    <n v="184610400"/>
    <n v="97400000"/>
    <n v="94400000"/>
  </r>
  <r>
    <n v="2021"/>
    <x v="1"/>
    <s v="SECRETARIA DEL INTERIOR Y CONVIVENCIA CIUDADANAL"/>
    <x v="1"/>
    <x v="116"/>
    <s v="001"/>
    <s v="INGRESOS CORRIENTES DE LIBRE DESTINACION"/>
    <x v="2"/>
    <x v="110"/>
    <x v="3"/>
    <x v="5"/>
    <x v="21"/>
    <n v="164709994"/>
    <n v="-161000000"/>
    <n v="3709994"/>
    <n v="3709994"/>
    <n v="3021000"/>
    <n v="1510500"/>
    <n v="1510500"/>
  </r>
  <r>
    <n v="2021"/>
    <x v="1"/>
    <s v="SECRETARIA DEL INTERIOR Y CONVIVENCIA CIUDADANAL"/>
    <x v="1"/>
    <x v="117"/>
    <s v="001"/>
    <s v="INGRESOS CORRIENTES DE LIBRE DESTINACION"/>
    <x v="2"/>
    <x v="111"/>
    <x v="3"/>
    <x v="5"/>
    <x v="31"/>
    <n v="54903331"/>
    <n v="0"/>
    <n v="54903331"/>
    <n v="54903331"/>
    <n v="51300000"/>
    <n v="51300000"/>
    <n v="45800000"/>
  </r>
  <r>
    <n v="2021"/>
    <x v="1"/>
    <s v="SECRETARIA DEL INTERIOR Y CONVIVENCIA CIUDADANAL"/>
    <x v="1"/>
    <x v="118"/>
    <s v="005"/>
    <s v="CONVENIOS"/>
    <x v="27"/>
    <x v="112"/>
    <x v="2"/>
    <x v="3"/>
    <x v="22"/>
    <n v="0"/>
    <n v="2761783480.9000001"/>
    <n v="2761783480.9000001"/>
    <n v="2186380352.71"/>
    <n v="2186361561.6500001"/>
    <n v="2186361561.6500001"/>
    <n v="2186361561.6500001"/>
  </r>
  <r>
    <n v="2021"/>
    <x v="1"/>
    <s v="SECRETARIA DEL INTERIOR Y CONVIVENCIA CIUDADANAL"/>
    <x v="1"/>
    <x v="119"/>
    <s v="005"/>
    <s v="CONVENIOS"/>
    <x v="27"/>
    <x v="113"/>
    <x v="2"/>
    <x v="3"/>
    <x v="22"/>
    <n v="1"/>
    <n v="0"/>
    <n v="1"/>
    <n v="0"/>
    <n v="0"/>
    <n v="0"/>
    <n v="0"/>
  </r>
  <r>
    <n v="2021"/>
    <x v="1"/>
    <s v="SECRETARIA DEL INTERIOR Y CONVIVENCIA CIUDADANAL"/>
    <x v="1"/>
    <x v="120"/>
    <s v="005"/>
    <s v="CONVENIOS"/>
    <x v="27"/>
    <x v="112"/>
    <x v="2"/>
    <x v="3"/>
    <x v="22"/>
    <n v="0"/>
    <n v="696961852"/>
    <n v="696961852"/>
    <n v="696961852"/>
    <n v="696961852"/>
    <n v="671453337.87"/>
    <n v="671453337.87"/>
  </r>
  <r>
    <n v="2021"/>
    <x v="1"/>
    <s v="SECRETARIA DEL INTERIOR Y CONVIVENCIA CIUDADANAL"/>
    <x v="1"/>
    <x v="121"/>
    <s v="001"/>
    <s v="INGRESOS CORRIENTES DE LIBRE DESTINACION"/>
    <x v="2"/>
    <x v="114"/>
    <x v="2"/>
    <x v="3"/>
    <x v="23"/>
    <n v="1500000000"/>
    <n v="0"/>
    <n v="1500000000"/>
    <n v="1499992529.3"/>
    <n v="1389499998.8299999"/>
    <n v="1375099998.8299999"/>
    <n v="1363199998.8299999"/>
  </r>
  <r>
    <n v="2021"/>
    <x v="1"/>
    <s v="SECRETARIA DEL INTERIOR Y CONVIVENCIA CIUDADANAL"/>
    <x v="1"/>
    <x v="122"/>
    <s v="001"/>
    <s v="INGRESOS CORRIENTES DE LIBRE DESTINACION"/>
    <x v="2"/>
    <x v="115"/>
    <x v="2"/>
    <x v="6"/>
    <x v="32"/>
    <n v="700000000"/>
    <n v="0"/>
    <n v="700000000"/>
    <n v="700000000"/>
    <n v="613369725.98000002"/>
    <n v="321601076.77999997"/>
    <n v="189899398.72"/>
  </r>
  <r>
    <n v="2021"/>
    <x v="1"/>
    <s v="SECRETARIA DEL INTERIOR Y CONVIVENCIA CIUDADANAL"/>
    <x v="1"/>
    <x v="123"/>
    <s v="001"/>
    <s v="INGRESOS CORRIENTES DE LIBRE DESTINACION"/>
    <x v="2"/>
    <x v="116"/>
    <x v="2"/>
    <x v="6"/>
    <x v="26"/>
    <n v="113100863"/>
    <n v="0"/>
    <n v="113100863"/>
    <n v="113100863"/>
    <n v="86990795"/>
    <n v="86990795"/>
    <n v="65000000"/>
  </r>
  <r>
    <n v="2021"/>
    <x v="1"/>
    <s v="SECRETARIA DEL INTERIOR Y CONVIVENCIA CIUDADANAL"/>
    <x v="1"/>
    <x v="124"/>
    <s v="120"/>
    <s v="MULTAS CODIGO NACIONAL DE POLICIA"/>
    <x v="23"/>
    <x v="84"/>
    <x v="2"/>
    <x v="3"/>
    <x v="18"/>
    <n v="0"/>
    <n v="385642676"/>
    <n v="385642676"/>
    <n v="0"/>
    <n v="0"/>
    <n v="0"/>
    <n v="0"/>
  </r>
  <r>
    <n v="2021"/>
    <x v="2"/>
    <s v="SECRETARIA DE HACIENDA PUBLICA"/>
    <x v="2"/>
    <x v="125"/>
    <s v="124"/>
    <s v="IMPUESTO TRANSPORTE POR OLEODUCTO Y GASODUCTO"/>
    <x v="3"/>
    <x v="117"/>
    <x v="2"/>
    <x v="7"/>
    <x v="33"/>
    <n v="0"/>
    <n v="2256570854"/>
    <n v="2256570854"/>
    <n v="2256570854"/>
    <n v="0"/>
    <n v="0"/>
    <n v="0"/>
  </r>
  <r>
    <n v="2021"/>
    <x v="2"/>
    <s v="SECRETARIA DE HACIENDA PUBLICA"/>
    <x v="2"/>
    <x v="126"/>
    <s v="137"/>
    <s v="OTROS DIVIDENDOS CARTAGENA II S.A (S.P.R.C) "/>
    <x v="28"/>
    <x v="118"/>
    <x v="2"/>
    <x v="7"/>
    <x v="33"/>
    <n v="2201975541"/>
    <n v="0"/>
    <n v="2201975541"/>
    <n v="2201975541"/>
    <n v="0"/>
    <n v="0"/>
    <n v="0"/>
  </r>
  <r>
    <n v="2021"/>
    <x v="2"/>
    <s v="SECRETARIA DE HACIENDA PUBLICA"/>
    <x v="2"/>
    <x v="127"/>
    <s v="138"/>
    <s v=" DIVIDENDOS SOCIEDAD PORTUARIA"/>
    <x v="6"/>
    <x v="119"/>
    <x v="2"/>
    <x v="7"/>
    <x v="33"/>
    <n v="185318190"/>
    <n v="-185318190"/>
    <n v="0"/>
    <n v="0"/>
    <n v="0"/>
    <n v="0"/>
    <n v="0"/>
  </r>
  <r>
    <n v="2021"/>
    <x v="2"/>
    <s v="SECRETARIA DE HACIENDA PUBLICA"/>
    <x v="2"/>
    <x v="128"/>
    <s v="138"/>
    <s v=" DIVIDENDOS SOCIEDAD PORTUARIA"/>
    <x v="6"/>
    <x v="120"/>
    <x v="2"/>
    <x v="7"/>
    <x v="33"/>
    <n v="0"/>
    <n v="0.44"/>
    <n v="0.44"/>
    <n v="0"/>
    <n v="0"/>
    <n v="0"/>
    <n v="0"/>
  </r>
  <r>
    <n v="2021"/>
    <x v="2"/>
    <s v="SECRETARIA DE HACIENDA PUBLICA"/>
    <x v="2"/>
    <x v="129"/>
    <s v="138"/>
    <s v=" DIVIDENDOS SOCIEDAD PORTUARIA"/>
    <x v="6"/>
    <x v="120"/>
    <x v="2"/>
    <x v="7"/>
    <x v="33"/>
    <n v="0"/>
    <n v="0"/>
    <n v="0"/>
    <n v="0"/>
    <n v="0"/>
    <n v="0"/>
    <n v="0"/>
  </r>
  <r>
    <n v="2021"/>
    <x v="2"/>
    <s v="SECRETARIA DE HACIENDA PUBLICA"/>
    <x v="2"/>
    <x v="130"/>
    <s v="139"/>
    <s v="OTROS DIVIDENDOS TERMINAL DE TRANSPORTE"/>
    <x v="29"/>
    <x v="121"/>
    <x v="2"/>
    <x v="7"/>
    <x v="33"/>
    <n v="69585022"/>
    <n v="0"/>
    <n v="69585022"/>
    <n v="19334250"/>
    <n v="0"/>
    <n v="0"/>
    <n v="0"/>
  </r>
  <r>
    <n v="2021"/>
    <x v="2"/>
    <s v="SECRETARIA DE HACIENDA PUBLICA"/>
    <x v="2"/>
    <x v="131"/>
    <s v="140"/>
    <s v="OTROS DIVIDENDOS COMPANIA HOTELERA DE COLOMBIA "/>
    <x v="30"/>
    <x v="122"/>
    <x v="2"/>
    <x v="7"/>
    <x v="33"/>
    <n v="11291972"/>
    <n v="0"/>
    <n v="11291972"/>
    <n v="0"/>
    <n v="0"/>
    <n v="0"/>
    <n v="0"/>
  </r>
  <r>
    <n v="2021"/>
    <x v="2"/>
    <s v="SECRETARIA DE HACIENDA PUBLICA"/>
    <x v="2"/>
    <x v="132"/>
    <s v="075"/>
    <s v="RENDIMIENTOS FINANCIEROS S.G.P-PROPOSITO GENERAL"/>
    <x v="31"/>
    <x v="123"/>
    <x v="2"/>
    <x v="7"/>
    <x v="33"/>
    <n v="314486520"/>
    <n v="0"/>
    <n v="314486520"/>
    <n v="314486520"/>
    <n v="0"/>
    <n v="0"/>
    <n v="0"/>
  </r>
  <r>
    <n v="2021"/>
    <x v="2"/>
    <s v="SECRETARIA DE HACIENDA PUBLICA"/>
    <x v="2"/>
    <x v="133"/>
    <s v="075"/>
    <s v="RENDIMIENTOS FINANCIEROS S.G.P-PROPOSITO GENERAL"/>
    <x v="31"/>
    <x v="124"/>
    <x v="2"/>
    <x v="7"/>
    <x v="33"/>
    <n v="0"/>
    <n v="0"/>
    <n v="0"/>
    <n v="0"/>
    <n v="0"/>
    <n v="0"/>
    <n v="0"/>
  </r>
  <r>
    <n v="2021"/>
    <x v="2"/>
    <s v="SECRETARIA DE HACIENDA PUBLICA"/>
    <x v="2"/>
    <x v="134"/>
    <s v="108"/>
    <s v="RENDIMIENTOS FINANCIEROS CONTRAPRESTACIONES PORTUARIAS"/>
    <x v="32"/>
    <x v="125"/>
    <x v="2"/>
    <x v="7"/>
    <x v="33"/>
    <n v="151851000"/>
    <n v="0"/>
    <n v="151851000"/>
    <n v="83030367.159999996"/>
    <n v="0"/>
    <n v="0"/>
    <n v="0"/>
  </r>
  <r>
    <n v="2021"/>
    <x v="2"/>
    <s v="SECRETARIA DE HACIENDA PUBLICA"/>
    <x v="2"/>
    <x v="135"/>
    <s v="108"/>
    <s v="RENDIMIENTOS FINANCIEROS CONTRAPRESTACIONES PORTUARIAS"/>
    <x v="32"/>
    <x v="126"/>
    <x v="2"/>
    <x v="7"/>
    <x v="33"/>
    <n v="0"/>
    <n v="87088050"/>
    <n v="87088050"/>
    <n v="87088050"/>
    <n v="0"/>
    <n v="0"/>
    <n v="0"/>
  </r>
  <r>
    <n v="2021"/>
    <x v="2"/>
    <s v="SECRETARIA DE HACIENDA PUBLICA"/>
    <x v="2"/>
    <x v="136"/>
    <s v="070"/>
    <s v="SGP - PROPOSITO GENERAL"/>
    <x v="16"/>
    <x v="127"/>
    <x v="2"/>
    <x v="7"/>
    <x v="33"/>
    <n v="0"/>
    <n v="4399952908.4300003"/>
    <n v="4399952908.4300003"/>
    <n v="4399952908"/>
    <n v="4399952908"/>
    <n v="3000000000"/>
    <n v="3000000000"/>
  </r>
  <r>
    <n v="2021"/>
    <x v="2"/>
    <s v="SECRETARIA DE HACIENDA PUBLICA"/>
    <x v="2"/>
    <x v="137"/>
    <s v="070"/>
    <s v="SGP - PROPOSITO GENERAL"/>
    <x v="16"/>
    <x v="128"/>
    <x v="2"/>
    <x v="7"/>
    <x v="33"/>
    <n v="5996894959"/>
    <n v="0"/>
    <n v="5996894959"/>
    <n v="5996894959"/>
    <n v="2156604029.1199999"/>
    <n v="412620176.12"/>
    <n v="319692659.98000002"/>
  </r>
  <r>
    <n v="2021"/>
    <x v="2"/>
    <s v="SECRETARIA DE HACIENDA PUBLICA"/>
    <x v="2"/>
    <x v="138"/>
    <s v="037"/>
    <s v="RENDIMIENTOS FINANCIEROS  ICLD"/>
    <x v="19"/>
    <x v="129"/>
    <x v="4"/>
    <x v="8"/>
    <x v="34"/>
    <n v="1140306289"/>
    <n v="0"/>
    <n v="1140306289"/>
    <n v="476726913.67000002"/>
    <n v="0"/>
    <n v="0"/>
    <n v="0"/>
  </r>
  <r>
    <n v="2021"/>
    <x v="2"/>
    <s v="SECRETARIA DE HACIENDA PUBLICA"/>
    <x v="2"/>
    <x v="139"/>
    <s v="001"/>
    <s v="INGRESOS CORRIENTES DE LIBRE DESTINACION"/>
    <x v="2"/>
    <x v="130"/>
    <x v="2"/>
    <x v="7"/>
    <x v="33"/>
    <n v="4975680265"/>
    <n v="0"/>
    <n v="4975680265"/>
    <n v="4975680265"/>
    <n v="3153728209.7600002"/>
    <n v="2979402643.52"/>
    <n v="2957275351.52"/>
  </r>
  <r>
    <n v="2021"/>
    <x v="2"/>
    <s v="SECRETARIA DE HACIENDA PUBLICA"/>
    <x v="2"/>
    <x v="140"/>
    <s v="001"/>
    <s v="INGRESOS CORRIENTES DE LIBRE DESTINACION"/>
    <x v="2"/>
    <x v="131"/>
    <x v="2"/>
    <x v="7"/>
    <x v="35"/>
    <n v="43377730167"/>
    <n v="0"/>
    <n v="43377730167"/>
    <n v="42488610585.260002"/>
    <n v="41176677133.449997"/>
    <n v="32421588559.540001"/>
    <n v="12597459788.360001"/>
  </r>
  <r>
    <n v="2021"/>
    <x v="2"/>
    <s v="SECRETARIA DE HACIENDA PUBLICA"/>
    <x v="2"/>
    <x v="141"/>
    <s v="001"/>
    <s v="INGRESOS CORRIENTES DE LIBRE DESTINACION"/>
    <x v="2"/>
    <x v="132"/>
    <x v="2"/>
    <x v="7"/>
    <x v="35"/>
    <n v="1000000000"/>
    <n v="0"/>
    <n v="1000000000"/>
    <n v="996543220"/>
    <n v="996543220"/>
    <n v="996543220"/>
    <n v="996543220"/>
  </r>
  <r>
    <n v="2021"/>
    <x v="2"/>
    <s v="SECRETARIA DE HACIENDA PUBLICA"/>
    <x v="2"/>
    <x v="142"/>
    <s v="001"/>
    <s v="INGRESOS CORRIENTES DE LIBRE DESTINACION"/>
    <x v="2"/>
    <x v="133"/>
    <x v="4"/>
    <x v="8"/>
    <x v="36"/>
    <n v="100265780"/>
    <n v="0"/>
    <n v="100265780"/>
    <n v="100265780"/>
    <n v="0"/>
    <n v="0"/>
    <n v="0"/>
  </r>
  <r>
    <n v="2021"/>
    <x v="2"/>
    <s v="SECRETARIA DE HACIENDA PUBLICA"/>
    <x v="2"/>
    <x v="143"/>
    <s v="001"/>
    <s v="INGRESOS CORRIENTES DE LIBRE DESTINACION"/>
    <x v="2"/>
    <x v="134"/>
    <x v="4"/>
    <x v="8"/>
    <x v="34"/>
    <n v="3200000000"/>
    <n v="-2600000000"/>
    <n v="600000000"/>
    <n v="600000000"/>
    <n v="46000000"/>
    <n v="46000000"/>
    <n v="46000000"/>
  </r>
  <r>
    <n v="2021"/>
    <x v="2"/>
    <s v="SECRETARIA DE HACIENDA PUBLICA"/>
    <x v="2"/>
    <x v="144"/>
    <s v="001"/>
    <s v="INGRESOS CORRIENTES DE LIBRE DESTINACION"/>
    <x v="2"/>
    <x v="135"/>
    <x v="4"/>
    <x v="8"/>
    <x v="37"/>
    <n v="879327063"/>
    <n v="2600000000"/>
    <n v="3479327063"/>
    <n v="3479327063"/>
    <n v="3458627063"/>
    <n v="72900000"/>
    <n v="72900000"/>
  </r>
  <r>
    <n v="2021"/>
    <x v="2"/>
    <s v="SECRETARIA DE HACIENDA PUBLICA"/>
    <x v="2"/>
    <x v="145"/>
    <s v="001"/>
    <s v="INGRESOS CORRIENTES DE LIBRE DESTINACION"/>
    <x v="2"/>
    <x v="136"/>
    <x v="4"/>
    <x v="8"/>
    <x v="38"/>
    <n v="879327063"/>
    <n v="-439663532"/>
    <n v="439663531"/>
    <n v="439663531"/>
    <n v="0"/>
    <n v="0"/>
    <n v="0"/>
  </r>
  <r>
    <n v="2021"/>
    <x v="2"/>
    <s v="SECRETARIA DE HACIENDA PUBLICA"/>
    <x v="2"/>
    <x v="146"/>
    <s v="001"/>
    <s v="INGRESOS CORRIENTES DE LIBRE DESTINACION"/>
    <x v="2"/>
    <x v="137"/>
    <x v="4"/>
    <x v="8"/>
    <x v="39"/>
    <n v="879327063"/>
    <n v="0"/>
    <n v="879327063"/>
    <n v="879327063"/>
    <n v="803401937"/>
    <n v="0"/>
    <n v="0"/>
  </r>
  <r>
    <n v="2021"/>
    <x v="2"/>
    <s v="SECRETARIA DE HACIENDA PUBLICA"/>
    <x v="2"/>
    <x v="147"/>
    <s v="001"/>
    <s v="INGRESOS CORRIENTES DE LIBRE DESTINACION"/>
    <x v="2"/>
    <x v="138"/>
    <x v="4"/>
    <x v="8"/>
    <x v="40"/>
    <n v="879327063"/>
    <n v="-417928532"/>
    <n v="461398531"/>
    <n v="461398531"/>
    <n v="33693900"/>
    <n v="33693900"/>
    <n v="33693900"/>
  </r>
  <r>
    <n v="2021"/>
    <x v="2"/>
    <s v="SECRETARIA DE HACIENDA PUBLICA"/>
    <x v="2"/>
    <x v="148"/>
    <s v="001"/>
    <s v="INGRESOS CORRIENTES DE LIBRE DESTINACION"/>
    <x v="2"/>
    <x v="139"/>
    <x v="4"/>
    <x v="9"/>
    <x v="41"/>
    <n v="439663531"/>
    <n v="0"/>
    <n v="439663531"/>
    <n v="439663431"/>
    <n v="426880000"/>
    <n v="426880000"/>
    <n v="173380000"/>
  </r>
  <r>
    <n v="2021"/>
    <x v="2"/>
    <s v="SECRETARIA DE HACIENDA PUBLICA"/>
    <x v="2"/>
    <x v="149"/>
    <s v="001"/>
    <s v="INGRESOS CORRIENTES DE LIBRE DESTINACION"/>
    <x v="2"/>
    <x v="140"/>
    <x v="4"/>
    <x v="9"/>
    <x v="42"/>
    <n v="489255710"/>
    <n v="0"/>
    <n v="489255710"/>
    <n v="489200000"/>
    <n v="489200000"/>
    <n v="489200000"/>
    <n v="391360000"/>
  </r>
  <r>
    <n v="2021"/>
    <x v="2"/>
    <s v="SECRETARIA DE HACIENDA PUBLICA"/>
    <x v="2"/>
    <x v="150"/>
    <s v="001"/>
    <s v="INGRESOS CORRIENTES DE LIBRE DESTINACION"/>
    <x v="2"/>
    <x v="141"/>
    <x v="4"/>
    <x v="9"/>
    <x v="42"/>
    <n v="1"/>
    <n v="0"/>
    <n v="1"/>
    <n v="0"/>
    <n v="0"/>
    <n v="0"/>
    <n v="0"/>
  </r>
  <r>
    <n v="2021"/>
    <x v="2"/>
    <s v="SECRETARIA DE HACIENDA PUBLICA"/>
    <x v="2"/>
    <x v="151"/>
    <s v="001"/>
    <s v="INGRESOS CORRIENTES DE LIBRE DESTINACION"/>
    <x v="2"/>
    <x v="142"/>
    <x v="2"/>
    <x v="7"/>
    <x v="33"/>
    <n v="0"/>
    <n v="812317629.10000002"/>
    <n v="812317629.10000002"/>
    <n v="812317629"/>
    <n v="37556400"/>
    <n v="37556400"/>
    <n v="37556400"/>
  </r>
  <r>
    <n v="2021"/>
    <x v="2"/>
    <s v="SECRETARIA DE HACIENDA PUBLICA"/>
    <x v="2"/>
    <x v="152"/>
    <s v="001"/>
    <s v="INGRESOS CORRIENTES DE LIBRE DESTINACION"/>
    <x v="2"/>
    <x v="143"/>
    <x v="2"/>
    <x v="7"/>
    <x v="35"/>
    <n v="0"/>
    <n v="4862317629.1099997"/>
    <n v="4862317629.1099997"/>
    <n v="4862317629"/>
    <n v="4862317629"/>
    <n v="4862317629"/>
    <n v="0"/>
  </r>
  <r>
    <n v="2021"/>
    <x v="2"/>
    <s v="SECRETARIA DE HACIENDA PUBLICA"/>
    <x v="2"/>
    <x v="153"/>
    <s v="131"/>
    <s v="RENDIMIENTOS FINANCIEROS SOBRETASA GASOLINA "/>
    <x v="33"/>
    <x v="144"/>
    <x v="4"/>
    <x v="8"/>
    <x v="37"/>
    <n v="89871000"/>
    <n v="-89871000"/>
    <n v="0"/>
    <n v="0"/>
    <n v="0"/>
    <n v="0"/>
    <n v="0"/>
  </r>
  <r>
    <n v="2021"/>
    <x v="3"/>
    <s v="LOCALIDAD TURISTICA Y DE LA VIRGEN"/>
    <x v="3"/>
    <x v="154"/>
    <s v="095"/>
    <s v="MULTAS Y SANCIONES"/>
    <x v="34"/>
    <x v="145"/>
    <x v="2"/>
    <x v="10"/>
    <x v="43"/>
    <n v="0"/>
    <n v="4860564"/>
    <n v="4860564"/>
    <n v="0"/>
    <n v="0"/>
    <n v="0"/>
    <n v="0"/>
  </r>
  <r>
    <n v="2021"/>
    <x v="3"/>
    <s v="LOCALIDAD TURISTICA Y DE LA VIRGEN"/>
    <x v="3"/>
    <x v="155"/>
    <s v="095"/>
    <s v="MULTAS Y SANCIONES"/>
    <x v="34"/>
    <x v="146"/>
    <x v="2"/>
    <x v="10"/>
    <x v="43"/>
    <n v="0"/>
    <n v="807314"/>
    <n v="807314"/>
    <n v="0"/>
    <n v="0"/>
    <n v="0"/>
    <n v="0"/>
  </r>
  <r>
    <n v="2021"/>
    <x v="3"/>
    <s v="LOCALIDAD TURISTICA Y DE LA VIRGEN"/>
    <x v="3"/>
    <x v="156"/>
    <s v="001"/>
    <s v="INGRESOS CORRIENTES DE LIBRE DESTINACION"/>
    <x v="2"/>
    <x v="147"/>
    <x v="2"/>
    <x v="10"/>
    <x v="43"/>
    <n v="14909239081"/>
    <n v="0"/>
    <n v="14909239081"/>
    <n v="14908194261.82"/>
    <n v="14600716923.18"/>
    <n v="11378344318.809999"/>
    <n v="10519385045.809999"/>
  </r>
  <r>
    <n v="2021"/>
    <x v="4"/>
    <s v="SECRETARIA GENERAL"/>
    <x v="4"/>
    <x v="157"/>
    <s v="001"/>
    <s v="INGRESOS CORRIENTES DE LIBRE DESTINACION"/>
    <x v="2"/>
    <x v="148"/>
    <x v="2"/>
    <x v="11"/>
    <x v="44"/>
    <n v="800000000"/>
    <n v="0"/>
    <n v="800000000"/>
    <n v="800000000"/>
    <n v="673499266"/>
    <n v="596349266"/>
    <n v="567842600"/>
  </r>
  <r>
    <n v="2021"/>
    <x v="4"/>
    <s v="SECRETARIA GENERAL"/>
    <x v="4"/>
    <x v="158"/>
    <s v="121"/>
    <s v="IMPUESTO DE ALUMBRADO PUBLICO"/>
    <x v="35"/>
    <x v="149"/>
    <x v="0"/>
    <x v="12"/>
    <x v="45"/>
    <n v="45888000000"/>
    <n v="0"/>
    <n v="45888000000"/>
    <n v="45793420301"/>
    <n v="42729387892"/>
    <n v="26432789365"/>
    <n v="23954428066"/>
  </r>
  <r>
    <n v="2021"/>
    <x v="4"/>
    <s v="SECRETARIA GENERAL"/>
    <x v="4"/>
    <x v="159"/>
    <s v="121"/>
    <s v="IMPUESTO DE ALUMBRADO PUBLICO"/>
    <x v="35"/>
    <x v="150"/>
    <x v="0"/>
    <x v="12"/>
    <x v="45"/>
    <n v="0"/>
    <n v="11566769946"/>
    <n v="11566769946"/>
    <n v="3000000000"/>
    <n v="3000000000"/>
    <n v="0"/>
    <n v="0"/>
  </r>
  <r>
    <n v="2021"/>
    <x v="4"/>
    <s v="SECRETARIA GENERAL"/>
    <x v="4"/>
    <x v="160"/>
    <s v="138"/>
    <s v=" DIVIDENDOS SOCIEDAD PORTUARIA"/>
    <x v="6"/>
    <x v="151"/>
    <x v="0"/>
    <x v="12"/>
    <x v="46"/>
    <n v="0"/>
    <n v="250000000"/>
    <n v="250000000"/>
    <n v="0"/>
    <n v="0"/>
    <n v="0"/>
    <n v="0"/>
  </r>
  <r>
    <n v="2021"/>
    <x v="4"/>
    <s v="SECRETARIA GENERAL"/>
    <x v="4"/>
    <x v="161"/>
    <s v="138"/>
    <s v=" DIVIDENDOS SOCIEDAD PORTUARIA"/>
    <x v="6"/>
    <x v="152"/>
    <x v="2"/>
    <x v="13"/>
    <x v="47"/>
    <n v="0"/>
    <n v="250000000"/>
    <n v="250000000"/>
    <n v="250000000"/>
    <n v="250000000"/>
    <n v="219474441"/>
    <n v="219474441"/>
  </r>
  <r>
    <n v="2021"/>
    <x v="4"/>
    <s v="SECRETARIA GENERAL"/>
    <x v="4"/>
    <x v="162"/>
    <s v="150"/>
    <s v="RENDIMIENTOS FINANCIEROS VENTA DE SERVICIOS"/>
    <x v="36"/>
    <x v="153"/>
    <x v="0"/>
    <x v="12"/>
    <x v="48"/>
    <n v="0"/>
    <n v="110771"/>
    <n v="110771"/>
    <n v="0"/>
    <n v="0"/>
    <n v="0"/>
    <n v="0"/>
  </r>
  <r>
    <n v="2021"/>
    <x v="4"/>
    <s v="SECRETARIA GENERAL"/>
    <x v="4"/>
    <x v="163"/>
    <s v="150"/>
    <s v="RENDIMIENTOS FINANCIEROS VENTA DE SERVICIOS"/>
    <x v="36"/>
    <x v="154"/>
    <x v="0"/>
    <x v="12"/>
    <x v="48"/>
    <n v="0"/>
    <n v="48977"/>
    <n v="48977"/>
    <n v="0"/>
    <n v="0"/>
    <n v="0"/>
    <n v="0"/>
  </r>
  <r>
    <n v="2021"/>
    <x v="4"/>
    <s v="SECRETARIA GENERAL"/>
    <x v="4"/>
    <x v="164"/>
    <s v="107"/>
    <s v="RENDIMIENTOS FINANCIEROS OTROS DIVIDENDOS"/>
    <x v="13"/>
    <x v="155"/>
    <x v="4"/>
    <x v="14"/>
    <x v="49"/>
    <n v="0"/>
    <n v="14910027"/>
    <n v="14910027"/>
    <n v="14910027"/>
    <n v="0"/>
    <n v="0"/>
    <n v="0"/>
  </r>
  <r>
    <n v="2021"/>
    <x v="4"/>
    <s v="SECRETARIA GENERAL"/>
    <x v="4"/>
    <x v="165"/>
    <s v="111"/>
    <s v="RENDIMIENTOS FINANCIEROS SGP AGUA POTABLE Y SANEAMIENTO BASICO"/>
    <x v="37"/>
    <x v="156"/>
    <x v="0"/>
    <x v="12"/>
    <x v="46"/>
    <n v="573315000"/>
    <n v="0"/>
    <n v="573315000"/>
    <n v="0"/>
    <n v="0"/>
    <n v="0"/>
    <n v="0"/>
  </r>
  <r>
    <n v="2021"/>
    <x v="4"/>
    <s v="SECRETARIA GENERAL"/>
    <x v="4"/>
    <x v="166"/>
    <s v="111"/>
    <s v="RENDIMIENTOS FINANCIEROS SGP AGUA POTABLE Y SANEAMIENTO BASICO"/>
    <x v="37"/>
    <x v="157"/>
    <x v="0"/>
    <x v="12"/>
    <x v="46"/>
    <n v="0"/>
    <n v="102190356"/>
    <n v="102190356"/>
    <n v="102190356"/>
    <n v="102190356"/>
    <n v="102190356"/>
    <n v="102190356"/>
  </r>
  <r>
    <n v="2021"/>
    <x v="4"/>
    <s v="SECRETARIA GENERAL"/>
    <x v="4"/>
    <x v="167"/>
    <s v="062"/>
    <s v="DIVIDENDOS DE ACUACAR"/>
    <x v="15"/>
    <x v="158"/>
    <x v="0"/>
    <x v="12"/>
    <x v="46"/>
    <n v="1002562778"/>
    <n v="-1002562778"/>
    <n v="0"/>
    <n v="0"/>
    <n v="0"/>
    <n v="0"/>
    <n v="0"/>
  </r>
  <r>
    <n v="2021"/>
    <x v="4"/>
    <s v="SECRETARIA GENERAL"/>
    <x v="4"/>
    <x v="168"/>
    <s v="070"/>
    <s v="SGP - PROPOSITO GENERAL"/>
    <x v="16"/>
    <x v="159"/>
    <x v="4"/>
    <x v="8"/>
    <x v="50"/>
    <n v="1000000000"/>
    <n v="0"/>
    <n v="1000000000"/>
    <n v="1000000000"/>
    <n v="997305165"/>
    <n v="206219637"/>
    <n v="206219637"/>
  </r>
  <r>
    <n v="2021"/>
    <x v="4"/>
    <s v="SECRETARIA GENERAL"/>
    <x v="4"/>
    <x v="169"/>
    <s v="020"/>
    <s v="SERVICIO DE ASEO"/>
    <x v="38"/>
    <x v="160"/>
    <x v="0"/>
    <x v="12"/>
    <x v="51"/>
    <n v="0"/>
    <n v="1413927836.52"/>
    <n v="1413927836.52"/>
    <n v="1413927836.52"/>
    <n v="0"/>
    <n v="0"/>
    <n v="0"/>
  </r>
  <r>
    <n v="2021"/>
    <x v="4"/>
    <s v="SECRETARIA GENERAL"/>
    <x v="4"/>
    <x v="170"/>
    <s v="034"/>
    <s v="VENTA DE SERVICIOS CEMENTERIOS"/>
    <x v="18"/>
    <x v="161"/>
    <x v="0"/>
    <x v="12"/>
    <x v="48"/>
    <n v="0"/>
    <n v="105273311"/>
    <n v="105273311"/>
    <n v="105273311"/>
    <n v="105273311"/>
    <n v="105273311"/>
    <n v="105273311"/>
  </r>
  <r>
    <n v="2021"/>
    <x v="4"/>
    <s v="SECRETARIA GENERAL"/>
    <x v="4"/>
    <x v="171"/>
    <s v="034"/>
    <s v="VENTA DE SERVICIOS CEMENTERIOS"/>
    <x v="18"/>
    <x v="162"/>
    <x v="0"/>
    <x v="12"/>
    <x v="48"/>
    <n v="0"/>
    <n v="104818650"/>
    <n v="104818650"/>
    <n v="104818650"/>
    <n v="104818650"/>
    <n v="104818650"/>
    <n v="104818650"/>
  </r>
  <r>
    <n v="2021"/>
    <x v="4"/>
    <s v="SECRETARIA GENERAL"/>
    <x v="4"/>
    <x v="172"/>
    <s v="034"/>
    <s v="VENTA DE SERVICIOS CEMENTERIOS"/>
    <x v="18"/>
    <x v="163"/>
    <x v="0"/>
    <x v="12"/>
    <x v="48"/>
    <n v="104507887"/>
    <n v="0"/>
    <n v="104507887"/>
    <n v="104507887"/>
    <n v="104507887"/>
    <n v="87038970.560000002"/>
    <n v="87038970.560000002"/>
  </r>
  <r>
    <n v="2021"/>
    <x v="4"/>
    <s v="SECRETARIA GENERAL"/>
    <x v="4"/>
    <x v="173"/>
    <s v="037"/>
    <s v="RENDIMIENTOS FINANCIEROS  ICLD"/>
    <x v="19"/>
    <x v="164"/>
    <x v="2"/>
    <x v="13"/>
    <x v="47"/>
    <n v="100000000"/>
    <n v="0"/>
    <n v="100000000"/>
    <n v="0"/>
    <n v="0"/>
    <n v="0"/>
    <n v="0"/>
  </r>
  <r>
    <n v="2021"/>
    <x v="4"/>
    <s v="SECRETARIA GENERAL"/>
    <x v="4"/>
    <x v="174"/>
    <s v="055"/>
    <s v="SGP PROPOSITO GENERAL - AGUA POTABLE Y SANEAMIENTO BASICO"/>
    <x v="39"/>
    <x v="165"/>
    <x v="0"/>
    <x v="12"/>
    <x v="46"/>
    <n v="0"/>
    <n v="210552595"/>
    <n v="210552595"/>
    <n v="0"/>
    <n v="0"/>
    <n v="0"/>
    <n v="0"/>
  </r>
  <r>
    <n v="2021"/>
    <x v="4"/>
    <s v="SECRETARIA GENERAL"/>
    <x v="4"/>
    <x v="175"/>
    <s v="055"/>
    <s v="SGP PROPOSITO GENERAL - AGUA POTABLE Y SANEAMIENTO BASICO"/>
    <x v="39"/>
    <x v="166"/>
    <x v="0"/>
    <x v="12"/>
    <x v="46"/>
    <n v="0"/>
    <n v="762749058"/>
    <n v="762749058"/>
    <n v="762749058"/>
    <n v="762749058"/>
    <n v="762749058"/>
    <n v="762749058"/>
  </r>
  <r>
    <n v="2021"/>
    <x v="4"/>
    <s v="SECRETARIA GENERAL"/>
    <x v="4"/>
    <x v="176"/>
    <s v="055"/>
    <s v="SGP PROPOSITO GENERAL - AGUA POTABLE Y SANEAMIENTO BASICO"/>
    <x v="39"/>
    <x v="167"/>
    <x v="0"/>
    <x v="12"/>
    <x v="46"/>
    <n v="0"/>
    <n v="3349920094.5999999"/>
    <n v="3349920094.5999999"/>
    <n v="3349920094"/>
    <n v="3349920094"/>
    <n v="3349920094"/>
    <n v="3349920094"/>
  </r>
  <r>
    <n v="2021"/>
    <x v="4"/>
    <s v="SECRETARIA GENERAL"/>
    <x v="4"/>
    <x v="177"/>
    <s v="055"/>
    <s v="SGP PROPOSITO GENERAL - AGUA POTABLE Y SANEAMIENTO BASICO"/>
    <x v="39"/>
    <x v="168"/>
    <x v="0"/>
    <x v="12"/>
    <x v="46"/>
    <n v="0"/>
    <n v="432273978.5"/>
    <n v="432273978.5"/>
    <n v="432273978"/>
    <n v="432273978"/>
    <n v="432273978"/>
    <n v="432273978"/>
  </r>
  <r>
    <n v="2021"/>
    <x v="4"/>
    <s v="SECRETARIA GENERAL"/>
    <x v="4"/>
    <x v="178"/>
    <s v="055"/>
    <s v="SGP PROPOSITO GENERAL - AGUA POTABLE Y SANEAMIENTO BASICO"/>
    <x v="39"/>
    <x v="169"/>
    <x v="0"/>
    <x v="12"/>
    <x v="46"/>
    <n v="1343486814"/>
    <n v="0"/>
    <n v="1343486814"/>
    <n v="1343486814"/>
    <n v="1343486814"/>
    <n v="1343486814"/>
    <n v="1343486814"/>
  </r>
  <r>
    <n v="2021"/>
    <x v="4"/>
    <s v="SECRETARIA GENERAL"/>
    <x v="4"/>
    <x v="179"/>
    <s v="055"/>
    <s v="SGP PROPOSITO GENERAL - AGUA POTABLE Y SANEAMIENTO BASICO"/>
    <x v="39"/>
    <x v="170"/>
    <x v="0"/>
    <x v="12"/>
    <x v="46"/>
    <n v="1095680487"/>
    <n v="-1095680487"/>
    <n v="0"/>
    <n v="0"/>
    <n v="0"/>
    <n v="0"/>
    <n v="0"/>
  </r>
  <r>
    <n v="2021"/>
    <x v="4"/>
    <s v="SECRETARIA GENERAL"/>
    <x v="4"/>
    <x v="180"/>
    <s v="055"/>
    <s v="SGP PROPOSITO GENERAL - AGUA POTABLE Y SANEAMIENTO BASICO"/>
    <x v="39"/>
    <x v="171"/>
    <x v="0"/>
    <x v="12"/>
    <x v="46"/>
    <n v="734439458"/>
    <n v="-734439458"/>
    <n v="0"/>
    <n v="0"/>
    <n v="0"/>
    <n v="0"/>
    <n v="0"/>
  </r>
  <r>
    <n v="2021"/>
    <x v="4"/>
    <s v="SECRETARIA GENERAL"/>
    <x v="4"/>
    <x v="181"/>
    <s v="055"/>
    <s v="SGP PROPOSITO GENERAL - AGUA POTABLE Y SANEAMIENTO BASICO"/>
    <x v="39"/>
    <x v="172"/>
    <x v="0"/>
    <x v="12"/>
    <x v="46"/>
    <n v="14354151181"/>
    <n v="0"/>
    <n v="14354151181"/>
    <n v="12034271605.07"/>
    <n v="12034271605.07"/>
    <n v="10572381557.07"/>
    <n v="10572381557.07"/>
  </r>
  <r>
    <n v="2021"/>
    <x v="4"/>
    <s v="SECRETARIA GENERAL"/>
    <x v="4"/>
    <x v="182"/>
    <s v="055"/>
    <s v="SGP PROPOSITO GENERAL - AGUA POTABLE Y SANEAMIENTO BASICO"/>
    <x v="39"/>
    <x v="173"/>
    <x v="0"/>
    <x v="12"/>
    <x v="46"/>
    <n v="15699313668"/>
    <n v="-167635760"/>
    <n v="15531677908"/>
    <n v="10023901196"/>
    <n v="8416004894"/>
    <n v="8416004894"/>
    <n v="8416004894"/>
  </r>
  <r>
    <n v="2021"/>
    <x v="4"/>
    <s v="SECRETARIA GENERAL"/>
    <x v="4"/>
    <x v="183"/>
    <s v="055"/>
    <s v="SGP PROPOSITO GENERAL - AGUA POTABLE Y SANEAMIENTO BASICO"/>
    <x v="39"/>
    <x v="174"/>
    <x v="0"/>
    <x v="12"/>
    <x v="46"/>
    <n v="2866105208"/>
    <n v="-2866105208"/>
    <n v="0"/>
    <n v="0"/>
    <n v="0"/>
    <n v="0"/>
    <n v="0"/>
  </r>
  <r>
    <n v="2021"/>
    <x v="4"/>
    <s v="SECRETARIA GENERAL"/>
    <x v="4"/>
    <x v="184"/>
    <s v="001"/>
    <s v="INGRESOS CORRIENTES DE LIBRE DESTINACION"/>
    <x v="2"/>
    <x v="175"/>
    <x v="1"/>
    <x v="15"/>
    <x v="52"/>
    <n v="600000000"/>
    <n v="865000000"/>
    <n v="1465000000"/>
    <n v="1465000000"/>
    <n v="1465000000"/>
    <n v="1378500000"/>
    <n v="972500000"/>
  </r>
  <r>
    <n v="2021"/>
    <x v="4"/>
    <s v="SECRETARIA GENERAL"/>
    <x v="4"/>
    <x v="185"/>
    <s v="001"/>
    <s v="INGRESOS CORRIENTES DE LIBRE DESTINACION"/>
    <x v="2"/>
    <x v="176"/>
    <x v="2"/>
    <x v="3"/>
    <x v="53"/>
    <n v="2200000000"/>
    <n v="0"/>
    <n v="2200000000"/>
    <n v="2200000000"/>
    <n v="2167962848"/>
    <n v="2167962848"/>
    <n v="2009190688"/>
  </r>
  <r>
    <n v="2021"/>
    <x v="4"/>
    <s v="SECRETARIA GENERAL"/>
    <x v="4"/>
    <x v="186"/>
    <s v="001"/>
    <s v="INGRESOS CORRIENTES DE LIBRE DESTINACION"/>
    <x v="2"/>
    <x v="177"/>
    <x v="4"/>
    <x v="8"/>
    <x v="54"/>
    <n v="1"/>
    <n v="0"/>
    <n v="1"/>
    <n v="0"/>
    <n v="0"/>
    <n v="0"/>
    <n v="0"/>
  </r>
  <r>
    <n v="2021"/>
    <x v="4"/>
    <s v="SECRETARIA GENERAL"/>
    <x v="4"/>
    <x v="187"/>
    <s v="001"/>
    <s v="INGRESOS CORRIENTES DE LIBRE DESTINACION"/>
    <x v="2"/>
    <x v="178"/>
    <x v="4"/>
    <x v="8"/>
    <x v="50"/>
    <n v="1000000000"/>
    <n v="0"/>
    <n v="1000000000"/>
    <n v="1000000000"/>
    <n v="847629761"/>
    <n v="723479001"/>
    <n v="688659667"/>
  </r>
  <r>
    <n v="2021"/>
    <x v="4"/>
    <s v="SECRETARIA GENERAL"/>
    <x v="4"/>
    <x v="188"/>
    <s v="001"/>
    <s v="INGRESOS CORRIENTES DE LIBRE DESTINACION"/>
    <x v="2"/>
    <x v="179"/>
    <x v="4"/>
    <x v="8"/>
    <x v="55"/>
    <n v="11671200"/>
    <n v="0"/>
    <n v="11671200"/>
    <n v="11671200"/>
    <n v="5525000"/>
    <n v="420000"/>
    <n v="0"/>
  </r>
  <r>
    <n v="2021"/>
    <x v="4"/>
    <s v="SECRETARIA GENERAL"/>
    <x v="4"/>
    <x v="189"/>
    <s v="001"/>
    <s v="INGRESOS CORRIENTES DE LIBRE DESTINACION"/>
    <x v="2"/>
    <x v="180"/>
    <x v="4"/>
    <x v="8"/>
    <x v="55"/>
    <n v="53569577"/>
    <n v="0"/>
    <n v="53569577"/>
    <n v="53569577"/>
    <n v="41400000"/>
    <n v="0"/>
    <n v="0"/>
  </r>
  <r>
    <n v="2021"/>
    <x v="4"/>
    <s v="SECRETARIA GENERAL"/>
    <x v="4"/>
    <x v="190"/>
    <s v="001"/>
    <s v="INGRESOS CORRIENTES DE LIBRE DESTINACION"/>
    <x v="2"/>
    <x v="181"/>
    <x v="4"/>
    <x v="14"/>
    <x v="49"/>
    <n v="50000000"/>
    <n v="0"/>
    <n v="50000000"/>
    <n v="50000000"/>
    <n v="0"/>
    <n v="0"/>
    <n v="0"/>
  </r>
  <r>
    <n v="2021"/>
    <x v="4"/>
    <s v="SECRETARIA GENERAL"/>
    <x v="4"/>
    <x v="191"/>
    <s v="001"/>
    <s v="INGRESOS CORRIENTES DE LIBRE DESTINACION"/>
    <x v="2"/>
    <x v="182"/>
    <x v="4"/>
    <x v="14"/>
    <x v="49"/>
    <n v="50000000"/>
    <n v="0"/>
    <n v="50000000"/>
    <n v="50000000"/>
    <n v="0"/>
    <n v="0"/>
    <n v="0"/>
  </r>
  <r>
    <n v="2021"/>
    <x v="4"/>
    <s v="SECRETARIA GENERAL"/>
    <x v="4"/>
    <x v="192"/>
    <s v="001"/>
    <s v="INGRESOS CORRIENTES DE LIBRE DESTINACION"/>
    <x v="2"/>
    <x v="183"/>
    <x v="4"/>
    <x v="14"/>
    <x v="49"/>
    <n v="25000000"/>
    <n v="0"/>
    <n v="25000000"/>
    <n v="25000000"/>
    <n v="25000000"/>
    <n v="25000000"/>
    <n v="0"/>
  </r>
  <r>
    <n v="2021"/>
    <x v="4"/>
    <s v="SECRETARIA GENERAL"/>
    <x v="4"/>
    <x v="193"/>
    <s v="001"/>
    <s v="INGRESOS CORRIENTES DE LIBRE DESTINACION"/>
    <x v="2"/>
    <x v="184"/>
    <x v="4"/>
    <x v="14"/>
    <x v="49"/>
    <n v="50000000"/>
    <n v="0"/>
    <n v="50000000"/>
    <n v="50000000"/>
    <n v="50000000"/>
    <n v="0"/>
    <n v="0"/>
  </r>
  <r>
    <n v="2021"/>
    <x v="4"/>
    <s v="SECRETARIA GENERAL"/>
    <x v="4"/>
    <x v="194"/>
    <s v="001"/>
    <s v="INGRESOS CORRIENTES DE LIBRE DESTINACION"/>
    <x v="2"/>
    <x v="184"/>
    <x v="4"/>
    <x v="14"/>
    <x v="56"/>
    <n v="100000000"/>
    <n v="0"/>
    <n v="100000000"/>
    <n v="100000000"/>
    <n v="100000000"/>
    <n v="0"/>
    <n v="0"/>
  </r>
  <r>
    <n v="2021"/>
    <x v="4"/>
    <s v="SECRETARIA GENERAL"/>
    <x v="4"/>
    <x v="195"/>
    <s v="001"/>
    <s v="INGRESOS CORRIENTES DE LIBRE DESTINACION"/>
    <x v="2"/>
    <x v="184"/>
    <x v="4"/>
    <x v="14"/>
    <x v="57"/>
    <n v="100000000"/>
    <n v="0"/>
    <n v="100000000"/>
    <n v="100000000"/>
    <n v="100000000"/>
    <n v="0"/>
    <n v="0"/>
  </r>
  <r>
    <n v="2021"/>
    <x v="4"/>
    <s v="SECRETARIA GENERAL"/>
    <x v="4"/>
    <x v="196"/>
    <s v="001"/>
    <s v="INGRESOS CORRIENTES DE LIBRE DESTINACION"/>
    <x v="2"/>
    <x v="185"/>
    <x v="2"/>
    <x v="13"/>
    <x v="47"/>
    <n v="196246775"/>
    <n v="0"/>
    <n v="196246775"/>
    <n v="196246775"/>
    <n v="146396335.41"/>
    <n v="82800901"/>
    <n v="82800901"/>
  </r>
  <r>
    <n v="2021"/>
    <x v="4"/>
    <s v="SECRETARIA GENERAL"/>
    <x v="4"/>
    <x v="197"/>
    <s v="001"/>
    <s v="INGRESOS CORRIENTES DE LIBRE DESTINACION"/>
    <x v="2"/>
    <x v="186"/>
    <x v="2"/>
    <x v="13"/>
    <x v="47"/>
    <n v="800000000"/>
    <n v="0"/>
    <n v="800000000"/>
    <n v="800000000"/>
    <n v="377500000"/>
    <n v="377500000"/>
    <n v="372500000"/>
  </r>
  <r>
    <n v="2021"/>
    <x v="4"/>
    <s v="SECRETARIA GENERAL"/>
    <x v="4"/>
    <x v="198"/>
    <s v="001"/>
    <s v="INGRESOS CORRIENTES DE LIBRE DESTINACION"/>
    <x v="2"/>
    <x v="187"/>
    <x v="2"/>
    <x v="13"/>
    <x v="58"/>
    <n v="46073654"/>
    <n v="0"/>
    <n v="46073654"/>
    <n v="46073654"/>
    <n v="0"/>
    <n v="0"/>
    <n v="0"/>
  </r>
  <r>
    <n v="2021"/>
    <x v="4"/>
    <s v="SECRETARIA GENERAL"/>
    <x v="4"/>
    <x v="199"/>
    <s v="001"/>
    <s v="INGRESOS CORRIENTES DE LIBRE DESTINACION"/>
    <x v="2"/>
    <x v="188"/>
    <x v="2"/>
    <x v="11"/>
    <x v="59"/>
    <n v="103611304"/>
    <n v="0"/>
    <n v="103611304"/>
    <n v="103611304"/>
    <n v="103611304"/>
    <n v="0"/>
    <n v="0"/>
  </r>
  <r>
    <n v="2021"/>
    <x v="4"/>
    <s v="SECRETARIA GENERAL"/>
    <x v="4"/>
    <x v="200"/>
    <s v="001"/>
    <s v="INGRESOS CORRIENTES DE LIBRE DESTINACION"/>
    <x v="2"/>
    <x v="189"/>
    <x v="2"/>
    <x v="11"/>
    <x v="60"/>
    <n v="611444542"/>
    <n v="0"/>
    <n v="611444542"/>
    <n v="611444542"/>
    <n v="608283333.33000004"/>
    <n v="608283333.33000004"/>
    <n v="604283333.33000004"/>
  </r>
  <r>
    <n v="2021"/>
    <x v="4"/>
    <s v="SECRETARIA GENERAL"/>
    <x v="4"/>
    <x v="201"/>
    <s v="001"/>
    <s v="INGRESOS CORRIENTES DE LIBRE DESTINACION"/>
    <x v="2"/>
    <x v="190"/>
    <x v="2"/>
    <x v="11"/>
    <x v="61"/>
    <n v="600000000"/>
    <n v="0"/>
    <n v="600000000"/>
    <n v="600000000"/>
    <n v="387866666.32999998"/>
    <n v="284673332.97000003"/>
    <n v="280173332.97000003"/>
  </r>
  <r>
    <n v="2021"/>
    <x v="4"/>
    <s v="SECRETARIA GENERAL"/>
    <x v="4"/>
    <x v="202"/>
    <s v="001"/>
    <s v="INGRESOS CORRIENTES DE LIBRE DESTINACION"/>
    <x v="2"/>
    <x v="191"/>
    <x v="0"/>
    <x v="12"/>
    <x v="46"/>
    <n v="5649821546"/>
    <n v="0"/>
    <n v="5649821546"/>
    <n v="0"/>
    <n v="0"/>
    <n v="0"/>
    <n v="0"/>
  </r>
  <r>
    <n v="2021"/>
    <x v="4"/>
    <s v="SECRETARIA GENERAL"/>
    <x v="4"/>
    <x v="203"/>
    <s v="001"/>
    <s v="INGRESOS CORRIENTES DE LIBRE DESTINACION"/>
    <x v="2"/>
    <x v="192"/>
    <x v="0"/>
    <x v="12"/>
    <x v="46"/>
    <n v="2231947627"/>
    <n v="0"/>
    <n v="2231947627"/>
    <n v="1842465165"/>
    <n v="1842465165"/>
    <n v="1842465165"/>
    <n v="1842465165"/>
  </r>
  <r>
    <n v="2021"/>
    <x v="4"/>
    <s v="SECRETARIA GENERAL"/>
    <x v="4"/>
    <x v="204"/>
    <s v="001"/>
    <s v="INGRESOS CORRIENTES DE LIBRE DESTINACION"/>
    <x v="2"/>
    <x v="193"/>
    <x v="0"/>
    <x v="12"/>
    <x v="46"/>
    <n v="1"/>
    <n v="0"/>
    <n v="1"/>
    <n v="0"/>
    <n v="0"/>
    <n v="0"/>
    <n v="0"/>
  </r>
  <r>
    <n v="2021"/>
    <x v="4"/>
    <s v="SECRETARIA GENERAL"/>
    <x v="4"/>
    <x v="205"/>
    <s v="001"/>
    <s v="INGRESOS CORRIENTES DE LIBRE DESTINACION"/>
    <x v="2"/>
    <x v="194"/>
    <x v="0"/>
    <x v="12"/>
    <x v="46"/>
    <n v="300000000"/>
    <n v="0"/>
    <n v="300000000"/>
    <n v="300000000"/>
    <n v="257270000"/>
    <n v="253664000"/>
    <n v="239977000"/>
  </r>
  <r>
    <n v="2021"/>
    <x v="4"/>
    <s v="SECRETARIA GENERAL"/>
    <x v="4"/>
    <x v="206"/>
    <s v="001"/>
    <s v="INGRESOS CORRIENTES DE LIBRE DESTINACION"/>
    <x v="2"/>
    <x v="195"/>
    <x v="0"/>
    <x v="12"/>
    <x v="45"/>
    <n v="8023209"/>
    <n v="0"/>
    <n v="8023209"/>
    <n v="0"/>
    <n v="0"/>
    <n v="0"/>
    <n v="0"/>
  </r>
  <r>
    <n v="2021"/>
    <x v="4"/>
    <s v="SECRETARIA GENERAL"/>
    <x v="4"/>
    <x v="207"/>
    <s v="001"/>
    <s v="INGRESOS CORRIENTES DE LIBRE DESTINACION"/>
    <x v="2"/>
    <x v="196"/>
    <x v="0"/>
    <x v="12"/>
    <x v="51"/>
    <n v="1000000000"/>
    <n v="0"/>
    <n v="1000000000"/>
    <n v="654000000"/>
    <n v="90832000"/>
    <n v="86832000"/>
    <n v="64000000"/>
  </r>
  <r>
    <n v="2021"/>
    <x v="4"/>
    <s v="SECRETARIA GENERAL"/>
    <x v="4"/>
    <x v="208"/>
    <s v="001"/>
    <s v="INGRESOS CORRIENTES DE LIBRE DESTINACION"/>
    <x v="2"/>
    <x v="197"/>
    <x v="0"/>
    <x v="12"/>
    <x v="62"/>
    <n v="30000000"/>
    <n v="0"/>
    <n v="30000000"/>
    <n v="30000000"/>
    <n v="11000000"/>
    <n v="11000000"/>
    <n v="4000000"/>
  </r>
  <r>
    <n v="2021"/>
    <x v="5"/>
    <s v="SECRETARIA DE INFRAESTRUCTURA"/>
    <x v="5"/>
    <x v="209"/>
    <s v="124"/>
    <s v="IMPUESTO TRANSPORTE POR OLEODUCTO Y GASODUCTO"/>
    <x v="3"/>
    <x v="198"/>
    <x v="0"/>
    <x v="16"/>
    <x v="63"/>
    <n v="1323407475"/>
    <n v="0"/>
    <n v="1323407475"/>
    <n v="1323407475"/>
    <n v="1301999416"/>
    <n v="45352642.609999999"/>
    <n v="0"/>
  </r>
  <r>
    <n v="2021"/>
    <x v="5"/>
    <s v="SECRETARIA DE INFRAESTRUCTURA"/>
    <x v="5"/>
    <x v="210"/>
    <s v="127"/>
    <s v="RENDIMIENTOS FINANCIEROS BALDIOS Y VENTA DE ACTIVOS"/>
    <x v="5"/>
    <x v="199"/>
    <x v="0"/>
    <x v="16"/>
    <x v="64"/>
    <n v="0"/>
    <n v="1860968"/>
    <n v="1860968"/>
    <n v="0"/>
    <n v="0"/>
    <n v="0"/>
    <n v="0"/>
  </r>
  <r>
    <n v="2021"/>
    <x v="5"/>
    <s v="SECRETARIA DE INFRAESTRUCTURA"/>
    <x v="5"/>
    <x v="211"/>
    <s v="130"/>
    <s v="RENDIMIENTOS FINANCIEROS SOBRETASA ALCANTARILLADO"/>
    <x v="40"/>
    <x v="200"/>
    <x v="0"/>
    <x v="16"/>
    <x v="64"/>
    <n v="0"/>
    <n v="6287"/>
    <n v="6287"/>
    <n v="0"/>
    <n v="0"/>
    <n v="0"/>
    <n v="0"/>
  </r>
  <r>
    <n v="2021"/>
    <x v="5"/>
    <s v="SECRETARIA DE INFRAESTRUCTURA"/>
    <x v="5"/>
    <x v="212"/>
    <s v="130"/>
    <s v="RENDIMIENTOS FINANCIEROS SOBRETASA ALCANTARILLADO"/>
    <x v="40"/>
    <x v="201"/>
    <x v="0"/>
    <x v="16"/>
    <x v="64"/>
    <n v="0"/>
    <n v="132669"/>
    <n v="132669"/>
    <n v="0"/>
    <n v="0"/>
    <n v="0"/>
    <n v="0"/>
  </r>
  <r>
    <n v="2021"/>
    <x v="5"/>
    <s v="SECRETARIA DE INFRAESTRUCTURA"/>
    <x v="5"/>
    <x v="213"/>
    <s v="062"/>
    <s v="DIVIDENDOS DE ACUACAR"/>
    <x v="15"/>
    <x v="202"/>
    <x v="0"/>
    <x v="16"/>
    <x v="63"/>
    <n v="0"/>
    <n v="4775537961.71"/>
    <n v="4775537961.71"/>
    <n v="4775537961.71"/>
    <n v="25700682.710000001"/>
    <n v="0"/>
    <n v="0"/>
  </r>
  <r>
    <n v="2021"/>
    <x v="5"/>
    <s v="SECRETARIA DE INFRAESTRUCTURA"/>
    <x v="5"/>
    <x v="214"/>
    <s v="062"/>
    <s v="DIVIDENDOS DE ACUACAR"/>
    <x v="15"/>
    <x v="203"/>
    <x v="0"/>
    <x v="16"/>
    <x v="63"/>
    <n v="8092544595"/>
    <n v="0"/>
    <n v="8092544595"/>
    <n v="8092544595"/>
    <n v="7624210451.5500002"/>
    <n v="6236553077.3100004"/>
    <n v="6236553077.3100004"/>
  </r>
  <r>
    <n v="2021"/>
    <x v="5"/>
    <s v="SECRETARIA DE INFRAESTRUCTURA"/>
    <x v="5"/>
    <x v="215"/>
    <s v="062"/>
    <s v="DIVIDENDOS DE ACUACAR"/>
    <x v="15"/>
    <x v="204"/>
    <x v="0"/>
    <x v="16"/>
    <x v="64"/>
    <n v="2676560170"/>
    <n v="-1882079981"/>
    <n v="794480189"/>
    <n v="236455497"/>
    <n v="226635980"/>
    <n v="0"/>
    <n v="0"/>
  </r>
  <r>
    <n v="2021"/>
    <x v="5"/>
    <s v="SECRETARIA DE INFRAESTRUCTURA"/>
    <x v="5"/>
    <x v="216"/>
    <s v="070"/>
    <s v="SGP - PROPOSITO GENERAL"/>
    <x v="16"/>
    <x v="205"/>
    <x v="0"/>
    <x v="16"/>
    <x v="63"/>
    <n v="0"/>
    <n v="100000000"/>
    <n v="100000000"/>
    <n v="100000000"/>
    <n v="0"/>
    <n v="0"/>
    <n v="0"/>
  </r>
  <r>
    <n v="2021"/>
    <x v="5"/>
    <s v="SECRETARIA DE INFRAESTRUCTURA"/>
    <x v="5"/>
    <x v="217"/>
    <s v="018"/>
    <s v="CREDITO INTERNO"/>
    <x v="41"/>
    <x v="206"/>
    <x v="0"/>
    <x v="16"/>
    <x v="64"/>
    <n v="0"/>
    <n v="14999983683"/>
    <n v="14999983683"/>
    <n v="14999983683"/>
    <n v="14999983683"/>
    <n v="0"/>
    <n v="0"/>
  </r>
  <r>
    <n v="2021"/>
    <x v="5"/>
    <s v="SECRETARIA DE INFRAESTRUCTURA"/>
    <x v="5"/>
    <x v="218"/>
    <s v="038"/>
    <s v="RENDIMIENTOS FINANCIEROS RECURSOS DEL CREDITO"/>
    <x v="42"/>
    <x v="207"/>
    <x v="0"/>
    <x v="16"/>
    <x v="63"/>
    <n v="0"/>
    <n v="597908164.32000005"/>
    <n v="597908164.32000005"/>
    <n v="597908164.32000005"/>
    <n v="534772746.31999999"/>
    <n v="27434000"/>
    <n v="25600000"/>
  </r>
  <r>
    <n v="2021"/>
    <x v="5"/>
    <s v="SECRETARIA DE INFRAESTRUCTURA"/>
    <x v="5"/>
    <x v="219"/>
    <s v="053"/>
    <s v="CONTRAPRESTACIONES PORTUARIAS"/>
    <x v="21"/>
    <x v="208"/>
    <x v="0"/>
    <x v="16"/>
    <x v="65"/>
    <n v="0"/>
    <n v="1500000000"/>
    <n v="1500000000"/>
    <n v="300944360"/>
    <n v="0"/>
    <n v="0"/>
    <n v="0"/>
  </r>
  <r>
    <n v="2021"/>
    <x v="5"/>
    <s v="SECRETARIA DE INFRAESTRUCTURA"/>
    <x v="5"/>
    <x v="220"/>
    <s v="053"/>
    <s v="CONTRAPRESTACIONES PORTUARIAS"/>
    <x v="21"/>
    <x v="209"/>
    <x v="0"/>
    <x v="16"/>
    <x v="65"/>
    <n v="1000000000"/>
    <n v="0"/>
    <n v="1000000000"/>
    <n v="988527741"/>
    <n v="978887783"/>
    <n v="896808550.25"/>
    <n v="896808550.25"/>
  </r>
  <r>
    <n v="2021"/>
    <x v="5"/>
    <s v="SECRETARIA DE INFRAESTRUCTURA"/>
    <x v="5"/>
    <x v="221"/>
    <s v="053"/>
    <s v="CONTRAPRESTACIONES PORTUARIAS"/>
    <x v="21"/>
    <x v="210"/>
    <x v="0"/>
    <x v="17"/>
    <x v="66"/>
    <n v="546500000"/>
    <n v="0"/>
    <n v="546500000"/>
    <n v="546500000"/>
    <n v="546500000"/>
    <n v="0"/>
    <n v="0"/>
  </r>
  <r>
    <n v="2021"/>
    <x v="5"/>
    <s v="SECRETARIA DE INFRAESTRUCTURA"/>
    <x v="5"/>
    <x v="222"/>
    <s v="053"/>
    <s v="CONTRAPRESTACIONES PORTUARIAS"/>
    <x v="21"/>
    <x v="211"/>
    <x v="0"/>
    <x v="16"/>
    <x v="63"/>
    <n v="0"/>
    <n v="271388987"/>
    <n v="271388987"/>
    <n v="271388987"/>
    <n v="0"/>
    <n v="0"/>
    <n v="0"/>
  </r>
  <r>
    <n v="2021"/>
    <x v="5"/>
    <s v="SECRETARIA DE INFRAESTRUCTURA"/>
    <x v="5"/>
    <x v="223"/>
    <s v="001"/>
    <s v="INGRESOS CORRIENTES DE LIBRE DESTINACION"/>
    <x v="2"/>
    <x v="212"/>
    <x v="3"/>
    <x v="5"/>
    <x v="67"/>
    <n v="150000000"/>
    <n v="0"/>
    <n v="150000000"/>
    <n v="150000000"/>
    <n v="138457674"/>
    <n v="0"/>
    <n v="0"/>
  </r>
  <r>
    <n v="2021"/>
    <x v="5"/>
    <s v="SECRETARIA DE INFRAESTRUCTURA"/>
    <x v="5"/>
    <x v="224"/>
    <s v="001"/>
    <s v="INGRESOS CORRIENTES DE LIBRE DESTINACION"/>
    <x v="2"/>
    <x v="213"/>
    <x v="0"/>
    <x v="16"/>
    <x v="63"/>
    <n v="0"/>
    <n v="1628611013"/>
    <n v="1628611013"/>
    <n v="1628611013"/>
    <n v="0"/>
    <n v="0"/>
    <n v="0"/>
  </r>
  <r>
    <n v="2021"/>
    <x v="5"/>
    <s v="SECRETARIA DE INFRAESTRUCTURA"/>
    <x v="5"/>
    <x v="225"/>
    <s v="002"/>
    <s v="SOBRETASA ALCANTARILLADO"/>
    <x v="22"/>
    <x v="214"/>
    <x v="0"/>
    <x v="16"/>
    <x v="64"/>
    <n v="0"/>
    <n v="106911"/>
    <n v="106911"/>
    <n v="0"/>
    <n v="0"/>
    <n v="0"/>
    <n v="0"/>
  </r>
  <r>
    <n v="2021"/>
    <x v="5"/>
    <s v="SECRETARIA DE INFRAESTRUCTURA"/>
    <x v="5"/>
    <x v="226"/>
    <s v="001"/>
    <s v="INGRESOS CORRIENTES DE LIBRE DESTINACION"/>
    <x v="2"/>
    <x v="215"/>
    <x v="0"/>
    <x v="2"/>
    <x v="14"/>
    <n v="1"/>
    <n v="0"/>
    <n v="1"/>
    <n v="0"/>
    <n v="0"/>
    <n v="0"/>
    <n v="0"/>
  </r>
  <r>
    <n v="2021"/>
    <x v="5"/>
    <s v="SECRETARIA DE INFRAESTRUCTURA"/>
    <x v="5"/>
    <x v="227"/>
    <s v="001"/>
    <s v="INGRESOS CORRIENTES DE LIBRE DESTINACION"/>
    <x v="2"/>
    <x v="216"/>
    <x v="0"/>
    <x v="2"/>
    <x v="14"/>
    <n v="1"/>
    <n v="0"/>
    <n v="1"/>
    <n v="0"/>
    <n v="0"/>
    <n v="0"/>
    <n v="0"/>
  </r>
  <r>
    <n v="2021"/>
    <x v="5"/>
    <s v="SECRETARIA DE INFRAESTRUCTURA"/>
    <x v="5"/>
    <x v="228"/>
    <s v="001"/>
    <s v="INGRESOS CORRIENTES DE LIBRE DESTINACION"/>
    <x v="2"/>
    <x v="217"/>
    <x v="0"/>
    <x v="16"/>
    <x v="63"/>
    <n v="3200000000"/>
    <n v="0"/>
    <n v="3200000000"/>
    <n v="3200000000"/>
    <n v="3174385537"/>
    <n v="2931050026.9699998"/>
    <n v="2873504025.6599998"/>
  </r>
  <r>
    <n v="2021"/>
    <x v="5"/>
    <s v="SECRETARIA DE INFRAESTRUCTURA"/>
    <x v="5"/>
    <x v="229"/>
    <s v="001"/>
    <s v="INGRESOS CORRIENTES DE LIBRE DESTINACION"/>
    <x v="2"/>
    <x v="218"/>
    <x v="0"/>
    <x v="16"/>
    <x v="64"/>
    <n v="267692143"/>
    <n v="0"/>
    <n v="267692143"/>
    <n v="267692143"/>
    <n v="220564000"/>
    <n v="214564000"/>
    <n v="214564000"/>
  </r>
  <r>
    <n v="2021"/>
    <x v="5"/>
    <s v="SECRETARIA DE INFRAESTRUCTURA"/>
    <x v="5"/>
    <x v="230"/>
    <s v="001"/>
    <s v="INGRESOS CORRIENTES DE LIBRE DESTINACION"/>
    <x v="2"/>
    <x v="219"/>
    <x v="0"/>
    <x v="17"/>
    <x v="66"/>
    <n v="291851723"/>
    <n v="0"/>
    <n v="291851723"/>
    <n v="291851723"/>
    <n v="229736000"/>
    <n v="0"/>
    <n v="0"/>
  </r>
  <r>
    <n v="2021"/>
    <x v="5"/>
    <s v="SECRETARIA DE INFRAESTRUCTURA"/>
    <x v="5"/>
    <x v="231"/>
    <s v="001"/>
    <s v="INGRESOS CORRIENTES DE LIBRE DESTINACION"/>
    <x v="2"/>
    <x v="220"/>
    <x v="0"/>
    <x v="16"/>
    <x v="65"/>
    <n v="3172317774"/>
    <n v="0"/>
    <n v="3172317774"/>
    <n v="3172317774"/>
    <n v="3155562309.9400001"/>
    <n v="1212612684.9400001"/>
    <n v="1186112684.9400001"/>
  </r>
  <r>
    <n v="2021"/>
    <x v="6"/>
    <s v="SECRETARIA DE EDUCACION"/>
    <x v="6"/>
    <x v="232"/>
    <s v="071"/>
    <s v="SGP - EDUCACION"/>
    <x v="43"/>
    <x v="221"/>
    <x v="1"/>
    <x v="15"/>
    <x v="68"/>
    <n v="0"/>
    <n v="0.8"/>
    <n v="0.8"/>
    <n v="0"/>
    <n v="0"/>
    <n v="0"/>
    <n v="0"/>
  </r>
  <r>
    <n v="2021"/>
    <x v="6"/>
    <s v="SECRETARIA DE EDUCACION"/>
    <x v="6"/>
    <x v="233"/>
    <s v="028"/>
    <s v="ASIGNACION ESPECIAL MEN"/>
    <x v="44"/>
    <x v="222"/>
    <x v="1"/>
    <x v="15"/>
    <x v="69"/>
    <n v="0"/>
    <n v="8395053695"/>
    <n v="8395053695"/>
    <n v="0"/>
    <n v="0"/>
    <n v="0"/>
    <n v="0"/>
  </r>
  <r>
    <n v="2021"/>
    <x v="6"/>
    <s v="SECRETARIA DE EDUCACION"/>
    <x v="6"/>
    <x v="234"/>
    <s v="028"/>
    <s v="ASIGNACION ESPECIAL MEN"/>
    <x v="44"/>
    <x v="222"/>
    <x v="1"/>
    <x v="15"/>
    <x v="69"/>
    <n v="0"/>
    <n v="886400605"/>
    <n v="886400605"/>
    <n v="0"/>
    <n v="0"/>
    <n v="0"/>
    <n v="0"/>
  </r>
  <r>
    <n v="2021"/>
    <x v="6"/>
    <s v="SECRETARIA DE EDUCACION"/>
    <x v="6"/>
    <x v="235"/>
    <s v="028"/>
    <s v="ASIGNACION ESPECIAL MEN"/>
    <x v="44"/>
    <x v="223"/>
    <x v="1"/>
    <x v="15"/>
    <x v="69"/>
    <n v="2610921477"/>
    <n v="0"/>
    <n v="2610921477"/>
    <n v="2610921477"/>
    <n v="2610921477"/>
    <n v="2610921476.9899998"/>
    <n v="2610921476.9899998"/>
  </r>
  <r>
    <n v="2021"/>
    <x v="6"/>
    <s v="SECRETARIA DE EDUCACION"/>
    <x v="6"/>
    <x v="236"/>
    <s v="053"/>
    <s v="CONTRAPRESTACIONES PORTUARIAS"/>
    <x v="21"/>
    <x v="224"/>
    <x v="1"/>
    <x v="15"/>
    <x v="69"/>
    <n v="0"/>
    <n v="200000000"/>
    <n v="200000000"/>
    <n v="200000000"/>
    <n v="200000000"/>
    <n v="200000000"/>
    <n v="200000000"/>
  </r>
  <r>
    <n v="2021"/>
    <x v="6"/>
    <s v="SECRETARIA DE EDUCACION"/>
    <x v="6"/>
    <x v="237"/>
    <s v="053"/>
    <s v="CONTRAPRESTACIONES PORTUARIAS"/>
    <x v="21"/>
    <x v="224"/>
    <x v="1"/>
    <x v="15"/>
    <x v="69"/>
    <n v="0"/>
    <n v="38000000"/>
    <n v="38000000"/>
    <n v="38000000"/>
    <n v="38000000"/>
    <n v="38000000"/>
    <n v="38000000"/>
  </r>
  <r>
    <n v="2021"/>
    <x v="6"/>
    <s v="SECRETARIA DE EDUCACION"/>
    <x v="6"/>
    <x v="238"/>
    <s v="056"/>
    <s v="FONDO EDUCATIVO - BICENTENARIO DE CARTAGENA - ICAT 3%"/>
    <x v="45"/>
    <x v="225"/>
    <x v="1"/>
    <x v="15"/>
    <x v="70"/>
    <n v="8557023714"/>
    <n v="524652680"/>
    <n v="9081676394"/>
    <n v="8773446272"/>
    <n v="8369402752"/>
    <n v="3450079385"/>
    <n v="3450079385"/>
  </r>
  <r>
    <n v="2021"/>
    <x v="6"/>
    <s v="SECRETARIA DE EDUCACION"/>
    <x v="6"/>
    <x v="239"/>
    <s v="004"/>
    <s v="REGALIAS"/>
    <x v="0"/>
    <x v="226"/>
    <x v="1"/>
    <x v="15"/>
    <x v="69"/>
    <n v="0"/>
    <n v="407052051"/>
    <n v="407052051"/>
    <n v="407052051"/>
    <n v="407052051"/>
    <n v="407052051"/>
    <n v="407052051"/>
  </r>
  <r>
    <n v="2021"/>
    <x v="6"/>
    <s v="SECRETARIA DE EDUCACION"/>
    <x v="6"/>
    <x v="240"/>
    <s v="001"/>
    <s v="INGRESOS CORRIENTES DE LIBRE DESTINACION"/>
    <x v="2"/>
    <x v="227"/>
    <x v="1"/>
    <x v="15"/>
    <x v="69"/>
    <n v="319475085"/>
    <n v="578311892"/>
    <n v="897786977"/>
    <n v="897786977"/>
    <n v="897786977"/>
    <n v="533527832"/>
    <n v="522934500"/>
  </r>
  <r>
    <n v="2021"/>
    <x v="6"/>
    <s v="SECRETARIA DE EDUCACION"/>
    <x v="6"/>
    <x v="241"/>
    <s v="001"/>
    <s v="INGRESOS CORRIENTES DE LIBRE DESTINACION"/>
    <x v="2"/>
    <x v="228"/>
    <x v="1"/>
    <x v="15"/>
    <x v="69"/>
    <n v="13200000000"/>
    <n v="-782869940"/>
    <n v="12417130060"/>
    <n v="12417130059.459999"/>
    <n v="12417130058.41"/>
    <n v="11861336516.99"/>
    <n v="11267966354.200001"/>
  </r>
  <r>
    <n v="2021"/>
    <x v="6"/>
    <s v="SECRETARIA DE EDUCACION"/>
    <x v="6"/>
    <x v="242"/>
    <s v="001"/>
    <s v="INGRESOS CORRIENTES DE LIBRE DESTINACION"/>
    <x v="2"/>
    <x v="229"/>
    <x v="1"/>
    <x v="15"/>
    <x v="69"/>
    <n v="3005523554"/>
    <n v="-3005523554"/>
    <n v="0"/>
    <n v="0"/>
    <n v="0"/>
    <n v="0"/>
    <n v="0"/>
  </r>
  <r>
    <n v="2021"/>
    <x v="6"/>
    <s v="SECRETARIA DE EDUCACION"/>
    <x v="6"/>
    <x v="243"/>
    <s v="001"/>
    <s v="INGRESOS CORRIENTES DE LIBRE DESTINACION"/>
    <x v="2"/>
    <x v="230"/>
    <x v="1"/>
    <x v="15"/>
    <x v="69"/>
    <n v="700000000"/>
    <n v="652134590"/>
    <n v="1352134590"/>
    <n v="1352134590"/>
    <n v="1185178843"/>
    <n v="162933333"/>
    <n v="160133333"/>
  </r>
  <r>
    <n v="2021"/>
    <x v="6"/>
    <s v="SECRETARIA DE EDUCACION"/>
    <x v="6"/>
    <x v="244"/>
    <s v="001"/>
    <s v="INGRESOS CORRIENTES DE LIBRE DESTINACION"/>
    <x v="2"/>
    <x v="231"/>
    <x v="1"/>
    <x v="15"/>
    <x v="69"/>
    <n v="83197486"/>
    <n v="0"/>
    <n v="83197486"/>
    <n v="83197486"/>
    <n v="29428736"/>
    <n v="0"/>
    <n v="0"/>
  </r>
  <r>
    <n v="2021"/>
    <x v="6"/>
    <s v="SECRETARIA DE EDUCACION"/>
    <x v="6"/>
    <x v="245"/>
    <s v="001"/>
    <s v="INGRESOS CORRIENTES DE LIBRE DESTINACION"/>
    <x v="2"/>
    <x v="232"/>
    <x v="1"/>
    <x v="15"/>
    <x v="69"/>
    <n v="1005827769"/>
    <n v="-90598949"/>
    <n v="915228820"/>
    <n v="915228818.36000001"/>
    <n v="915228818.36000001"/>
    <n v="673338351"/>
    <n v="673338351"/>
  </r>
  <r>
    <n v="2021"/>
    <x v="6"/>
    <s v="SECRETARIA DE EDUCACION"/>
    <x v="6"/>
    <x v="246"/>
    <s v="001"/>
    <s v="INGRESOS CORRIENTES DE LIBRE DESTINACION"/>
    <x v="2"/>
    <x v="233"/>
    <x v="1"/>
    <x v="15"/>
    <x v="69"/>
    <n v="12000000000"/>
    <n v="-5537086490"/>
    <n v="6462913510"/>
    <n v="6462913510"/>
    <n v="6462913510"/>
    <n v="6432326214"/>
    <n v="680111819"/>
  </r>
  <r>
    <n v="2021"/>
    <x v="6"/>
    <s v="SECRETARIA DE EDUCACION"/>
    <x v="6"/>
    <x v="247"/>
    <s v="001"/>
    <s v="INGRESOS CORRIENTES DE LIBRE DESTINACION"/>
    <x v="2"/>
    <x v="234"/>
    <x v="1"/>
    <x v="15"/>
    <x v="69"/>
    <n v="2151931782"/>
    <n v="-215896344"/>
    <n v="1936035438"/>
    <n v="1936035438"/>
    <n v="1936035438"/>
    <n v="1598913170"/>
    <n v="1588876670"/>
  </r>
  <r>
    <n v="2021"/>
    <x v="6"/>
    <s v="SECRETARIA DE EDUCACION"/>
    <x v="6"/>
    <x v="248"/>
    <s v="001"/>
    <s v="INGRESOS CORRIENTES DE LIBRE DESTINACION"/>
    <x v="2"/>
    <x v="235"/>
    <x v="1"/>
    <x v="15"/>
    <x v="69"/>
    <n v="46164420"/>
    <n v="-46164420"/>
    <n v="0"/>
    <n v="0"/>
    <n v="0"/>
    <n v="0"/>
    <n v="0"/>
  </r>
  <r>
    <n v="2021"/>
    <x v="6"/>
    <s v="SECRETARIA DE EDUCACION"/>
    <x v="6"/>
    <x v="249"/>
    <s v="001"/>
    <s v="INGRESOS CORRIENTES DE LIBRE DESTINACION"/>
    <x v="2"/>
    <x v="236"/>
    <x v="1"/>
    <x v="15"/>
    <x v="69"/>
    <n v="68269277"/>
    <n v="-68269277"/>
    <n v="0"/>
    <n v="0"/>
    <n v="0"/>
    <n v="0"/>
    <n v="0"/>
  </r>
  <r>
    <n v="2021"/>
    <x v="6"/>
    <s v="SECRETARIA DE EDUCACION"/>
    <x v="6"/>
    <x v="250"/>
    <s v="001"/>
    <s v="INGRESOS CORRIENTES DE LIBRE DESTINACION"/>
    <x v="2"/>
    <x v="237"/>
    <x v="1"/>
    <x v="15"/>
    <x v="69"/>
    <n v="1"/>
    <n v="1414436226"/>
    <n v="1414436227"/>
    <n v="1414436227"/>
    <n v="1210686227"/>
    <n v="1111457362"/>
    <n v="67130847"/>
  </r>
  <r>
    <n v="2021"/>
    <x v="6"/>
    <s v="SECRETARIA DE EDUCACION"/>
    <x v="6"/>
    <x v="251"/>
    <s v="001"/>
    <s v="INGRESOS CORRIENTES DE LIBRE DESTINACION"/>
    <x v="2"/>
    <x v="238"/>
    <x v="1"/>
    <x v="15"/>
    <x v="69"/>
    <n v="3744652"/>
    <n v="5000000"/>
    <n v="8744652"/>
    <n v="2889366"/>
    <n v="2889366"/>
    <n v="2889366"/>
    <n v="2889366"/>
  </r>
  <r>
    <n v="2021"/>
    <x v="6"/>
    <s v="SECRETARIA DE EDUCACION"/>
    <x v="6"/>
    <x v="252"/>
    <s v="001"/>
    <s v="INGRESOS CORRIENTES DE LIBRE DESTINACION"/>
    <x v="2"/>
    <x v="239"/>
    <x v="1"/>
    <x v="15"/>
    <x v="69"/>
    <n v="1"/>
    <n v="1119914747"/>
    <n v="1119914748"/>
    <n v="1119914748"/>
    <n v="1118047016"/>
    <n v="1108047016"/>
    <n v="0"/>
  </r>
  <r>
    <n v="2021"/>
    <x v="6"/>
    <s v="SECRETARIA DE EDUCACION"/>
    <x v="6"/>
    <x v="253"/>
    <s v="001"/>
    <s v="INGRESOS CORRIENTES DE LIBRE DESTINACION"/>
    <x v="2"/>
    <x v="240"/>
    <x v="1"/>
    <x v="15"/>
    <x v="69"/>
    <n v="14747368688"/>
    <n v="-81494521"/>
    <n v="14665874167"/>
    <n v="14665874166.139999"/>
    <n v="14665874165.200001"/>
    <n v="14648274165.200001"/>
    <n v="14525621924.1"/>
  </r>
  <r>
    <n v="2021"/>
    <x v="6"/>
    <s v="SECRETARIA DE EDUCACION"/>
    <x v="6"/>
    <x v="254"/>
    <s v="001"/>
    <s v="INGRESOS CORRIENTES DE LIBRE DESTINACION"/>
    <x v="2"/>
    <x v="241"/>
    <x v="1"/>
    <x v="15"/>
    <x v="71"/>
    <n v="606752313"/>
    <n v="-199576313"/>
    <n v="407176000"/>
    <n v="407176000"/>
    <n v="407176000"/>
    <n v="407176000"/>
    <n v="407176000"/>
  </r>
  <r>
    <n v="2021"/>
    <x v="6"/>
    <s v="SECRETARIA DE EDUCACION"/>
    <x v="6"/>
    <x v="255"/>
    <s v="001"/>
    <s v="INGRESOS CORRIENTES DE LIBRE DESTINACION"/>
    <x v="2"/>
    <x v="242"/>
    <x v="1"/>
    <x v="15"/>
    <x v="72"/>
    <n v="199681483"/>
    <n v="518157183"/>
    <n v="717838666"/>
    <n v="717838666"/>
    <n v="717838666"/>
    <n v="717838666"/>
    <n v="716235333"/>
  </r>
  <r>
    <n v="2021"/>
    <x v="6"/>
    <s v="SECRETARIA DE EDUCACION"/>
    <x v="6"/>
    <x v="256"/>
    <s v="001"/>
    <s v="INGRESOS CORRIENTES DE LIBRE DESTINACION"/>
    <x v="2"/>
    <x v="243"/>
    <x v="1"/>
    <x v="15"/>
    <x v="72"/>
    <n v="68270787"/>
    <n v="-770787"/>
    <n v="67500000"/>
    <n v="67500000"/>
    <n v="67500000"/>
    <n v="67500000"/>
    <n v="39500000"/>
  </r>
  <r>
    <n v="2021"/>
    <x v="6"/>
    <s v="SECRETARIA DE EDUCACION"/>
    <x v="6"/>
    <x v="257"/>
    <s v="001"/>
    <s v="INGRESOS CORRIENTES DE LIBRE DESTINACION"/>
    <x v="2"/>
    <x v="244"/>
    <x v="1"/>
    <x v="15"/>
    <x v="73"/>
    <n v="145329224"/>
    <n v="-145329224"/>
    <n v="0"/>
    <n v="0"/>
    <n v="0"/>
    <n v="0"/>
    <n v="0"/>
  </r>
  <r>
    <n v="2021"/>
    <x v="6"/>
    <s v="SECRETARIA DE EDUCACION"/>
    <x v="6"/>
    <x v="258"/>
    <s v="001"/>
    <s v="INGRESOS CORRIENTES DE LIBRE DESTINACION"/>
    <x v="2"/>
    <x v="245"/>
    <x v="1"/>
    <x v="15"/>
    <x v="73"/>
    <n v="177004858"/>
    <n v="-125938191"/>
    <n v="51066667"/>
    <n v="51066667"/>
    <n v="51066667"/>
    <n v="51066667"/>
    <n v="51066667"/>
  </r>
  <r>
    <n v="2021"/>
    <x v="6"/>
    <s v="SECRETARIA DE EDUCACION"/>
    <x v="6"/>
    <x v="259"/>
    <s v="001"/>
    <s v="INGRESOS CORRIENTES DE LIBRE DESTINACION"/>
    <x v="2"/>
    <x v="246"/>
    <x v="1"/>
    <x v="15"/>
    <x v="73"/>
    <n v="162785745"/>
    <n v="-11215746"/>
    <n v="151569999"/>
    <n v="151569999"/>
    <n v="151569999"/>
    <n v="151569999"/>
    <n v="149966666"/>
  </r>
  <r>
    <n v="2021"/>
    <x v="6"/>
    <s v="SECRETARIA DE EDUCACION"/>
    <x v="6"/>
    <x v="260"/>
    <s v="001"/>
    <s v="INGRESOS CORRIENTES DE LIBRE DESTINACION"/>
    <x v="2"/>
    <x v="247"/>
    <x v="1"/>
    <x v="15"/>
    <x v="74"/>
    <n v="76847311"/>
    <n v="-35728216"/>
    <n v="41119095"/>
    <n v="41119094.479999997"/>
    <n v="41119094.479999997"/>
    <n v="0"/>
    <n v="0"/>
  </r>
  <r>
    <n v="2021"/>
    <x v="6"/>
    <s v="SECRETARIA DE EDUCACION"/>
    <x v="6"/>
    <x v="261"/>
    <s v="001"/>
    <s v="INGRESOS CORRIENTES DE LIBRE DESTINACION"/>
    <x v="2"/>
    <x v="248"/>
    <x v="1"/>
    <x v="15"/>
    <x v="74"/>
    <n v="329593424"/>
    <n v="522899376"/>
    <n v="852492800"/>
    <n v="852492800"/>
    <n v="852492800"/>
    <n v="816364400"/>
    <n v="696179100"/>
  </r>
  <r>
    <n v="2021"/>
    <x v="6"/>
    <s v="SECRETARIA DE EDUCACION"/>
    <x v="6"/>
    <x v="262"/>
    <s v="001"/>
    <s v="INGRESOS CORRIENTES DE LIBRE DESTINACION"/>
    <x v="2"/>
    <x v="249"/>
    <x v="1"/>
    <x v="15"/>
    <x v="74"/>
    <n v="23019813"/>
    <n v="-9019813"/>
    <n v="14000000"/>
    <n v="14000000"/>
    <n v="14000000"/>
    <n v="10500000"/>
    <n v="10500000"/>
  </r>
  <r>
    <n v="2021"/>
    <x v="6"/>
    <s v="SECRETARIA DE EDUCACION"/>
    <x v="6"/>
    <x v="263"/>
    <s v="001"/>
    <s v="INGRESOS CORRIENTES DE LIBRE DESTINACION"/>
    <x v="2"/>
    <x v="250"/>
    <x v="1"/>
    <x v="15"/>
    <x v="68"/>
    <n v="700000000"/>
    <n v="240410251"/>
    <n v="940410251"/>
    <n v="940410251"/>
    <n v="695488344.51999998"/>
    <n v="477005054"/>
    <n v="413901484"/>
  </r>
  <r>
    <n v="2021"/>
    <x v="6"/>
    <s v="SECRETARIA DE EDUCACION"/>
    <x v="6"/>
    <x v="264"/>
    <s v="001"/>
    <s v="INGRESOS CORRIENTES DE LIBRE DESTINACION"/>
    <x v="2"/>
    <x v="251"/>
    <x v="1"/>
    <x v="15"/>
    <x v="70"/>
    <n v="800000000"/>
    <n v="-554968333"/>
    <n v="245031667"/>
    <n v="245031667"/>
    <n v="245031667"/>
    <n v="245031667"/>
    <n v="245031667"/>
  </r>
  <r>
    <n v="2021"/>
    <x v="6"/>
    <s v="SECRETARIA DE EDUCACION"/>
    <x v="6"/>
    <x v="265"/>
    <s v="001"/>
    <s v="INGRESOS CORRIENTES DE LIBRE DESTINACION"/>
    <x v="2"/>
    <x v="252"/>
    <x v="1"/>
    <x v="15"/>
    <x v="70"/>
    <n v="49920615"/>
    <n v="0"/>
    <n v="49920615"/>
    <n v="49920615"/>
    <n v="49920615"/>
    <n v="49920615"/>
    <n v="49920615"/>
  </r>
  <r>
    <n v="2021"/>
    <x v="6"/>
    <s v="SECRETARIA DE EDUCACION"/>
    <x v="6"/>
    <x v="266"/>
    <s v="001"/>
    <s v="INGRESOS CORRIENTES DE LIBRE DESTINACION"/>
    <x v="2"/>
    <x v="253"/>
    <x v="1"/>
    <x v="15"/>
    <x v="75"/>
    <n v="700000000"/>
    <n v="-31179470"/>
    <n v="668820530"/>
    <n v="668820530"/>
    <n v="668820529.79999995"/>
    <n v="665731541.39999998"/>
    <n v="460548725.89999998"/>
  </r>
  <r>
    <n v="2021"/>
    <x v="6"/>
    <s v="SECRETARIA DE EDUCACION"/>
    <x v="6"/>
    <x v="267"/>
    <s v="001"/>
    <s v="INGRESOS CORRIENTES DE LIBRE DESTINACION"/>
    <x v="2"/>
    <x v="254"/>
    <x v="1"/>
    <x v="15"/>
    <x v="75"/>
    <n v="104600620"/>
    <n v="392930327"/>
    <n v="497530947"/>
    <n v="497530947"/>
    <n v="497530946"/>
    <n v="491919281"/>
    <n v="462828528"/>
  </r>
  <r>
    <n v="2021"/>
    <x v="6"/>
    <s v="SECRETARIA DE EDUCACION"/>
    <x v="6"/>
    <x v="268"/>
    <s v="001"/>
    <s v="INGRESOS CORRIENTES DE LIBRE DESTINACION"/>
    <x v="2"/>
    <x v="255"/>
    <x v="1"/>
    <x v="15"/>
    <x v="69"/>
    <n v="0"/>
    <n v="8865454649"/>
    <n v="8865454649"/>
    <n v="8865454649"/>
    <n v="8865454558"/>
    <n v="8103343550.46"/>
    <n v="6593406765.1800003"/>
  </r>
  <r>
    <n v="2021"/>
    <x v="6"/>
    <s v="SECRETARIA DE EDUCACION"/>
    <x v="6"/>
    <x v="269"/>
    <s v="001"/>
    <s v="INGRESOS CORRIENTES DE LIBRE DESTINACION"/>
    <x v="2"/>
    <x v="256"/>
    <x v="1"/>
    <x v="15"/>
    <x v="69"/>
    <n v="0"/>
    <n v="180055152"/>
    <n v="180055152"/>
    <n v="166573049"/>
    <n v="166573049"/>
    <n v="0"/>
    <n v="0"/>
  </r>
  <r>
    <n v="2021"/>
    <x v="6"/>
    <s v="SECRETARIA DE EDUCACION"/>
    <x v="6"/>
    <x v="270"/>
    <s v="001"/>
    <s v="INGRESOS CORRIENTES DE LIBRE DESTINACION"/>
    <x v="2"/>
    <x v="257"/>
    <x v="1"/>
    <x v="15"/>
    <x v="69"/>
    <n v="0"/>
    <n v="174192427"/>
    <n v="174192427"/>
    <n v="169393107"/>
    <n v="169393107"/>
    <n v="0"/>
    <n v="0"/>
  </r>
  <r>
    <n v="2021"/>
    <x v="6"/>
    <s v="SECRETARIA DE EDUCACION"/>
    <x v="6"/>
    <x v="271"/>
    <s v="124"/>
    <s v="IMPUESTO TRANSPORTE POR OLEODUCTO Y GASODUCTO"/>
    <x v="3"/>
    <x v="258"/>
    <x v="1"/>
    <x v="15"/>
    <x v="69"/>
    <n v="0"/>
    <n v="1167336408"/>
    <n v="1167336408"/>
    <n v="1167336408"/>
    <n v="1167336408"/>
    <n v="1167336408"/>
    <n v="1167336408"/>
  </r>
  <r>
    <n v="2021"/>
    <x v="6"/>
    <s v="SECRETARIA DE EDUCACION"/>
    <x v="6"/>
    <x v="272"/>
    <s v="136"/>
    <s v="RENDIMIENTOS FINANCIEROS FONDO EDUCATIVO BICENTENARIO "/>
    <x v="46"/>
    <x v="259"/>
    <x v="1"/>
    <x v="15"/>
    <x v="70"/>
    <n v="288510335"/>
    <n v="-288510335"/>
    <n v="0"/>
    <n v="0"/>
    <n v="0"/>
    <n v="0"/>
    <n v="0"/>
  </r>
  <r>
    <n v="2021"/>
    <x v="6"/>
    <s v="SECRETARIA DE EDUCACION"/>
    <x v="6"/>
    <x v="273"/>
    <s v="138"/>
    <s v=" DIVIDENDOS SOCIEDAD PORTUARIA"/>
    <x v="6"/>
    <x v="260"/>
    <x v="1"/>
    <x v="15"/>
    <x v="69"/>
    <n v="0"/>
    <n v="185318190"/>
    <n v="185318190"/>
    <n v="185318190"/>
    <n v="185318190"/>
    <n v="185318190"/>
    <n v="185318190"/>
  </r>
  <r>
    <n v="2021"/>
    <x v="6"/>
    <s v="SECRETARIA DE EDUCACION"/>
    <x v="6"/>
    <x v="274"/>
    <s v="138"/>
    <s v=" DIVIDENDOS SOCIEDAD PORTUARIA"/>
    <x v="6"/>
    <x v="260"/>
    <x v="1"/>
    <x v="15"/>
    <x v="69"/>
    <n v="0"/>
    <n v="422684205"/>
    <n v="422684205"/>
    <n v="422684205"/>
    <n v="422684205"/>
    <n v="422684205"/>
    <n v="422684205"/>
  </r>
  <r>
    <n v="2021"/>
    <x v="6"/>
    <s v="SECRETARIA DE EDUCACION"/>
    <x v="6"/>
    <x v="275"/>
    <s v="138"/>
    <s v=" DIVIDENDOS SOCIEDAD PORTUARIA"/>
    <x v="6"/>
    <x v="260"/>
    <x v="1"/>
    <x v="15"/>
    <x v="69"/>
    <n v="0"/>
    <n v="190088331"/>
    <n v="190088331"/>
    <n v="190088331"/>
    <n v="190088331"/>
    <n v="190088331"/>
    <n v="190088331"/>
  </r>
  <r>
    <n v="2021"/>
    <x v="6"/>
    <s v="SECRETARIA DE EDUCACION"/>
    <x v="6"/>
    <x v="276"/>
    <s v="156"/>
    <s v="FONDO DE MITIGACION  DE EMERGENCIA -FOME"/>
    <x v="47"/>
    <x v="261"/>
    <x v="1"/>
    <x v="15"/>
    <x v="69"/>
    <n v="0"/>
    <n v="3199798745"/>
    <n v="3199798745"/>
    <n v="3199798745"/>
    <n v="3199798745"/>
    <n v="3026921701.79"/>
    <n v="3026921701.79"/>
  </r>
  <r>
    <n v="2021"/>
    <x v="6"/>
    <s v="SECRETARIA DE EDUCACION"/>
    <x v="6"/>
    <x v="277"/>
    <s v="156"/>
    <s v="FONDO DE MITIGACION  DE EMERGENCIA -FOME"/>
    <x v="47"/>
    <x v="262"/>
    <x v="1"/>
    <x v="15"/>
    <x v="69"/>
    <n v="0"/>
    <n v="3000000000"/>
    <n v="3000000000"/>
    <n v="3000000000"/>
    <n v="2447676102.5900002"/>
    <n v="2371810546.4299998"/>
    <n v="2371810546.4299998"/>
  </r>
  <r>
    <n v="2021"/>
    <x v="6"/>
    <s v="SECRETARIA DE EDUCACION"/>
    <x v="6"/>
    <x v="278"/>
    <s v="159"/>
    <s v="RENDIMIENTOS FINANCIEROS FONDO DE MITIGACION DE EMERGENCIA - FOME"/>
    <x v="48"/>
    <x v="263"/>
    <x v="1"/>
    <x v="15"/>
    <x v="69"/>
    <n v="0"/>
    <n v="5049142.87"/>
    <n v="5049142.87"/>
    <n v="0"/>
    <n v="0"/>
    <n v="0"/>
    <n v="0"/>
  </r>
  <r>
    <n v="2021"/>
    <x v="6"/>
    <s v="SECRETARIA DE EDUCACION"/>
    <x v="6"/>
    <x v="279"/>
    <s v="071"/>
    <s v="SGP - EDUCACION"/>
    <x v="43"/>
    <x v="264"/>
    <x v="1"/>
    <x v="15"/>
    <x v="68"/>
    <n v="0"/>
    <n v="253466528"/>
    <n v="253466528"/>
    <n v="253466528"/>
    <n v="242266340"/>
    <n v="0"/>
    <n v="0"/>
  </r>
  <r>
    <n v="2021"/>
    <x v="6"/>
    <s v="SECRETARIA DE EDUCACION"/>
    <x v="6"/>
    <x v="280"/>
    <s v="071"/>
    <s v="SGP - EDUCACION"/>
    <x v="43"/>
    <x v="265"/>
    <x v="1"/>
    <x v="15"/>
    <x v="68"/>
    <n v="0"/>
    <n v="1571500000"/>
    <n v="1571500000"/>
    <n v="1571500000"/>
    <n v="1533520000"/>
    <n v="0"/>
    <n v="0"/>
  </r>
  <r>
    <n v="2021"/>
    <x v="6"/>
    <s v="SECRETARIA DE EDUCACION"/>
    <x v="6"/>
    <x v="281"/>
    <s v="071"/>
    <s v="SGP - EDUCACION"/>
    <x v="43"/>
    <x v="266"/>
    <x v="1"/>
    <x v="15"/>
    <x v="68"/>
    <n v="0"/>
    <n v="255601780"/>
    <n v="255601780"/>
    <n v="253962074.22999999"/>
    <n v="21672224"/>
    <n v="0"/>
    <n v="0"/>
  </r>
  <r>
    <n v="2021"/>
    <x v="6"/>
    <s v="SECRETARIA DE EDUCACION"/>
    <x v="6"/>
    <x v="282"/>
    <s v="071"/>
    <s v="SGP - EDUCACION"/>
    <x v="43"/>
    <x v="267"/>
    <x v="1"/>
    <x v="15"/>
    <x v="70"/>
    <n v="0"/>
    <n v="405813617"/>
    <n v="405813617"/>
    <n v="405813617"/>
    <n v="0"/>
    <n v="0"/>
    <n v="0"/>
  </r>
  <r>
    <n v="2021"/>
    <x v="6"/>
    <s v="SECRETARIA DE EDUCACION"/>
    <x v="6"/>
    <x v="283"/>
    <s v="071"/>
    <s v="SGP - EDUCACION"/>
    <x v="43"/>
    <x v="268"/>
    <x v="1"/>
    <x v="15"/>
    <x v="70"/>
    <n v="0"/>
    <n v="240485034"/>
    <n v="240485034"/>
    <n v="240485033.90000001"/>
    <n v="0"/>
    <n v="0"/>
    <n v="0"/>
  </r>
  <r>
    <n v="2021"/>
    <x v="6"/>
    <s v="SECRETARIA DE EDUCACION"/>
    <x v="6"/>
    <x v="284"/>
    <s v="071"/>
    <s v="SGP - EDUCACION"/>
    <x v="43"/>
    <x v="269"/>
    <x v="1"/>
    <x v="15"/>
    <x v="70"/>
    <n v="0"/>
    <n v="0"/>
    <n v="0"/>
    <n v="0"/>
    <n v="0"/>
    <n v="0"/>
    <n v="0"/>
  </r>
  <r>
    <n v="2021"/>
    <x v="6"/>
    <s v="SECRETARIA DE EDUCACION"/>
    <x v="6"/>
    <x v="285"/>
    <s v="071"/>
    <s v="SGP - EDUCACION"/>
    <x v="43"/>
    <x v="270"/>
    <x v="1"/>
    <x v="15"/>
    <x v="69"/>
    <n v="0"/>
    <n v="451510678"/>
    <n v="451510678"/>
    <n v="0"/>
    <n v="0"/>
    <n v="0"/>
    <n v="0"/>
  </r>
  <r>
    <n v="2021"/>
    <x v="6"/>
    <s v="SECRETARIA DE EDUCACION"/>
    <x v="6"/>
    <x v="286"/>
    <s v="071"/>
    <s v="SGP - EDUCACION"/>
    <x v="43"/>
    <x v="271"/>
    <x v="1"/>
    <x v="15"/>
    <x v="69"/>
    <n v="0"/>
    <n v="1407306333"/>
    <n v="1407306333"/>
    <n v="1407306333"/>
    <n v="0"/>
    <n v="0"/>
    <n v="0"/>
  </r>
  <r>
    <n v="2021"/>
    <x v="6"/>
    <s v="SECRETARIA DE EDUCACION"/>
    <x v="6"/>
    <x v="287"/>
    <s v="072"/>
    <s v="SGP - ALIMENTACION ESCOLAR"/>
    <x v="49"/>
    <x v="272"/>
    <x v="1"/>
    <x v="15"/>
    <x v="69"/>
    <n v="3138413472"/>
    <n v="0"/>
    <n v="3138413472"/>
    <n v="3138413472"/>
    <n v="3138413472"/>
    <n v="3138413472"/>
    <n v="3138413472"/>
  </r>
  <r>
    <n v="2021"/>
    <x v="6"/>
    <s v="SECRETARIA DE EDUCACION"/>
    <x v="6"/>
    <x v="288"/>
    <s v="072"/>
    <s v="SGP - ALIMENTACION ESCOLAR"/>
    <x v="49"/>
    <x v="273"/>
    <x v="1"/>
    <x v="15"/>
    <x v="69"/>
    <n v="0"/>
    <n v="100474947"/>
    <n v="100474947"/>
    <n v="0"/>
    <n v="0"/>
    <n v="0"/>
    <n v="0"/>
  </r>
  <r>
    <n v="2021"/>
    <x v="6"/>
    <s v="SECRETARIA DE EDUCACION"/>
    <x v="6"/>
    <x v="289"/>
    <s v="072"/>
    <s v="SGP - ALIMENTACION ESCOLAR"/>
    <x v="49"/>
    <x v="274"/>
    <x v="1"/>
    <x v="15"/>
    <x v="69"/>
    <n v="0"/>
    <n v="3714888321"/>
    <n v="3714888321"/>
    <n v="0"/>
    <n v="0"/>
    <n v="0"/>
    <n v="0"/>
  </r>
  <r>
    <n v="2021"/>
    <x v="6"/>
    <s v="SECRETARIA DE EDUCACION"/>
    <x v="6"/>
    <x v="290"/>
    <s v="072"/>
    <s v="SGP - ALIMENTACION ESCOLAR"/>
    <x v="49"/>
    <x v="275"/>
    <x v="1"/>
    <x v="15"/>
    <x v="69"/>
    <n v="0"/>
    <n v="20263665"/>
    <n v="20263665"/>
    <n v="0"/>
    <n v="0"/>
    <n v="0"/>
    <n v="0"/>
  </r>
  <r>
    <n v="2021"/>
    <x v="6"/>
    <s v="SECRETARIA DE EDUCACION"/>
    <x v="6"/>
    <x v="291"/>
    <s v="075"/>
    <s v="RENDIMIENTOS FINANCIEROS S.G.P-PROPOSITO GENERAL"/>
    <x v="31"/>
    <x v="276"/>
    <x v="1"/>
    <x v="15"/>
    <x v="69"/>
    <n v="0"/>
    <n v="345585984"/>
    <n v="345585984"/>
    <n v="345585984"/>
    <n v="345585984"/>
    <n v="345585984"/>
    <n v="0"/>
  </r>
  <r>
    <n v="2021"/>
    <x v="6"/>
    <s v="SECRETARIA DE EDUCACION"/>
    <x v="6"/>
    <x v="292"/>
    <s v="078"/>
    <s v="RENDIMIENTOS FINANCIEROS SGP ALIMENTACION ESCOLAR"/>
    <x v="50"/>
    <x v="277"/>
    <x v="1"/>
    <x v="15"/>
    <x v="69"/>
    <n v="258553907"/>
    <n v="0"/>
    <n v="258553907"/>
    <n v="68662148.150000006"/>
    <n v="68662148.150000006"/>
    <n v="0"/>
    <n v="0"/>
  </r>
  <r>
    <n v="2021"/>
    <x v="6"/>
    <s v="SECRETARIA DE EDUCACION"/>
    <x v="6"/>
    <x v="293"/>
    <s v="078"/>
    <s v="RENDIMIENTOS FINANCIEROS SGP ALIMENTACION ESCOLAR"/>
    <x v="50"/>
    <x v="278"/>
    <x v="1"/>
    <x v="15"/>
    <x v="69"/>
    <n v="0"/>
    <n v="176774115"/>
    <n v="176774115"/>
    <n v="176774115"/>
    <n v="176774115"/>
    <n v="0"/>
    <n v="0"/>
  </r>
  <r>
    <n v="2021"/>
    <x v="6"/>
    <s v="SECRETARIA DE EDUCACION"/>
    <x v="6"/>
    <x v="294"/>
    <s v="078"/>
    <s v="RENDIMIENTOS FINANCIEROS SGP ALIMENTACION ESCOLAR"/>
    <x v="50"/>
    <x v="278"/>
    <x v="1"/>
    <x v="15"/>
    <x v="69"/>
    <n v="0"/>
    <n v="319208829"/>
    <n v="319208829"/>
    <n v="0"/>
    <n v="0"/>
    <n v="0"/>
    <n v="0"/>
  </r>
  <r>
    <n v="2021"/>
    <x v="6"/>
    <s v="SECRETARIA DE EDUCACION"/>
    <x v="6"/>
    <x v="295"/>
    <s v="081"/>
    <s v="RENDIMIENTOS FINANCIEROS-S.G.P.-EDUCACION"/>
    <x v="51"/>
    <x v="279"/>
    <x v="1"/>
    <x v="15"/>
    <x v="69"/>
    <n v="864394763"/>
    <n v="0"/>
    <n v="864394763"/>
    <n v="74035334"/>
    <n v="74035334"/>
    <n v="74035334"/>
    <n v="0"/>
  </r>
  <r>
    <n v="2021"/>
    <x v="6"/>
    <s v="SECRETARIA DE EDUCACION"/>
    <x v="6"/>
    <x v="296"/>
    <s v="081"/>
    <s v="RENDIMIENTOS FINANCIEROS-S.G.P.-EDUCACION"/>
    <x v="51"/>
    <x v="280"/>
    <x v="1"/>
    <x v="15"/>
    <x v="69"/>
    <n v="0"/>
    <n v="36371788"/>
    <n v="36371788"/>
    <n v="36371788"/>
    <n v="36371788"/>
    <n v="36371788"/>
    <n v="0"/>
  </r>
  <r>
    <n v="2021"/>
    <x v="6"/>
    <s v="SECRETARIA DE EDUCACION"/>
    <x v="6"/>
    <x v="297"/>
    <s v="117"/>
    <s v="TRANSFERENCIAS FONPET-SGP EDUCACION"/>
    <x v="52"/>
    <x v="281"/>
    <x v="1"/>
    <x v="15"/>
    <x v="69"/>
    <n v="0"/>
    <n v="1074688570.8399999"/>
    <n v="1074688570.8399999"/>
    <n v="1074688570"/>
    <n v="1074688570"/>
    <n v="1074688570"/>
    <n v="466067759"/>
  </r>
  <r>
    <n v="2021"/>
    <x v="6"/>
    <s v="SECRETARIA DE EDUCACION"/>
    <x v="6"/>
    <x v="298"/>
    <s v="117"/>
    <s v="TRANSFERENCIAS FONPET-SGP EDUCACION"/>
    <x v="52"/>
    <x v="282"/>
    <x v="1"/>
    <x v="15"/>
    <x v="69"/>
    <n v="0"/>
    <n v="0"/>
    <n v="0"/>
    <n v="0"/>
    <n v="0"/>
    <n v="0"/>
    <n v="0"/>
  </r>
  <r>
    <n v="2021"/>
    <x v="6"/>
    <s v="SECRETARIA DE EDUCACION"/>
    <x v="6"/>
    <x v="299"/>
    <s v="117"/>
    <s v="TRANSFERENCIAS FONPET-SGP EDUCACION"/>
    <x v="52"/>
    <x v="283"/>
    <x v="1"/>
    <x v="15"/>
    <x v="69"/>
    <n v="0"/>
    <n v="188225"/>
    <n v="188225"/>
    <n v="188225"/>
    <n v="188225"/>
    <n v="188225"/>
    <n v="0"/>
  </r>
  <r>
    <n v="2021"/>
    <x v="6"/>
    <s v="SECRETARIA DE EDUCACION"/>
    <x v="6"/>
    <x v="300"/>
    <s v="118"/>
    <s v="ASIGNACION ESPECIAL FONPET-SGP EDUCACION"/>
    <x v="53"/>
    <x v="284"/>
    <x v="1"/>
    <x v="15"/>
    <x v="69"/>
    <n v="0"/>
    <n v="0.54"/>
    <n v="0.54"/>
    <n v="0"/>
    <n v="0"/>
    <n v="0"/>
    <n v="0"/>
  </r>
  <r>
    <n v="2021"/>
    <x v="6"/>
    <s v="SECRETARIA DE EDUCACION"/>
    <x v="6"/>
    <x v="301"/>
    <s v="118"/>
    <s v="ASIGNACION ESPECIAL FONPET-SGP EDUCACION"/>
    <x v="53"/>
    <x v="285"/>
    <x v="1"/>
    <x v="15"/>
    <x v="69"/>
    <n v="0"/>
    <n v="17670235"/>
    <n v="17670235"/>
    <n v="2132956"/>
    <n v="2132956"/>
    <n v="2132956"/>
    <n v="0"/>
  </r>
  <r>
    <n v="2021"/>
    <x v="6"/>
    <s v="SECRETARIA DE EDUCACION"/>
    <x v="6"/>
    <x v="302"/>
    <s v="056"/>
    <s v="FONDO EDUCATIVO - BICENTENARIO DE CARTAGENA - ICAT 3%"/>
    <x v="45"/>
    <x v="286"/>
    <x v="1"/>
    <x v="15"/>
    <x v="70"/>
    <n v="524652680"/>
    <n v="-524652680"/>
    <n v="0"/>
    <n v="0"/>
    <n v="0"/>
    <n v="0"/>
    <n v="0"/>
  </r>
  <r>
    <n v="2021"/>
    <x v="6"/>
    <s v="SECRETARIA DE EDUCACION"/>
    <x v="6"/>
    <x v="303"/>
    <s v="070"/>
    <s v="SGP - PROPOSITO GENERAL"/>
    <x v="16"/>
    <x v="287"/>
    <x v="1"/>
    <x v="15"/>
    <x v="69"/>
    <n v="0"/>
    <n v="1013467401"/>
    <n v="1013467401"/>
    <n v="1013467401"/>
    <n v="1013467401"/>
    <n v="1013467401"/>
    <n v="0"/>
  </r>
  <r>
    <n v="2021"/>
    <x v="6"/>
    <s v="SECRETARIA DE EDUCACION"/>
    <x v="6"/>
    <x v="304"/>
    <s v="070"/>
    <s v="SGP - PROPOSITO GENERAL"/>
    <x v="16"/>
    <x v="288"/>
    <x v="1"/>
    <x v="15"/>
    <x v="69"/>
    <n v="0"/>
    <n v="2722496933"/>
    <n v="2722496933"/>
    <n v="2722496933"/>
    <n v="2722496933"/>
    <n v="2722496933"/>
    <n v="0"/>
  </r>
  <r>
    <n v="2021"/>
    <x v="6"/>
    <s v="SECRETARIA DE EDUCACION"/>
    <x v="6"/>
    <x v="305"/>
    <s v="071"/>
    <s v="SGP - EDUCACION"/>
    <x v="43"/>
    <x v="289"/>
    <x v="1"/>
    <x v="15"/>
    <x v="69"/>
    <n v="289068166797"/>
    <n v="-2485069674"/>
    <n v="286583097123"/>
    <n v="285068166797"/>
    <n v="284467947901"/>
    <n v="284467947901"/>
    <n v="280801928762"/>
  </r>
  <r>
    <n v="2021"/>
    <x v="6"/>
    <s v="SECRETARIA DE EDUCACION"/>
    <x v="6"/>
    <x v="306"/>
    <s v="071"/>
    <s v="SGP - EDUCACION"/>
    <x v="43"/>
    <x v="290"/>
    <x v="1"/>
    <x v="15"/>
    <x v="69"/>
    <n v="36056079826"/>
    <n v="4155898886"/>
    <n v="40211978712"/>
    <n v="40211978712"/>
    <n v="40211978712"/>
    <n v="40197355570"/>
    <n v="40197355570"/>
  </r>
  <r>
    <n v="2021"/>
    <x v="6"/>
    <s v="SECRETARIA DE EDUCACION"/>
    <x v="6"/>
    <x v="307"/>
    <s v="071"/>
    <s v="SGP - EDUCACION"/>
    <x v="43"/>
    <x v="291"/>
    <x v="1"/>
    <x v="15"/>
    <x v="69"/>
    <n v="16001373370"/>
    <n v="2621509728"/>
    <n v="18622883098"/>
    <n v="18622883098"/>
    <n v="18622883098"/>
    <n v="18622883098"/>
    <n v="18622883098"/>
  </r>
  <r>
    <n v="2021"/>
    <x v="6"/>
    <s v="SECRETARIA DE EDUCACION"/>
    <x v="6"/>
    <x v="308"/>
    <s v="071"/>
    <s v="SGP - EDUCACION"/>
    <x v="43"/>
    <x v="292"/>
    <x v="1"/>
    <x v="15"/>
    <x v="69"/>
    <n v="2284210348"/>
    <n v="-1289467148"/>
    <n v="994743200"/>
    <n v="994743200"/>
    <n v="994743200"/>
    <n v="994743200"/>
    <n v="494743200"/>
  </r>
  <r>
    <n v="2021"/>
    <x v="6"/>
    <s v="SECRETARIA DE EDUCACION"/>
    <x v="6"/>
    <x v="309"/>
    <s v="071"/>
    <s v="SGP - EDUCACION"/>
    <x v="43"/>
    <x v="293"/>
    <x v="1"/>
    <x v="15"/>
    <x v="69"/>
    <n v="224079218"/>
    <n v="-69686111"/>
    <n v="154393107"/>
    <n v="154393107"/>
    <n v="154393107"/>
    <n v="0"/>
    <n v="0"/>
  </r>
  <r>
    <n v="2021"/>
    <x v="6"/>
    <s v="SECRETARIA DE EDUCACION"/>
    <x v="6"/>
    <x v="310"/>
    <s v="071"/>
    <s v="SGP - EDUCACION"/>
    <x v="43"/>
    <x v="294"/>
    <x v="1"/>
    <x v="15"/>
    <x v="69"/>
    <n v="293164204"/>
    <n v="-111591155"/>
    <n v="181573049"/>
    <n v="181573049"/>
    <n v="181573049"/>
    <n v="0"/>
    <n v="0"/>
  </r>
  <r>
    <n v="2021"/>
    <x v="6"/>
    <s v="SECRETARIA DE EDUCACION"/>
    <x v="6"/>
    <x v="311"/>
    <s v="071"/>
    <s v="SGP - EDUCACION"/>
    <x v="43"/>
    <x v="295"/>
    <x v="1"/>
    <x v="15"/>
    <x v="69"/>
    <n v="49096900"/>
    <n v="-44797960"/>
    <n v="4298940"/>
    <n v="4298940"/>
    <n v="4298940"/>
    <n v="3821280"/>
    <n v="3821280"/>
  </r>
  <r>
    <n v="2021"/>
    <x v="6"/>
    <s v="SECRETARIA DE EDUCACION"/>
    <x v="6"/>
    <x v="312"/>
    <s v="071"/>
    <s v="SGP - EDUCACION"/>
    <x v="43"/>
    <x v="296"/>
    <x v="1"/>
    <x v="15"/>
    <x v="69"/>
    <n v="2000000000"/>
    <n v="-323650040"/>
    <n v="1676349960"/>
    <n v="1671458129"/>
    <n v="1670774500"/>
    <n v="1600588992"/>
    <n v="736788861"/>
  </r>
  <r>
    <n v="2021"/>
    <x v="6"/>
    <s v="SECRETARIA DE EDUCACION"/>
    <x v="6"/>
    <x v="313"/>
    <s v="071"/>
    <s v="SGP - EDUCACION"/>
    <x v="43"/>
    <x v="297"/>
    <x v="1"/>
    <x v="15"/>
    <x v="69"/>
    <n v="12766507788"/>
    <n v="-2963149319"/>
    <n v="9803358469"/>
    <n v="9803358469"/>
    <n v="9803358469"/>
    <n v="9803358469"/>
    <n v="9803358469"/>
  </r>
  <r>
    <n v="2021"/>
    <x v="6"/>
    <s v="SECRETARIA DE EDUCACION"/>
    <x v="6"/>
    <x v="314"/>
    <s v="071"/>
    <s v="SGP - EDUCACION"/>
    <x v="43"/>
    <x v="298"/>
    <x v="1"/>
    <x v="15"/>
    <x v="72"/>
    <n v="500000000"/>
    <n v="-76773210"/>
    <n v="423226790"/>
    <n v="423171790"/>
    <n v="423171789.88"/>
    <n v="369788289.88"/>
    <n v="245226789.88"/>
  </r>
  <r>
    <n v="2021"/>
    <x v="6"/>
    <s v="SECRETARIA DE EDUCACION"/>
    <x v="6"/>
    <x v="315"/>
    <s v="071"/>
    <s v="SGP - EDUCACION"/>
    <x v="43"/>
    <x v="299"/>
    <x v="1"/>
    <x v="15"/>
    <x v="73"/>
    <n v="3000000000"/>
    <n v="0"/>
    <n v="3000000000"/>
    <n v="3000000000"/>
    <n v="2981153441"/>
    <n v="2981153441"/>
    <n v="0"/>
  </r>
  <r>
    <n v="2021"/>
    <x v="6"/>
    <s v="SECRETARIA DE EDUCACION"/>
    <x v="6"/>
    <x v="316"/>
    <s v="071"/>
    <s v="SGP - EDUCACION"/>
    <x v="43"/>
    <x v="300"/>
    <x v="1"/>
    <x v="15"/>
    <x v="73"/>
    <n v="513946223"/>
    <n v="-239646248"/>
    <n v="274299975"/>
    <n v="274299975"/>
    <n v="0"/>
    <n v="0"/>
    <n v="0"/>
  </r>
  <r>
    <n v="2021"/>
    <x v="6"/>
    <s v="SECRETARIA DE EDUCACION"/>
    <x v="6"/>
    <x v="317"/>
    <s v="071"/>
    <s v="SGP - EDUCACION"/>
    <x v="43"/>
    <x v="301"/>
    <x v="1"/>
    <x v="15"/>
    <x v="73"/>
    <n v="500000000"/>
    <n v="-192000000"/>
    <n v="308000000"/>
    <n v="308000000"/>
    <n v="308000000"/>
    <n v="215600000"/>
    <n v="0"/>
  </r>
  <r>
    <n v="2021"/>
    <x v="6"/>
    <s v="SECRETARIA DE EDUCACION"/>
    <x v="6"/>
    <x v="318"/>
    <s v="071"/>
    <s v="SGP - EDUCACION"/>
    <x v="43"/>
    <x v="302"/>
    <x v="1"/>
    <x v="15"/>
    <x v="68"/>
    <n v="2331200000"/>
    <n v="-710811120"/>
    <n v="1620388880"/>
    <n v="1620388880"/>
    <n v="947253675"/>
    <n v="0"/>
    <n v="0"/>
  </r>
  <r>
    <n v="2021"/>
    <x v="6"/>
    <s v="SECRETARIA DE EDUCACION"/>
    <x v="6"/>
    <x v="319"/>
    <s v="071"/>
    <s v="SGP - EDUCACION"/>
    <x v="43"/>
    <x v="303"/>
    <x v="1"/>
    <x v="15"/>
    <x v="69"/>
    <n v="0"/>
    <n v="2350589841"/>
    <n v="2350589841"/>
    <n v="2350589841"/>
    <n v="2350589841"/>
    <n v="2350589841"/>
    <n v="1814509283"/>
  </r>
  <r>
    <n v="2021"/>
    <x v="6"/>
    <s v="SECRETARIA DE EDUCACION"/>
    <x v="6"/>
    <x v="320"/>
    <s v="071"/>
    <s v="SGP - EDUCACION"/>
    <x v="43"/>
    <x v="304"/>
    <x v="1"/>
    <x v="15"/>
    <x v="69"/>
    <n v="0"/>
    <n v="0"/>
    <n v="0"/>
    <n v="0"/>
    <n v="0"/>
    <n v="0"/>
    <n v="0"/>
  </r>
  <r>
    <n v="2021"/>
    <x v="6"/>
    <s v="SECRETARIA DE EDUCACION"/>
    <x v="6"/>
    <x v="321"/>
    <s v="071"/>
    <s v="SGP - EDUCACION"/>
    <x v="43"/>
    <x v="305"/>
    <x v="1"/>
    <x v="15"/>
    <x v="69"/>
    <n v="68840263800"/>
    <n v="-4130172094"/>
    <n v="64710091706"/>
    <n v="64710091706"/>
    <n v="64710091706"/>
    <n v="64495738346"/>
    <n v="63363045003"/>
  </r>
  <r>
    <n v="2021"/>
    <x v="6"/>
    <s v="SECRETARIA DE EDUCACION"/>
    <x v="6"/>
    <x v="322"/>
    <s v="071"/>
    <s v="SGP - EDUCACION"/>
    <x v="43"/>
    <x v="304"/>
    <x v="1"/>
    <x v="15"/>
    <x v="69"/>
    <n v="2611097108"/>
    <n v="-1480406137"/>
    <n v="1130690971"/>
    <n v="1130556864"/>
    <n v="1130273527"/>
    <n v="754016664"/>
    <n v="689466666"/>
  </r>
  <r>
    <n v="2021"/>
    <x v="6"/>
    <s v="SECRETARIA DE EDUCACION"/>
    <x v="6"/>
    <x v="323"/>
    <s v="071"/>
    <s v="SGP - EDUCACION"/>
    <x v="43"/>
    <x v="306"/>
    <x v="1"/>
    <x v="15"/>
    <x v="69"/>
    <n v="2000000000"/>
    <n v="832069498"/>
    <n v="2832069498"/>
    <n v="2832069497.3299999"/>
    <n v="2828320840.3099999"/>
    <n v="2828320839.5"/>
    <n v="1081485720"/>
  </r>
  <r>
    <n v="2021"/>
    <x v="6"/>
    <s v="SECRETARIA DE EDUCACION"/>
    <x v="6"/>
    <x v="324"/>
    <s v="071"/>
    <s v="SGP - EDUCACION"/>
    <x v="43"/>
    <x v="307"/>
    <x v="1"/>
    <x v="15"/>
    <x v="69"/>
    <n v="3972719974"/>
    <n v="-1100000000"/>
    <n v="2872719974"/>
    <n v="2872719974"/>
    <n v="2870583924"/>
    <n v="2864513812"/>
    <n v="2740642089"/>
  </r>
  <r>
    <n v="2021"/>
    <x v="6"/>
    <s v="SECRETARIA DE EDUCACION"/>
    <x v="6"/>
    <x v="325"/>
    <s v="071"/>
    <s v="SGP - EDUCACION"/>
    <x v="43"/>
    <x v="308"/>
    <x v="1"/>
    <x v="15"/>
    <x v="69"/>
    <n v="40703362848"/>
    <n v="1369626421"/>
    <n v="42072989269"/>
    <n v="42072989269"/>
    <n v="41727224796"/>
    <n v="41632690693"/>
    <n v="39393119075"/>
  </r>
  <r>
    <n v="2021"/>
    <x v="6"/>
    <s v="SECRETARIA DE EDUCACION"/>
    <x v="6"/>
    <x v="326"/>
    <s v="071"/>
    <s v="SGP - EDUCACION"/>
    <x v="43"/>
    <x v="309"/>
    <x v="1"/>
    <x v="15"/>
    <x v="69"/>
    <n v="0"/>
    <n v="800000000"/>
    <n v="800000000"/>
    <n v="800000000"/>
    <n v="800000000"/>
    <n v="800000000"/>
    <n v="800000000"/>
  </r>
  <r>
    <n v="2021"/>
    <x v="6"/>
    <s v="SECRETARIA DE EDUCACION"/>
    <x v="6"/>
    <x v="327"/>
    <s v="071"/>
    <s v="SGP - EDUCACION"/>
    <x v="43"/>
    <x v="310"/>
    <x v="1"/>
    <x v="15"/>
    <x v="69"/>
    <n v="0"/>
    <n v="1741763066"/>
    <n v="1741763066"/>
    <n v="1741763066"/>
    <n v="1741763066"/>
    <n v="1741763066"/>
    <n v="1741763066"/>
  </r>
  <r>
    <n v="2021"/>
    <x v="6"/>
    <s v="SECRETARIA DE EDUCACION"/>
    <x v="6"/>
    <x v="328"/>
    <s v="071"/>
    <s v="SGP - EDUCACION"/>
    <x v="43"/>
    <x v="311"/>
    <x v="1"/>
    <x v="15"/>
    <x v="69"/>
    <n v="0"/>
    <n v="89718476"/>
    <n v="89718476"/>
    <n v="89718476"/>
    <n v="89718476"/>
    <n v="89718476"/>
    <n v="89718476"/>
  </r>
  <r>
    <n v="2021"/>
    <x v="6"/>
    <s v="SECRETARIA DE EDUCACION"/>
    <x v="6"/>
    <x v="329"/>
    <s v="071"/>
    <s v="SGP - EDUCACION"/>
    <x v="43"/>
    <x v="312"/>
    <x v="1"/>
    <x v="15"/>
    <x v="69"/>
    <n v="0"/>
    <n v="434779459"/>
    <n v="434779459"/>
    <n v="434779459"/>
    <n v="434779459"/>
    <n v="434779459"/>
    <n v="434779459"/>
  </r>
  <r>
    <n v="2021"/>
    <x v="6"/>
    <s v="SECRETARIA DE EDUCACION"/>
    <x v="6"/>
    <x v="330"/>
    <s v="071"/>
    <s v="SGP - EDUCACION"/>
    <x v="43"/>
    <x v="313"/>
    <x v="1"/>
    <x v="15"/>
    <x v="69"/>
    <n v="0"/>
    <n v="1917747149"/>
    <n v="1917747149"/>
    <n v="1917747149"/>
    <n v="1917747149"/>
    <n v="1917747149"/>
    <n v="1909151676"/>
  </r>
  <r>
    <n v="2021"/>
    <x v="6"/>
    <s v="SECRETARIA DE EDUCACION"/>
    <x v="6"/>
    <x v="331"/>
    <s v="071"/>
    <s v="SGP - EDUCACION"/>
    <x v="43"/>
    <x v="314"/>
    <x v="1"/>
    <x v="15"/>
    <x v="69"/>
    <n v="0"/>
    <n v="1367648896"/>
    <n v="1367648896"/>
    <n v="0"/>
    <n v="0"/>
    <n v="0"/>
    <n v="0"/>
  </r>
  <r>
    <n v="2021"/>
    <x v="6"/>
    <s v="SECRETARIA DE EDUCACION"/>
    <x v="6"/>
    <x v="332"/>
    <s v="071"/>
    <s v="SGP - EDUCACION"/>
    <x v="43"/>
    <x v="315"/>
    <x v="1"/>
    <x v="15"/>
    <x v="69"/>
    <n v="0"/>
    <n v="49288432.200000003"/>
    <n v="49288432.200000003"/>
    <n v="49288432"/>
    <n v="0"/>
    <n v="0"/>
    <n v="0"/>
  </r>
  <r>
    <n v="2021"/>
    <x v="6"/>
    <s v="SECRETARIA DE EDUCACION"/>
    <x v="6"/>
    <x v="333"/>
    <s v="071"/>
    <s v="SGP - EDUCACION"/>
    <x v="43"/>
    <x v="316"/>
    <x v="1"/>
    <x v="15"/>
    <x v="69"/>
    <n v="0"/>
    <n v="315621480"/>
    <n v="315621480"/>
    <n v="315621480"/>
    <n v="315621480"/>
    <n v="315621480"/>
    <n v="315621480"/>
  </r>
  <r>
    <n v="2021"/>
    <x v="6"/>
    <s v="SECRETARIA DE EDUCACION"/>
    <x v="6"/>
    <x v="334"/>
    <s v="071"/>
    <s v="SGP - EDUCACION"/>
    <x v="43"/>
    <x v="317"/>
    <x v="1"/>
    <x v="15"/>
    <x v="68"/>
    <n v="0"/>
    <n v="47488016"/>
    <n v="47488016"/>
    <n v="47488016"/>
    <n v="0"/>
    <n v="0"/>
    <n v="0"/>
  </r>
  <r>
    <n v="2021"/>
    <x v="7"/>
    <s v="SECRETARIA DE PARTICIPACION Y DESARROLLO SOCIAL"/>
    <x v="7"/>
    <x v="335"/>
    <s v="088"/>
    <s v="ESTAMPILLA AÑOS DORADOS"/>
    <x v="54"/>
    <x v="318"/>
    <x v="3"/>
    <x v="18"/>
    <x v="76"/>
    <n v="12821951886"/>
    <n v="0"/>
    <n v="12821951886"/>
    <n v="7167773821"/>
    <n v="5642221492"/>
    <n v="3772413734.3299999"/>
    <n v="3724983324.3299999"/>
  </r>
  <r>
    <n v="2021"/>
    <x v="7"/>
    <s v="SECRETARIA DE PARTICIPACION Y DESARROLLO SOCIAL"/>
    <x v="7"/>
    <x v="336"/>
    <s v="088"/>
    <s v="ESTAMPILLA AÑOS DORADOS"/>
    <x v="54"/>
    <x v="319"/>
    <x v="3"/>
    <x v="18"/>
    <x v="76"/>
    <n v="0"/>
    <n v="6372625552.75"/>
    <n v="6372625552.75"/>
    <n v="5393034887"/>
    <n v="5337265833"/>
    <n v="3740936264"/>
    <n v="3740936264"/>
  </r>
  <r>
    <n v="2021"/>
    <x v="7"/>
    <s v="SECRETARIA DE PARTICIPACION Y DESARROLLO SOCIAL"/>
    <x v="7"/>
    <x v="337"/>
    <s v="109"/>
    <s v="RENDIMIENTOS FINANCIEROS ESTAMPILLA ANOS DORADOS"/>
    <x v="55"/>
    <x v="320"/>
    <x v="3"/>
    <x v="18"/>
    <x v="76"/>
    <n v="220029000"/>
    <n v="0"/>
    <n v="220029000"/>
    <n v="34144091"/>
    <n v="34144091"/>
    <n v="0"/>
    <n v="0"/>
  </r>
  <r>
    <n v="2021"/>
    <x v="7"/>
    <s v="SECRETARIA DE PARTICIPACION Y DESARROLLO SOCIAL"/>
    <x v="7"/>
    <x v="338"/>
    <s v="109"/>
    <s v="RENDIMIENTOS FINANCIEROS ESTAMPILLA ANOS DORADOS"/>
    <x v="55"/>
    <x v="321"/>
    <x v="3"/>
    <x v="18"/>
    <x v="76"/>
    <n v="0"/>
    <n v="137059183"/>
    <n v="137059183"/>
    <n v="137059183"/>
    <n v="112620909"/>
    <n v="93400000"/>
    <n v="85000000"/>
  </r>
  <r>
    <n v="2021"/>
    <x v="7"/>
    <s v="SECRETARIA DE PARTICIPACION Y DESARROLLO SOCIAL"/>
    <x v="7"/>
    <x v="339"/>
    <s v="065"/>
    <s v="RENDIMIENTOS FINANCIEROS SGP AIPI"/>
    <x v="56"/>
    <x v="322"/>
    <x v="3"/>
    <x v="19"/>
    <x v="77"/>
    <n v="0"/>
    <n v="159738854.62"/>
    <n v="159738854.62"/>
    <n v="0"/>
    <n v="0"/>
    <n v="0"/>
    <n v="0"/>
  </r>
  <r>
    <n v="2021"/>
    <x v="7"/>
    <s v="SECRETARIA DE PARTICIPACION Y DESARROLLO SOCIAL"/>
    <x v="7"/>
    <x v="340"/>
    <s v="001"/>
    <s v="INGRESOS CORRIENTES DE LIBRE DESTINACION"/>
    <x v="2"/>
    <x v="323"/>
    <x v="2"/>
    <x v="10"/>
    <x v="78"/>
    <n v="334849037"/>
    <n v="41000000"/>
    <n v="375849037"/>
    <n v="375849037"/>
    <n v="319305210"/>
    <n v="308821768"/>
    <n v="274900000"/>
  </r>
  <r>
    <n v="2021"/>
    <x v="7"/>
    <s v="SECRETARIA DE PARTICIPACION Y DESARROLLO SOCIAL"/>
    <x v="7"/>
    <x v="341"/>
    <s v="001"/>
    <s v="INGRESOS CORRIENTES DE LIBRE DESTINACION"/>
    <x v="2"/>
    <x v="324"/>
    <x v="3"/>
    <x v="5"/>
    <x v="79"/>
    <n v="64080317"/>
    <n v="0"/>
    <n v="64080317"/>
    <n v="64080000"/>
    <n v="61000000"/>
    <n v="61000000"/>
    <n v="31000000"/>
  </r>
  <r>
    <n v="2021"/>
    <x v="7"/>
    <s v="SECRETARIA DE PARTICIPACION Y DESARROLLO SOCIAL"/>
    <x v="7"/>
    <x v="342"/>
    <s v="001"/>
    <s v="INGRESOS CORRIENTES DE LIBRE DESTINACION"/>
    <x v="2"/>
    <x v="325"/>
    <x v="3"/>
    <x v="5"/>
    <x v="80"/>
    <n v="79908156"/>
    <n v="0"/>
    <n v="79908156"/>
    <n v="79900000"/>
    <n v="79400000"/>
    <n v="79400000"/>
    <n v="39400000"/>
  </r>
  <r>
    <n v="2021"/>
    <x v="7"/>
    <s v="SECRETARIA DE PARTICIPACION Y DESARROLLO SOCIAL"/>
    <x v="7"/>
    <x v="343"/>
    <s v="001"/>
    <s v="INGRESOS CORRIENTES DE LIBRE DESTINACION"/>
    <x v="2"/>
    <x v="326"/>
    <x v="3"/>
    <x v="20"/>
    <x v="81"/>
    <n v="115344572"/>
    <n v="0"/>
    <n v="115344572"/>
    <n v="115344572"/>
    <n v="111672286"/>
    <n v="54000000"/>
    <n v="54000000"/>
  </r>
  <r>
    <n v="2021"/>
    <x v="7"/>
    <s v="SECRETARIA DE PARTICIPACION Y DESARROLLO SOCIAL"/>
    <x v="7"/>
    <x v="344"/>
    <s v="001"/>
    <s v="INGRESOS CORRIENTES DE LIBRE DESTINACION"/>
    <x v="2"/>
    <x v="327"/>
    <x v="3"/>
    <x v="20"/>
    <x v="82"/>
    <n v="270611182"/>
    <n v="0"/>
    <n v="270611182"/>
    <n v="270611182"/>
    <n v="257413333"/>
    <n v="257250000"/>
    <n v="220500000"/>
  </r>
  <r>
    <n v="2021"/>
    <x v="7"/>
    <s v="SECRETARIA DE PARTICIPACION Y DESARROLLO SOCIAL"/>
    <x v="7"/>
    <x v="345"/>
    <s v="001"/>
    <s v="INGRESOS CORRIENTES DE LIBRE DESTINACION"/>
    <x v="2"/>
    <x v="328"/>
    <x v="3"/>
    <x v="20"/>
    <x v="83"/>
    <n v="91698934"/>
    <n v="0"/>
    <n v="91698934"/>
    <n v="91698934"/>
    <n v="87012000"/>
    <n v="87012000"/>
    <n v="87012000"/>
  </r>
  <r>
    <n v="2021"/>
    <x v="7"/>
    <s v="SECRETARIA DE PARTICIPACION Y DESARROLLO SOCIAL"/>
    <x v="7"/>
    <x v="346"/>
    <s v="001"/>
    <s v="INGRESOS CORRIENTES DE LIBRE DESTINACION"/>
    <x v="2"/>
    <x v="329"/>
    <x v="3"/>
    <x v="20"/>
    <x v="84"/>
    <n v="68309618"/>
    <n v="0"/>
    <n v="68309618"/>
    <n v="68309618"/>
    <n v="65654809"/>
    <n v="31500000"/>
    <n v="28800000"/>
  </r>
  <r>
    <n v="2021"/>
    <x v="7"/>
    <s v="SECRETARIA DE PARTICIPACION Y DESARROLLO SOCIAL"/>
    <x v="7"/>
    <x v="347"/>
    <s v="001"/>
    <s v="INGRESOS CORRIENTES DE LIBRE DESTINACION"/>
    <x v="2"/>
    <x v="330"/>
    <x v="3"/>
    <x v="19"/>
    <x v="77"/>
    <n v="310148738"/>
    <n v="0"/>
    <n v="310148738"/>
    <n v="310148738"/>
    <n v="303633134"/>
    <n v="213000000"/>
    <n v="193150000"/>
  </r>
  <r>
    <n v="2021"/>
    <x v="7"/>
    <s v="SECRETARIA DE PARTICIPACION Y DESARROLLO SOCIAL"/>
    <x v="7"/>
    <x v="348"/>
    <s v="001"/>
    <s v="INGRESOS CORRIENTES DE LIBRE DESTINACION"/>
    <x v="2"/>
    <x v="331"/>
    <x v="3"/>
    <x v="19"/>
    <x v="85"/>
    <n v="538959908"/>
    <n v="0"/>
    <n v="538959908"/>
    <n v="538959908"/>
    <n v="441844011"/>
    <n v="184000000"/>
    <n v="156600000"/>
  </r>
  <r>
    <n v="2021"/>
    <x v="7"/>
    <s v="SECRETARIA DE PARTICIPACION Y DESARROLLO SOCIAL"/>
    <x v="7"/>
    <x v="349"/>
    <s v="001"/>
    <s v="INGRESOS CORRIENTES DE LIBRE DESTINACION"/>
    <x v="2"/>
    <x v="332"/>
    <x v="3"/>
    <x v="19"/>
    <x v="85"/>
    <n v="92083416"/>
    <n v="0"/>
    <n v="92083416"/>
    <n v="92041708"/>
    <n v="79108385"/>
    <n v="45000000"/>
    <n v="39500000"/>
  </r>
  <r>
    <n v="2021"/>
    <x v="7"/>
    <s v="SECRETARIA DE PARTICIPACION Y DESARROLLO SOCIAL"/>
    <x v="7"/>
    <x v="350"/>
    <s v="001"/>
    <s v="INGRESOS CORRIENTES DE LIBRE DESTINACION"/>
    <x v="2"/>
    <x v="333"/>
    <x v="3"/>
    <x v="19"/>
    <x v="86"/>
    <n v="68245538"/>
    <n v="0"/>
    <n v="68245538"/>
    <n v="68190328"/>
    <n v="66413559"/>
    <n v="38346000"/>
    <n v="32346000"/>
  </r>
  <r>
    <n v="2021"/>
    <x v="7"/>
    <s v="SECRETARIA DE PARTICIPACION Y DESARROLLO SOCIAL"/>
    <x v="7"/>
    <x v="351"/>
    <s v="001"/>
    <s v="INGRESOS CORRIENTES DE LIBRE DESTINACION"/>
    <x v="2"/>
    <x v="334"/>
    <x v="3"/>
    <x v="21"/>
    <x v="87"/>
    <n v="187178608"/>
    <n v="0"/>
    <n v="187178608"/>
    <n v="187178608"/>
    <n v="179975000"/>
    <n v="93510000"/>
    <n v="93510000"/>
  </r>
  <r>
    <n v="2021"/>
    <x v="7"/>
    <s v="SECRETARIA DE PARTICIPACION Y DESARROLLO SOCIAL"/>
    <x v="7"/>
    <x v="352"/>
    <s v="001"/>
    <s v="INGRESOS CORRIENTES DE LIBRE DESTINACION"/>
    <x v="2"/>
    <x v="335"/>
    <x v="3"/>
    <x v="21"/>
    <x v="88"/>
    <n v="68309618"/>
    <n v="0"/>
    <n v="68309618"/>
    <n v="68263650"/>
    <n v="65040841"/>
    <n v="65040841"/>
    <n v="65040841"/>
  </r>
  <r>
    <n v="2021"/>
    <x v="7"/>
    <s v="SECRETARIA DE PARTICIPACION Y DESARROLLO SOCIAL"/>
    <x v="7"/>
    <x v="353"/>
    <s v="001"/>
    <s v="INGRESOS CORRIENTES DE LIBRE DESTINACION"/>
    <x v="2"/>
    <x v="336"/>
    <x v="3"/>
    <x v="22"/>
    <x v="89"/>
    <n v="284481907"/>
    <n v="0"/>
    <n v="284481907"/>
    <n v="284481907"/>
    <n v="264395000"/>
    <n v="229395000"/>
    <n v="184900000"/>
  </r>
  <r>
    <n v="2021"/>
    <x v="7"/>
    <s v="SECRETARIA DE PARTICIPACION Y DESARROLLO SOCIAL"/>
    <x v="7"/>
    <x v="354"/>
    <s v="001"/>
    <s v="INGRESOS CORRIENTES DE LIBRE DESTINACION"/>
    <x v="2"/>
    <x v="337"/>
    <x v="3"/>
    <x v="22"/>
    <x v="90"/>
    <n v="288361430"/>
    <n v="-41000000"/>
    <n v="247361430"/>
    <n v="247361430"/>
    <n v="177256752"/>
    <n v="131640952"/>
    <n v="130105714"/>
  </r>
  <r>
    <n v="2021"/>
    <x v="7"/>
    <s v="SECRETARIA DE PARTICIPACION Y DESARROLLO SOCIAL"/>
    <x v="7"/>
    <x v="355"/>
    <s v="001"/>
    <s v="INGRESOS CORRIENTES DE LIBRE DESTINACION"/>
    <x v="2"/>
    <x v="338"/>
    <x v="3"/>
    <x v="22"/>
    <x v="91"/>
    <n v="180962817"/>
    <n v="0"/>
    <n v="180962817"/>
    <n v="180936985"/>
    <n v="179600000"/>
    <n v="117600000"/>
    <n v="117600000"/>
  </r>
  <r>
    <n v="2021"/>
    <x v="7"/>
    <s v="SECRETARIA DE PARTICIPACION Y DESARROLLO SOCIAL"/>
    <x v="7"/>
    <x v="356"/>
    <s v="001"/>
    <s v="INGRESOS CORRIENTES DE LIBRE DESTINACION"/>
    <x v="2"/>
    <x v="339"/>
    <x v="3"/>
    <x v="23"/>
    <x v="92"/>
    <n v="475358455"/>
    <n v="0"/>
    <n v="475358455"/>
    <n v="475312783"/>
    <n v="466374329"/>
    <n v="458787662"/>
    <n v="421180037"/>
  </r>
  <r>
    <n v="2021"/>
    <x v="7"/>
    <s v="SECRETARIA DE PARTICIPACION Y DESARROLLO SOCIAL"/>
    <x v="7"/>
    <x v="357"/>
    <s v="001"/>
    <s v="INGRESOS CORRIENTES DE LIBRE DESTINACION"/>
    <x v="2"/>
    <x v="340"/>
    <x v="3"/>
    <x v="23"/>
    <x v="93"/>
    <n v="57480045"/>
    <n v="0"/>
    <n v="57480045"/>
    <n v="57480045"/>
    <n v="0"/>
    <n v="0"/>
    <n v="0"/>
  </r>
  <r>
    <n v="2021"/>
    <x v="7"/>
    <s v="SECRETARIA DE PARTICIPACION Y DESARROLLO SOCIAL"/>
    <x v="7"/>
    <x v="358"/>
    <s v="001"/>
    <s v="INGRESOS CORRIENTES DE LIBRE DESTINACION"/>
    <x v="2"/>
    <x v="341"/>
    <x v="3"/>
    <x v="24"/>
    <x v="94"/>
    <n v="57672286"/>
    <n v="0"/>
    <n v="57672286"/>
    <n v="57672286"/>
    <n v="52683305"/>
    <n v="30000000"/>
    <n v="30000000"/>
  </r>
  <r>
    <n v="2021"/>
    <x v="7"/>
    <s v="SECRETARIA DE PARTICIPACION Y DESARROLLO SOCIAL"/>
    <x v="7"/>
    <x v="359"/>
    <s v="001"/>
    <s v="INGRESOS CORRIENTES DE LIBRE DESTINACION"/>
    <x v="2"/>
    <x v="342"/>
    <x v="4"/>
    <x v="8"/>
    <x v="95"/>
    <n v="99516733"/>
    <n v="0"/>
    <n v="99516733"/>
    <n v="99516733"/>
    <n v="35000000"/>
    <n v="35000000"/>
    <n v="35000000"/>
  </r>
  <r>
    <n v="2021"/>
    <x v="7"/>
    <s v="SECRETARIA DE PARTICIPACION Y DESARROLLO SOCIAL"/>
    <x v="7"/>
    <x v="360"/>
    <s v="001"/>
    <s v="INGRESOS CORRIENTES DE LIBRE DESTINACION"/>
    <x v="2"/>
    <x v="343"/>
    <x v="4"/>
    <x v="8"/>
    <x v="36"/>
    <n v="73051562"/>
    <n v="0"/>
    <n v="73051562"/>
    <n v="73000000"/>
    <n v="73000000"/>
    <n v="73000000"/>
    <n v="0"/>
  </r>
  <r>
    <n v="2021"/>
    <x v="7"/>
    <s v="SECRETARIA DE PARTICIPACION Y DESARROLLO SOCIAL"/>
    <x v="7"/>
    <x v="361"/>
    <s v="001"/>
    <s v="INGRESOS CORRIENTES DE LIBRE DESTINACION"/>
    <x v="2"/>
    <x v="344"/>
    <x v="4"/>
    <x v="8"/>
    <x v="96"/>
    <n v="75230293"/>
    <n v="0"/>
    <n v="75230293"/>
    <n v="75230293"/>
    <n v="69910293"/>
    <n v="69910293"/>
    <n v="41973087"/>
  </r>
  <r>
    <n v="2021"/>
    <x v="7"/>
    <s v="SECRETARIA DE PARTICIPACION Y DESARROLLO SOCIAL"/>
    <x v="7"/>
    <x v="362"/>
    <s v="001"/>
    <s v="INGRESOS CORRIENTES DE LIBRE DESTINACION"/>
    <x v="2"/>
    <x v="345"/>
    <x v="4"/>
    <x v="9"/>
    <x v="97"/>
    <n v="252796854"/>
    <n v="0"/>
    <n v="252796854"/>
    <n v="252796854"/>
    <n v="120598000"/>
    <n v="120598000"/>
    <n v="120598000"/>
  </r>
  <r>
    <n v="2021"/>
    <x v="7"/>
    <s v="SECRETARIA DE PARTICIPACION Y DESARROLLO SOCIAL"/>
    <x v="7"/>
    <x v="363"/>
    <s v="001"/>
    <s v="INGRESOS CORRIENTES DE LIBRE DESTINACION"/>
    <x v="2"/>
    <x v="346"/>
    <x v="0"/>
    <x v="25"/>
    <x v="98"/>
    <n v="119637963"/>
    <n v="0"/>
    <n v="119637963"/>
    <n v="119637963"/>
    <n v="119637963"/>
    <n v="90000000"/>
    <n v="0"/>
  </r>
  <r>
    <n v="2021"/>
    <x v="7"/>
    <s v="SECRETARIA DE PARTICIPACION Y DESARROLLO SOCIAL"/>
    <x v="7"/>
    <x v="364"/>
    <s v="001"/>
    <s v="INGRESOS CORRIENTES DE LIBRE DESTINACION"/>
    <x v="2"/>
    <x v="347"/>
    <x v="0"/>
    <x v="25"/>
    <x v="98"/>
    <n v="350000000"/>
    <n v="0"/>
    <n v="350000000"/>
    <n v="350000000"/>
    <n v="317776961"/>
    <n v="213440672"/>
    <n v="211646002"/>
  </r>
  <r>
    <n v="2021"/>
    <x v="7"/>
    <s v="SECRETARIA DE PARTICIPACION Y DESARROLLO SOCIAL"/>
    <x v="7"/>
    <x v="365"/>
    <s v="001"/>
    <s v="INGRESOS CORRIENTES DE LIBRE DESTINACION"/>
    <x v="2"/>
    <x v="348"/>
    <x v="4"/>
    <x v="8"/>
    <x v="99"/>
    <n v="400000000"/>
    <n v="0"/>
    <n v="400000000"/>
    <n v="400000000"/>
    <n v="390320000"/>
    <n v="384240000"/>
    <n v="154240000"/>
  </r>
  <r>
    <n v="2021"/>
    <x v="7"/>
    <s v="SECRETARIA DE PARTICIPACION Y DESARROLLO SOCIAL"/>
    <x v="7"/>
    <x v="366"/>
    <s v="088"/>
    <s v="ESTAMPILLA AÑOS DORADOS"/>
    <x v="54"/>
    <x v="349"/>
    <x v="3"/>
    <x v="18"/>
    <x v="76"/>
    <n v="1547415104"/>
    <n v="0"/>
    <n v="1547415104"/>
    <n v="1522489415"/>
    <n v="1187370391"/>
    <n v="917248577.25"/>
    <n v="777615271.63999999"/>
  </r>
  <r>
    <n v="2021"/>
    <x v="8"/>
    <s v="SECRETARIA DE PLANEACION"/>
    <x v="8"/>
    <x v="367"/>
    <s v="124"/>
    <s v="IMPUESTO TRANSPORTE POR OLEODUCTO Y GASODUCTO"/>
    <x v="3"/>
    <x v="350"/>
    <x v="0"/>
    <x v="17"/>
    <x v="66"/>
    <n v="0"/>
    <n v="0"/>
    <n v="0"/>
    <n v="0"/>
    <n v="0"/>
    <n v="0"/>
    <n v="0"/>
  </r>
  <r>
    <n v="2021"/>
    <x v="8"/>
    <s v="SECRETARIA DE PLANEACION"/>
    <x v="8"/>
    <x v="368"/>
    <s v="138"/>
    <s v=" DIVIDENDOS SOCIEDAD PORTUARIA"/>
    <x v="6"/>
    <x v="351"/>
    <x v="0"/>
    <x v="16"/>
    <x v="64"/>
    <n v="0"/>
    <n v="222684205.44"/>
    <n v="222684205.44"/>
    <n v="222684205.44"/>
    <n v="0"/>
    <n v="0"/>
    <n v="0"/>
  </r>
  <r>
    <n v="2021"/>
    <x v="8"/>
    <s v="SECRETARIA DE PLANEACION"/>
    <x v="8"/>
    <x v="369"/>
    <s v="070"/>
    <s v="SGP - PROPOSITO GENERAL"/>
    <x v="16"/>
    <x v="352"/>
    <x v="0"/>
    <x v="17"/>
    <x v="100"/>
    <n v="0"/>
    <n v="0.85"/>
    <n v="0.85"/>
    <n v="0"/>
    <n v="0"/>
    <n v="0"/>
    <n v="0"/>
  </r>
  <r>
    <n v="2021"/>
    <x v="8"/>
    <s v="SECRETARIA DE PLANEACION"/>
    <x v="8"/>
    <x v="370"/>
    <s v="070"/>
    <s v="SGP - PROPOSITO GENERAL"/>
    <x v="16"/>
    <x v="353"/>
    <x v="0"/>
    <x v="16"/>
    <x v="64"/>
    <n v="0"/>
    <n v="0"/>
    <n v="0"/>
    <n v="0"/>
    <n v="0"/>
    <n v="0"/>
    <n v="0"/>
  </r>
  <r>
    <n v="2021"/>
    <x v="8"/>
    <s v="SECRETARIA DE PLANEACION"/>
    <x v="8"/>
    <x v="371"/>
    <s v="070"/>
    <s v="SGP - PROPOSITO GENERAL"/>
    <x v="16"/>
    <x v="352"/>
    <x v="0"/>
    <x v="17"/>
    <x v="100"/>
    <n v="0"/>
    <n v="1584097000"/>
    <n v="1584097000"/>
    <n v="1423000000"/>
    <n v="1423000000"/>
    <n v="388471705.80000001"/>
    <n v="0"/>
  </r>
  <r>
    <n v="2021"/>
    <x v="8"/>
    <s v="SECRETARIA DE PLANEACION"/>
    <x v="8"/>
    <x v="372"/>
    <s v="070"/>
    <s v="SGP - PROPOSITO GENERAL"/>
    <x v="16"/>
    <x v="354"/>
    <x v="0"/>
    <x v="17"/>
    <x v="100"/>
    <n v="3378000000"/>
    <n v="-404874000"/>
    <n v="2973126000"/>
    <n v="2917776000"/>
    <n v="2651010406.6700001"/>
    <n v="2491673330.6700001"/>
    <n v="2437998330.6700001"/>
  </r>
  <r>
    <n v="2021"/>
    <x v="8"/>
    <s v="SECRETARIA DE PLANEACION"/>
    <x v="8"/>
    <x v="373"/>
    <s v="070"/>
    <s v="SGP - PROPOSITO GENERAL"/>
    <x v="16"/>
    <x v="355"/>
    <x v="0"/>
    <x v="17"/>
    <x v="101"/>
    <n v="631000000"/>
    <n v="0"/>
    <n v="631000000"/>
    <n v="631000000"/>
    <n v="557853330.34000003"/>
    <n v="522066664.33999997"/>
    <n v="450066664.33999997"/>
  </r>
  <r>
    <n v="2021"/>
    <x v="8"/>
    <s v="SECRETARIA DE PLANEACION"/>
    <x v="8"/>
    <x v="374"/>
    <s v="070"/>
    <s v="SGP - PROPOSITO GENERAL"/>
    <x v="16"/>
    <x v="356"/>
    <x v="1"/>
    <x v="26"/>
    <x v="102"/>
    <n v="420000000"/>
    <n v="0"/>
    <n v="420000000"/>
    <n v="420000000"/>
    <n v="202973333.34"/>
    <n v="202973333.34"/>
    <n v="202973333.34"/>
  </r>
  <r>
    <n v="2021"/>
    <x v="8"/>
    <s v="SECRETARIA DE PLANEACION"/>
    <x v="8"/>
    <x v="375"/>
    <s v="070"/>
    <s v="SGP - PROPOSITO GENERAL"/>
    <x v="16"/>
    <x v="357"/>
    <x v="1"/>
    <x v="26"/>
    <x v="102"/>
    <n v="420000000"/>
    <n v="0"/>
    <n v="420000000"/>
    <n v="420000000"/>
    <n v="377733333"/>
    <n v="377733333"/>
    <n v="374233333"/>
  </r>
  <r>
    <n v="2021"/>
    <x v="8"/>
    <s v="SECRETARIA DE PLANEACION"/>
    <x v="8"/>
    <x v="376"/>
    <s v="070"/>
    <s v="SGP - PROPOSITO GENERAL"/>
    <x v="16"/>
    <x v="358"/>
    <x v="2"/>
    <x v="10"/>
    <x v="43"/>
    <n v="750000000"/>
    <n v="-300569490"/>
    <n v="449430510"/>
    <n v="449430510"/>
    <n v="352649998.67000002"/>
    <n v="335049998.67000002"/>
    <n v="335049998.67000002"/>
  </r>
  <r>
    <n v="2021"/>
    <x v="8"/>
    <s v="SECRETARIA DE PLANEACION"/>
    <x v="8"/>
    <x v="377"/>
    <s v="070"/>
    <s v="SGP - PROPOSITO GENERAL"/>
    <x v="16"/>
    <x v="359"/>
    <x v="2"/>
    <x v="10"/>
    <x v="43"/>
    <n v="965852079"/>
    <n v="300569490"/>
    <n v="1266421569"/>
    <n v="1201621569"/>
    <n v="777454970.66999996"/>
    <n v="480126666.67000002"/>
    <n v="480126666.67000002"/>
  </r>
  <r>
    <n v="2021"/>
    <x v="8"/>
    <s v="SECRETARIA DE PLANEACION"/>
    <x v="8"/>
    <x v="378"/>
    <s v="001"/>
    <s v="INGRESOS CORRIENTES DE LIBRE DESTINACION"/>
    <x v="2"/>
    <x v="360"/>
    <x v="0"/>
    <x v="12"/>
    <x v="62"/>
    <n v="56406124"/>
    <n v="0"/>
    <n v="56406124"/>
    <n v="56406124"/>
    <n v="0"/>
    <n v="0"/>
    <n v="0"/>
  </r>
  <r>
    <n v="2021"/>
    <x v="8"/>
    <s v="SECRETARIA DE PLANEACION"/>
    <x v="8"/>
    <x v="379"/>
    <s v="001"/>
    <s v="INGRESOS CORRIENTES DE LIBRE DESTINACION"/>
    <x v="2"/>
    <x v="361"/>
    <x v="0"/>
    <x v="17"/>
    <x v="100"/>
    <n v="700000000"/>
    <n v="-100000000"/>
    <n v="600000000"/>
    <n v="600000000"/>
    <n v="177466667"/>
    <n v="177466667"/>
    <n v="166266667"/>
  </r>
  <r>
    <n v="2021"/>
    <x v="8"/>
    <s v="SECRETARIA DE PLANEACION"/>
    <x v="8"/>
    <x v="380"/>
    <s v="001"/>
    <s v="INGRESOS CORRIENTES DE LIBRE DESTINACION"/>
    <x v="2"/>
    <x v="362"/>
    <x v="1"/>
    <x v="26"/>
    <x v="102"/>
    <n v="146370323"/>
    <n v="-90000000"/>
    <n v="56370323"/>
    <n v="56370323"/>
    <n v="42346915"/>
    <n v="39160138"/>
    <n v="39160138"/>
  </r>
  <r>
    <n v="2021"/>
    <x v="8"/>
    <s v="SECRETARIA DE PLANEACION"/>
    <x v="8"/>
    <x v="381"/>
    <s v="001"/>
    <s v="INGRESOS CORRIENTES DE LIBRE DESTINACION"/>
    <x v="2"/>
    <x v="363"/>
    <x v="1"/>
    <x v="26"/>
    <x v="102"/>
    <n v="292026645"/>
    <n v="-138000000"/>
    <n v="154026645"/>
    <n v="154026645"/>
    <n v="21718115.780000001"/>
    <n v="0"/>
    <n v="0"/>
  </r>
  <r>
    <n v="2021"/>
    <x v="8"/>
    <s v="SECRETARIA DE PLANEACION"/>
    <x v="8"/>
    <x v="382"/>
    <s v="001"/>
    <s v="INGRESOS CORRIENTES DE LIBRE DESTINACION"/>
    <x v="2"/>
    <x v="364"/>
    <x v="1"/>
    <x v="26"/>
    <x v="102"/>
    <n v="1200000000"/>
    <n v="0"/>
    <n v="1200000000"/>
    <n v="1200000000"/>
    <n v="1027806908.76"/>
    <n v="910687292.82000005"/>
    <n v="896446995.33000004"/>
  </r>
  <r>
    <n v="2021"/>
    <x v="8"/>
    <s v="SECRETARIA DE PLANEACION"/>
    <x v="8"/>
    <x v="383"/>
    <s v="001"/>
    <s v="INGRESOS CORRIENTES DE LIBRE DESTINACION"/>
    <x v="2"/>
    <x v="365"/>
    <x v="2"/>
    <x v="10"/>
    <x v="43"/>
    <n v="200000000"/>
    <n v="-200000000"/>
    <n v="0"/>
    <n v="0"/>
    <n v="0"/>
    <n v="0"/>
    <n v="0"/>
  </r>
  <r>
    <n v="2021"/>
    <x v="8"/>
    <s v="SECRETARIA DE PLANEACION"/>
    <x v="8"/>
    <x v="384"/>
    <s v="001"/>
    <s v="INGRESOS CORRIENTES DE LIBRE DESTINACION"/>
    <x v="2"/>
    <x v="366"/>
    <x v="2"/>
    <x v="10"/>
    <x v="43"/>
    <n v="107100236"/>
    <n v="0"/>
    <n v="107100236"/>
    <n v="107100236"/>
    <n v="38119380"/>
    <n v="0"/>
    <n v="0"/>
  </r>
  <r>
    <n v="2021"/>
    <x v="8"/>
    <s v="SECRETARIA DE PLANEACION"/>
    <x v="8"/>
    <x v="385"/>
    <s v="001"/>
    <s v="INGRESOS CORRIENTES DE LIBRE DESTINACION"/>
    <x v="2"/>
    <x v="367"/>
    <x v="2"/>
    <x v="10"/>
    <x v="43"/>
    <n v="0"/>
    <n v="200000000"/>
    <n v="200000000"/>
    <n v="200000000"/>
    <n v="200000000"/>
    <n v="0"/>
    <n v="0"/>
  </r>
  <r>
    <n v="2021"/>
    <x v="8"/>
    <s v="SECRETARIA DE PLANEACION"/>
    <x v="8"/>
    <x v="386"/>
    <s v="004"/>
    <s v="REGALIAS"/>
    <x v="0"/>
    <x v="368"/>
    <x v="0"/>
    <x v="17"/>
    <x v="100"/>
    <n v="0"/>
    <n v="0.99"/>
    <n v="0.99"/>
    <n v="0"/>
    <n v="0"/>
    <n v="0"/>
    <n v="0"/>
  </r>
  <r>
    <n v="2021"/>
    <x v="8"/>
    <s v="SECRETARIA DE PLANEACION"/>
    <x v="8"/>
    <x v="387"/>
    <s v="006"/>
    <s v="APORTES ESTRATIFICACION DISTRITAL"/>
    <x v="57"/>
    <x v="369"/>
    <x v="1"/>
    <x v="26"/>
    <x v="102"/>
    <n v="0"/>
    <n v="112861200.98999999"/>
    <n v="112861200.98999999"/>
    <n v="0"/>
    <n v="0"/>
    <n v="0"/>
    <n v="0"/>
  </r>
  <r>
    <n v="2021"/>
    <x v="8"/>
    <s v="SECRETARIA DE PLANEACION"/>
    <x v="8"/>
    <x v="388"/>
    <s v="006"/>
    <s v="APORTES ESTRATIFICACION DISTRITAL"/>
    <x v="57"/>
    <x v="369"/>
    <x v="1"/>
    <x v="26"/>
    <x v="102"/>
    <n v="408577726"/>
    <n v="0"/>
    <n v="408577726"/>
    <n v="337800000"/>
    <n v="262556667"/>
    <n v="262556667"/>
    <n v="262556667"/>
  </r>
  <r>
    <n v="2021"/>
    <x v="8"/>
    <s v="SECRETARIA DE PLANEACION"/>
    <x v="8"/>
    <x v="389"/>
    <s v="001"/>
    <s v="INGRESOS CORRIENTES DE LIBRE DESTINACION"/>
    <x v="2"/>
    <x v="370"/>
    <x v="2"/>
    <x v="10"/>
    <x v="103"/>
    <n v="59262131"/>
    <n v="0"/>
    <n v="59262131"/>
    <n v="59262131"/>
    <n v="34133333"/>
    <n v="34133333"/>
    <n v="34133333"/>
  </r>
  <r>
    <n v="2021"/>
    <x v="8"/>
    <s v="SECRETARIA DE PLANEACION"/>
    <x v="8"/>
    <x v="390"/>
    <s v="001"/>
    <s v="INGRESOS CORRIENTES DE LIBRE DESTINACION"/>
    <x v="2"/>
    <x v="371"/>
    <x v="0"/>
    <x v="16"/>
    <x v="64"/>
    <n v="1000000000"/>
    <n v="0"/>
    <n v="1000000000"/>
    <n v="1000000000"/>
    <n v="128986667"/>
    <n v="128986667"/>
    <n v="128986667"/>
  </r>
  <r>
    <n v="2021"/>
    <x v="8"/>
    <s v="SECRETARIA DE PLANEACION"/>
    <x v="8"/>
    <x v="391"/>
    <s v="001"/>
    <s v="INGRESOS CORRIENTES DE LIBRE DESTINACION"/>
    <x v="2"/>
    <x v="372"/>
    <x v="0"/>
    <x v="17"/>
    <x v="101"/>
    <n v="498333323"/>
    <n v="-37400000"/>
    <n v="460933323"/>
    <n v="460933323"/>
    <n v="119162627.28"/>
    <n v="72000000"/>
    <n v="72000000"/>
  </r>
  <r>
    <n v="2021"/>
    <x v="8"/>
    <s v="SECRETARIA DE PLANEACION"/>
    <x v="8"/>
    <x v="392"/>
    <s v="001"/>
    <s v="INGRESOS CORRIENTES DE LIBRE DESTINACION"/>
    <x v="2"/>
    <x v="373"/>
    <x v="0"/>
    <x v="17"/>
    <x v="66"/>
    <n v="357000789"/>
    <n v="-55900789"/>
    <n v="301100000"/>
    <n v="301100000"/>
    <n v="237300000"/>
    <n v="226300000"/>
    <n v="208700000"/>
  </r>
  <r>
    <n v="2021"/>
    <x v="8"/>
    <s v="SECRETARIA DE PLANEACION"/>
    <x v="8"/>
    <x v="393"/>
    <s v="001"/>
    <s v="INGRESOS CORRIENTES DE LIBRE DESTINACION"/>
    <x v="2"/>
    <x v="374"/>
    <x v="4"/>
    <x v="27"/>
    <x v="104"/>
    <n v="479095059"/>
    <n v="0"/>
    <n v="479095059"/>
    <n v="479095059"/>
    <n v="366833333"/>
    <n v="366833333"/>
    <n v="352093333"/>
  </r>
  <r>
    <n v="2021"/>
    <x v="8"/>
    <s v="SECRETARIA DE PLANEACION"/>
    <x v="8"/>
    <x v="394"/>
    <s v="001"/>
    <s v="INGRESOS CORRIENTES DE LIBRE DESTINACION"/>
    <x v="2"/>
    <x v="375"/>
    <x v="0"/>
    <x v="17"/>
    <x v="100"/>
    <n v="700000000"/>
    <n v="0"/>
    <n v="700000000"/>
    <n v="700000000"/>
    <n v="558073333.66999996"/>
    <n v="556303333.66999996"/>
    <n v="545060000.66999996"/>
  </r>
  <r>
    <n v="2021"/>
    <x v="8"/>
    <s v="SECRETARIA DE PLANEACION"/>
    <x v="8"/>
    <x v="395"/>
    <s v="001"/>
    <s v="INGRESOS CORRIENTES DE LIBRE DESTINACION"/>
    <x v="2"/>
    <x v="376"/>
    <x v="0"/>
    <x v="17"/>
    <x v="100"/>
    <n v="1787145951"/>
    <n v="-533919730"/>
    <n v="1253226221"/>
    <n v="1253226221"/>
    <n v="1132724085.1500001"/>
    <n v="1122266000"/>
    <n v="0"/>
  </r>
  <r>
    <n v="2021"/>
    <x v="8"/>
    <s v="SECRETARIA DE PLANEACION"/>
    <x v="8"/>
    <x v="396"/>
    <s v="001"/>
    <s v="INGRESOS CORRIENTES DE LIBRE DESTINACION"/>
    <x v="2"/>
    <x v="377"/>
    <x v="1"/>
    <x v="26"/>
    <x v="105"/>
    <n v="300000000"/>
    <n v="0"/>
    <n v="300000000"/>
    <n v="300000000"/>
    <n v="185898293.46000001"/>
    <n v="171500000"/>
    <n v="164300000"/>
  </r>
  <r>
    <n v="2021"/>
    <x v="8"/>
    <s v="SECRETARIA DE PLANEACION"/>
    <x v="8"/>
    <x v="397"/>
    <s v="001"/>
    <s v="INGRESOS CORRIENTES DE LIBRE DESTINACION"/>
    <x v="2"/>
    <x v="378"/>
    <x v="4"/>
    <x v="27"/>
    <x v="106"/>
    <n v="357120126"/>
    <n v="-150000000"/>
    <n v="207120126"/>
    <n v="207120126"/>
    <n v="138920000"/>
    <n v="138920000"/>
    <n v="104600000"/>
  </r>
  <r>
    <n v="2021"/>
    <x v="8"/>
    <s v="SECRETARIA DE PLANEACION"/>
    <x v="8"/>
    <x v="398"/>
    <s v="124"/>
    <s v="IMPUESTO TRANSPORTE POR OLEODUCTO Y GASODUCTO"/>
    <x v="3"/>
    <x v="379"/>
    <x v="0"/>
    <x v="17"/>
    <x v="100"/>
    <n v="0"/>
    <n v="3000.67"/>
    <n v="3000.67"/>
    <n v="0"/>
    <n v="0"/>
    <n v="0"/>
    <n v="0"/>
  </r>
  <r>
    <n v="2021"/>
    <x v="9"/>
    <s v="DEPARTAMENTO ADMINISTRATIVO DE SALUD"/>
    <x v="9"/>
    <x v="399"/>
    <s v="068"/>
    <s v="SGP - SALUD"/>
    <x v="58"/>
    <x v="380"/>
    <x v="1"/>
    <x v="28"/>
    <x v="107"/>
    <n v="219408743"/>
    <n v="-2400000"/>
    <n v="217008743"/>
    <n v="163900000"/>
    <n v="160422837"/>
    <n v="160422837"/>
    <n v="113046666"/>
  </r>
  <r>
    <n v="2021"/>
    <x v="9"/>
    <s v="DEPARTAMENTO ADMINISTRATIVO DE SALUD"/>
    <x v="9"/>
    <x v="400"/>
    <s v="068"/>
    <s v="SGP - SALUD"/>
    <x v="58"/>
    <x v="381"/>
    <x v="1"/>
    <x v="28"/>
    <x v="107"/>
    <n v="227363641"/>
    <n v="0"/>
    <n v="227363641"/>
    <n v="179496666"/>
    <n v="153546666"/>
    <n v="143496666"/>
    <n v="139746666"/>
  </r>
  <r>
    <n v="2021"/>
    <x v="9"/>
    <s v="DEPARTAMENTO ADMINISTRATIVO DE SALUD"/>
    <x v="9"/>
    <x v="401"/>
    <s v="068"/>
    <s v="SGP - SALUD"/>
    <x v="58"/>
    <x v="382"/>
    <x v="1"/>
    <x v="28"/>
    <x v="108"/>
    <n v="467363641"/>
    <n v="-65289021"/>
    <n v="402074620"/>
    <n v="279856968"/>
    <n v="267740300"/>
    <n v="267740300"/>
    <n v="179800000"/>
  </r>
  <r>
    <n v="2021"/>
    <x v="9"/>
    <s v="DEPARTAMENTO ADMINISTRATIVO DE SALUD"/>
    <x v="9"/>
    <x v="402"/>
    <s v="068"/>
    <s v="SGP - SALUD"/>
    <x v="58"/>
    <x v="383"/>
    <x v="1"/>
    <x v="28"/>
    <x v="108"/>
    <n v="373165984"/>
    <n v="-80466384"/>
    <n v="292699600"/>
    <n v="227699600"/>
    <n v="227699600"/>
    <n v="227699600"/>
    <n v="75000000"/>
  </r>
  <r>
    <n v="2021"/>
    <x v="9"/>
    <s v="DEPARTAMENTO ADMINISTRATIVO DE SALUD"/>
    <x v="9"/>
    <x v="403"/>
    <s v="068"/>
    <s v="SGP - SALUD"/>
    <x v="58"/>
    <x v="384"/>
    <x v="1"/>
    <x v="28"/>
    <x v="108"/>
    <n v="200464375"/>
    <n v="0"/>
    <n v="200464375"/>
    <n v="200464375"/>
    <n v="199531041"/>
    <n v="193464375"/>
    <n v="94744635.400000006"/>
  </r>
  <r>
    <n v="2021"/>
    <x v="9"/>
    <s v="DEPARTAMENTO ADMINISTRATIVO DE SALUD"/>
    <x v="9"/>
    <x v="404"/>
    <s v="068"/>
    <s v="SGP - SALUD"/>
    <x v="58"/>
    <x v="385"/>
    <x v="1"/>
    <x v="28"/>
    <x v="108"/>
    <n v="203084849"/>
    <n v="-49717915"/>
    <n v="153366934"/>
    <n v="153366934"/>
    <n v="152550267"/>
    <n v="152550267"/>
    <n v="87500000"/>
  </r>
  <r>
    <n v="2021"/>
    <x v="9"/>
    <s v="DEPARTAMENTO ADMINISTRATIVO DE SALUD"/>
    <x v="9"/>
    <x v="405"/>
    <s v="068"/>
    <s v="SGP - SALUD"/>
    <x v="58"/>
    <x v="386"/>
    <x v="1"/>
    <x v="28"/>
    <x v="109"/>
    <n v="650000000"/>
    <n v="-50000000"/>
    <n v="600000000"/>
    <n v="558750000"/>
    <n v="554683333"/>
    <n v="522433333"/>
    <n v="518000000"/>
  </r>
  <r>
    <n v="2021"/>
    <x v="9"/>
    <s v="DEPARTAMENTO ADMINISTRATIVO DE SALUD"/>
    <x v="9"/>
    <x v="406"/>
    <s v="068"/>
    <s v="SGP - SALUD"/>
    <x v="58"/>
    <x v="387"/>
    <x v="1"/>
    <x v="28"/>
    <x v="110"/>
    <n v="304000000"/>
    <n v="0"/>
    <n v="304000000"/>
    <n v="304000000"/>
    <n v="279408205"/>
    <n v="279408205"/>
    <n v="260000000"/>
  </r>
  <r>
    <n v="2021"/>
    <x v="9"/>
    <s v="DEPARTAMENTO ADMINISTRATIVO DE SALUD"/>
    <x v="9"/>
    <x v="407"/>
    <s v="016"/>
    <s v="MINISTERIO DE PROTECCION SOCIAL"/>
    <x v="59"/>
    <x v="388"/>
    <x v="1"/>
    <x v="28"/>
    <x v="111"/>
    <n v="0"/>
    <n v="2086877"/>
    <n v="2086877"/>
    <n v="0"/>
    <n v="0"/>
    <n v="0"/>
    <n v="0"/>
  </r>
  <r>
    <n v="2021"/>
    <x v="9"/>
    <s v="DEPARTAMENTO ADMINISTRATIVO DE SALUD"/>
    <x v="9"/>
    <x v="408"/>
    <s v="016"/>
    <s v="MINISTERIO DE PROTECCION SOCIAL"/>
    <x v="59"/>
    <x v="389"/>
    <x v="1"/>
    <x v="28"/>
    <x v="112"/>
    <n v="61460816"/>
    <n v="0"/>
    <n v="61460816"/>
    <n v="61446665"/>
    <n v="33428254.989999998"/>
    <n v="5446665"/>
    <n v="1613333"/>
  </r>
  <r>
    <n v="2021"/>
    <x v="9"/>
    <s v="DEPARTAMENTO ADMINISTRATIVO DE SALUD"/>
    <x v="9"/>
    <x v="409"/>
    <s v="016"/>
    <s v="MINISTERIO DE PROTECCION SOCIAL"/>
    <x v="59"/>
    <x v="390"/>
    <x v="1"/>
    <x v="28"/>
    <x v="112"/>
    <n v="154305612"/>
    <n v="-2663551"/>
    <n v="151642061"/>
    <n v="139549999"/>
    <n v="110003333"/>
    <n v="110003333"/>
    <n v="74350000"/>
  </r>
  <r>
    <n v="2021"/>
    <x v="9"/>
    <s v="DEPARTAMENTO ADMINISTRATIVO DE SALUD"/>
    <x v="9"/>
    <x v="410"/>
    <s v="016"/>
    <s v="MINISTERIO DE PROTECCION SOCIAL"/>
    <x v="59"/>
    <x v="391"/>
    <x v="1"/>
    <x v="28"/>
    <x v="112"/>
    <n v="596818177"/>
    <n v="2717476"/>
    <n v="599535653"/>
    <n v="555818177"/>
    <n v="551295354"/>
    <n v="551295354"/>
    <n v="524895354"/>
  </r>
  <r>
    <n v="2021"/>
    <x v="9"/>
    <s v="DEPARTAMENTO ADMINISTRATIVO DE SALUD"/>
    <x v="9"/>
    <x v="411"/>
    <s v="016"/>
    <s v="MINISTERIO DE PROTECCION SOCIAL"/>
    <x v="59"/>
    <x v="392"/>
    <x v="1"/>
    <x v="28"/>
    <x v="113"/>
    <n v="0"/>
    <n v="128694508"/>
    <n v="128694508"/>
    <n v="128694508"/>
    <n v="0"/>
    <n v="0"/>
    <n v="0"/>
  </r>
  <r>
    <n v="2021"/>
    <x v="9"/>
    <s v="DEPARTAMENTO ADMINISTRATIVO DE SALUD"/>
    <x v="9"/>
    <x v="412"/>
    <s v="016"/>
    <s v="MINISTERIO DE PROTECCION SOCIAL"/>
    <x v="59"/>
    <x v="393"/>
    <x v="1"/>
    <x v="28"/>
    <x v="114"/>
    <n v="0"/>
    <n v="65325486825"/>
    <n v="65325486825"/>
    <n v="65325486825"/>
    <n v="65325486825"/>
    <n v="65325486825"/>
    <n v="65325486825"/>
  </r>
  <r>
    <n v="2021"/>
    <x v="9"/>
    <s v="DEPARTAMENTO ADMINISTRATIVO DE SALUD"/>
    <x v="9"/>
    <x v="413"/>
    <s v="017"/>
    <s v="RENDIMIENTOS FINANCIEROS FONDO LOCAL DE SALUD"/>
    <x v="60"/>
    <x v="394"/>
    <x v="1"/>
    <x v="28"/>
    <x v="114"/>
    <n v="0"/>
    <n v="1042049.83"/>
    <n v="1042049.83"/>
    <n v="1042049"/>
    <n v="1042049"/>
    <n v="1042049"/>
    <n v="1042049"/>
  </r>
  <r>
    <n v="2021"/>
    <x v="9"/>
    <s v="DEPARTAMENTO ADMINISTRATIVO DE SALUD"/>
    <x v="9"/>
    <x v="414"/>
    <s v="017"/>
    <s v="RENDIMIENTOS FINANCIEROS FONDO LOCAL DE SALUD"/>
    <x v="60"/>
    <x v="395"/>
    <x v="1"/>
    <x v="28"/>
    <x v="114"/>
    <n v="0"/>
    <n v="796182255.23000002"/>
    <n v="796182255.23000002"/>
    <n v="358081771"/>
    <n v="320709025"/>
    <n v="320709025"/>
    <n v="246686351"/>
  </r>
  <r>
    <n v="2021"/>
    <x v="9"/>
    <s v="DEPARTAMENTO ADMINISTRATIVO DE SALUD"/>
    <x v="9"/>
    <x v="415"/>
    <s v="017"/>
    <s v="RENDIMIENTOS FINANCIEROS FONDO LOCAL DE SALUD"/>
    <x v="60"/>
    <x v="396"/>
    <x v="1"/>
    <x v="28"/>
    <x v="114"/>
    <n v="0"/>
    <n v="252167125.94999999"/>
    <n v="252167125.94999999"/>
    <n v="252167000"/>
    <n v="252167000"/>
    <n v="252167000"/>
    <n v="252167000"/>
  </r>
  <r>
    <n v="2021"/>
    <x v="9"/>
    <s v="DEPARTAMENTO ADMINISTRATIVO DE SALUD"/>
    <x v="9"/>
    <x v="416"/>
    <s v="017"/>
    <s v="RENDIMIENTOS FINANCIEROS FONDO LOCAL DE SALUD"/>
    <x v="60"/>
    <x v="397"/>
    <x v="1"/>
    <x v="28"/>
    <x v="114"/>
    <n v="0"/>
    <n v="75945861.159999996"/>
    <n v="75945861.159999996"/>
    <n v="70703542"/>
    <n v="65002625"/>
    <n v="65002625"/>
    <n v="40995957"/>
  </r>
  <r>
    <n v="2021"/>
    <x v="9"/>
    <s v="DEPARTAMENTO ADMINISTRATIVO DE SALUD"/>
    <x v="9"/>
    <x v="417"/>
    <s v="017"/>
    <s v="RENDIMIENTOS FINANCIEROS FONDO LOCAL DE SALUD"/>
    <x v="60"/>
    <x v="398"/>
    <x v="1"/>
    <x v="28"/>
    <x v="110"/>
    <n v="0"/>
    <n v="29824393.420000002"/>
    <n v="29824393.420000002"/>
    <n v="0"/>
    <n v="0"/>
    <n v="0"/>
    <n v="0"/>
  </r>
  <r>
    <n v="2021"/>
    <x v="9"/>
    <s v="DEPARTAMENTO ADMINISTRATIVO DE SALUD"/>
    <x v="9"/>
    <x v="418"/>
    <s v="017"/>
    <s v="RENDIMIENTOS FINANCIEROS FONDO LOCAL DE SALUD"/>
    <x v="60"/>
    <x v="399"/>
    <x v="1"/>
    <x v="28"/>
    <x v="115"/>
    <n v="0"/>
    <n v="35695239.799999997"/>
    <n v="35695239.799999997"/>
    <n v="0"/>
    <n v="0"/>
    <n v="0"/>
    <n v="0"/>
  </r>
  <r>
    <n v="2021"/>
    <x v="9"/>
    <s v="DEPARTAMENTO ADMINISTRATIVO DE SALUD"/>
    <x v="9"/>
    <x v="419"/>
    <s v="017"/>
    <s v="RENDIMIENTOS FINANCIEROS FONDO LOCAL DE SALUD"/>
    <x v="60"/>
    <x v="400"/>
    <x v="1"/>
    <x v="28"/>
    <x v="116"/>
    <n v="0"/>
    <n v="5268189.1900000004"/>
    <n v="5268189.1900000004"/>
    <n v="0"/>
    <n v="0"/>
    <n v="0"/>
    <n v="0"/>
  </r>
  <r>
    <n v="2021"/>
    <x v="9"/>
    <s v="DEPARTAMENTO ADMINISTRATIVO DE SALUD"/>
    <x v="9"/>
    <x v="420"/>
    <s v="017"/>
    <s v="RENDIMIENTOS FINANCIEROS FONDO LOCAL DE SALUD"/>
    <x v="60"/>
    <x v="401"/>
    <x v="1"/>
    <x v="28"/>
    <x v="114"/>
    <n v="420886127"/>
    <n v="0"/>
    <n v="420886127"/>
    <n v="61100000"/>
    <n v="57100000"/>
    <n v="57100000"/>
    <n v="57100000"/>
  </r>
  <r>
    <n v="2021"/>
    <x v="9"/>
    <s v="DEPARTAMENTO ADMINISTRATIVO DE SALUD"/>
    <x v="9"/>
    <x v="421"/>
    <s v="018"/>
    <s v="CREDITO INTERNO"/>
    <x v="41"/>
    <x v="402"/>
    <x v="1"/>
    <x v="28"/>
    <x v="114"/>
    <n v="0"/>
    <n v="21958593104.43"/>
    <n v="21958593104.43"/>
    <n v="21958593104"/>
    <n v="21958593104"/>
    <n v="0"/>
    <n v="0"/>
  </r>
  <r>
    <n v="2021"/>
    <x v="9"/>
    <s v="DEPARTAMENTO ADMINISTRATIVO DE SALUD"/>
    <x v="9"/>
    <x v="422"/>
    <s v="001"/>
    <s v="INGRESOS CORRIENTES DE LIBRE DESTINACION"/>
    <x v="2"/>
    <x v="403"/>
    <x v="1"/>
    <x v="28"/>
    <x v="114"/>
    <n v="800000000"/>
    <n v="0"/>
    <n v="800000000"/>
    <n v="800000000"/>
    <n v="800000000"/>
    <n v="800000000"/>
    <n v="800000000"/>
  </r>
  <r>
    <n v="2021"/>
    <x v="9"/>
    <s v="DEPARTAMENTO ADMINISTRATIVO DE SALUD"/>
    <x v="9"/>
    <x v="423"/>
    <s v="001"/>
    <s v="INGRESOS CORRIENTES DE LIBRE DESTINACION"/>
    <x v="2"/>
    <x v="404"/>
    <x v="1"/>
    <x v="28"/>
    <x v="114"/>
    <n v="900000000"/>
    <n v="0"/>
    <n v="900000000"/>
    <n v="900000000"/>
    <n v="900000000"/>
    <n v="782608695.65999997"/>
    <n v="0"/>
  </r>
  <r>
    <n v="2021"/>
    <x v="9"/>
    <s v="DEPARTAMENTO ADMINISTRATIVO DE SALUD"/>
    <x v="9"/>
    <x v="424"/>
    <s v="001"/>
    <s v="INGRESOS CORRIENTES DE LIBRE DESTINACION"/>
    <x v="2"/>
    <x v="405"/>
    <x v="1"/>
    <x v="28"/>
    <x v="114"/>
    <n v="1800000000"/>
    <n v="0"/>
    <n v="1800000000"/>
    <n v="1800000000"/>
    <n v="1800000000"/>
    <n v="1800000000"/>
    <n v="600000000"/>
  </r>
  <r>
    <n v="2021"/>
    <x v="9"/>
    <s v="DEPARTAMENTO ADMINISTRATIVO DE SALUD"/>
    <x v="9"/>
    <x v="425"/>
    <s v="001"/>
    <s v="INGRESOS CORRIENTES DE LIBRE DESTINACION"/>
    <x v="2"/>
    <x v="406"/>
    <x v="1"/>
    <x v="28"/>
    <x v="114"/>
    <n v="1800000000"/>
    <n v="-899262555"/>
    <n v="900737445"/>
    <n v="900737445"/>
    <n v="900737445"/>
    <n v="900737445"/>
    <n v="900737445"/>
  </r>
  <r>
    <n v="2021"/>
    <x v="9"/>
    <s v="DEPARTAMENTO ADMINISTRATIVO DE SALUD"/>
    <x v="9"/>
    <x v="426"/>
    <s v="001"/>
    <s v="INGRESOS CORRIENTES DE LIBRE DESTINACION"/>
    <x v="2"/>
    <x v="407"/>
    <x v="1"/>
    <x v="28"/>
    <x v="114"/>
    <n v="50000000"/>
    <n v="0"/>
    <n v="50000000"/>
    <n v="34933333"/>
    <n v="34933333"/>
    <n v="34933333"/>
    <n v="31600000"/>
  </r>
  <r>
    <n v="2021"/>
    <x v="9"/>
    <s v="DEPARTAMENTO ADMINISTRATIVO DE SALUD"/>
    <x v="9"/>
    <x v="427"/>
    <s v="001"/>
    <s v="INGRESOS CORRIENTES DE LIBRE DESTINACION"/>
    <x v="2"/>
    <x v="408"/>
    <x v="1"/>
    <x v="28"/>
    <x v="114"/>
    <n v="547881984"/>
    <n v="899262555"/>
    <n v="1447144539"/>
    <n v="1447144539"/>
    <n v="1447144539"/>
    <n v="1447144539"/>
    <n v="1447144539"/>
  </r>
  <r>
    <n v="2021"/>
    <x v="9"/>
    <s v="DEPARTAMENTO ADMINISTRATIVO DE SALUD"/>
    <x v="9"/>
    <x v="428"/>
    <s v="001"/>
    <s v="INGRESOS CORRIENTES DE LIBRE DESTINACION"/>
    <x v="2"/>
    <x v="409"/>
    <x v="1"/>
    <x v="28"/>
    <x v="114"/>
    <n v="750000000"/>
    <n v="0"/>
    <n v="750000000"/>
    <n v="749583864"/>
    <n v="717013463"/>
    <n v="711000130"/>
    <n v="682436798"/>
  </r>
  <r>
    <n v="2021"/>
    <x v="9"/>
    <s v="DEPARTAMENTO ADMINISTRATIVO DE SALUD"/>
    <x v="9"/>
    <x v="429"/>
    <s v="001"/>
    <s v="INGRESOS CORRIENTES DE LIBRE DESTINACION"/>
    <x v="2"/>
    <x v="410"/>
    <x v="1"/>
    <x v="28"/>
    <x v="114"/>
    <n v="300000000"/>
    <n v="0"/>
    <n v="300000000"/>
    <n v="300000000"/>
    <n v="300000000"/>
    <n v="300000000"/>
    <n v="300000000"/>
  </r>
  <r>
    <n v="2021"/>
    <x v="9"/>
    <s v="DEPARTAMENTO ADMINISTRATIVO DE SALUD"/>
    <x v="9"/>
    <x v="430"/>
    <s v="001"/>
    <s v="INGRESOS CORRIENTES DE LIBRE DESTINACION"/>
    <x v="2"/>
    <x v="411"/>
    <x v="1"/>
    <x v="28"/>
    <x v="114"/>
    <n v="450000000"/>
    <n v="0"/>
    <n v="450000000"/>
    <n v="449930000"/>
    <n v="436000000"/>
    <n v="436000000"/>
    <n v="426400000"/>
  </r>
  <r>
    <n v="2021"/>
    <x v="9"/>
    <s v="DEPARTAMENTO ADMINISTRATIVO DE SALUD"/>
    <x v="9"/>
    <x v="431"/>
    <s v="001"/>
    <s v="INGRESOS CORRIENTES DE LIBRE DESTINACION"/>
    <x v="2"/>
    <x v="412"/>
    <x v="1"/>
    <x v="28"/>
    <x v="113"/>
    <n v="250000000"/>
    <n v="0"/>
    <n v="250000000"/>
    <n v="250000000"/>
    <n v="204130000"/>
    <n v="190567000"/>
    <n v="56000000"/>
  </r>
  <r>
    <n v="2021"/>
    <x v="9"/>
    <s v="DEPARTAMENTO ADMINISTRATIVO DE SALUD"/>
    <x v="9"/>
    <x v="432"/>
    <s v="001"/>
    <s v="INGRESOS CORRIENTES DE LIBRE DESTINACION"/>
    <x v="2"/>
    <x v="413"/>
    <x v="1"/>
    <x v="28"/>
    <x v="111"/>
    <n v="900000000"/>
    <n v="0"/>
    <n v="900000000"/>
    <n v="899953333"/>
    <n v="899883330"/>
    <n v="899883330"/>
    <n v="854083333"/>
  </r>
  <r>
    <n v="2021"/>
    <x v="9"/>
    <s v="DEPARTAMENTO ADMINISTRATIVO DE SALUD"/>
    <x v="9"/>
    <x v="433"/>
    <s v="013"/>
    <s v="RENDIMIENTOS FINANCIEROS COLJUEGOS"/>
    <x v="61"/>
    <x v="414"/>
    <x v="1"/>
    <x v="28"/>
    <x v="114"/>
    <n v="211051392"/>
    <n v="0"/>
    <n v="211051392"/>
    <n v="0"/>
    <n v="0"/>
    <n v="0"/>
    <n v="0"/>
  </r>
  <r>
    <n v="2021"/>
    <x v="9"/>
    <s v="DEPARTAMENTO ADMINISTRATIVO DE SALUD"/>
    <x v="9"/>
    <x v="434"/>
    <s v="015"/>
    <s v="COLJUEGOS"/>
    <x v="62"/>
    <x v="415"/>
    <x v="1"/>
    <x v="28"/>
    <x v="114"/>
    <n v="0"/>
    <n v="509060704"/>
    <n v="509060704"/>
    <n v="509060704"/>
    <n v="477751819"/>
    <n v="477751819"/>
    <n v="477751819"/>
  </r>
  <r>
    <n v="2021"/>
    <x v="9"/>
    <s v="DEPARTAMENTO ADMINISTRATIVO DE SALUD"/>
    <x v="9"/>
    <x v="435"/>
    <s v="015"/>
    <s v="COLJUEGOS"/>
    <x v="62"/>
    <x v="416"/>
    <x v="1"/>
    <x v="28"/>
    <x v="114"/>
    <n v="0"/>
    <n v="797996552.39999998"/>
    <n v="797996552.39999998"/>
    <n v="408880000"/>
    <n v="392680000"/>
    <n v="392680000"/>
    <n v="370160000"/>
  </r>
  <r>
    <n v="2021"/>
    <x v="9"/>
    <s v="DEPARTAMENTO ADMINISTRATIVO DE SALUD"/>
    <x v="9"/>
    <x v="436"/>
    <s v="015"/>
    <s v="COLJUEGOS"/>
    <x v="62"/>
    <x v="417"/>
    <x v="1"/>
    <x v="28"/>
    <x v="114"/>
    <n v="0"/>
    <n v="311638014"/>
    <n v="311638014"/>
    <n v="311638014"/>
    <n v="311638014"/>
    <n v="311638014"/>
    <n v="311638014"/>
  </r>
  <r>
    <n v="2021"/>
    <x v="9"/>
    <s v="DEPARTAMENTO ADMINISTRATIVO DE SALUD"/>
    <x v="9"/>
    <x v="437"/>
    <s v="015"/>
    <s v="COLJUEGOS"/>
    <x v="62"/>
    <x v="418"/>
    <x v="1"/>
    <x v="28"/>
    <x v="114"/>
    <n v="0"/>
    <n v="2539986349.5999999"/>
    <n v="2539986349.5999999"/>
    <n v="2520601444"/>
    <n v="2246447149"/>
    <n v="645343956"/>
    <n v="154600000"/>
  </r>
  <r>
    <n v="2021"/>
    <x v="9"/>
    <s v="DEPARTAMENTO ADMINISTRATIVO DE SALUD"/>
    <x v="9"/>
    <x v="438"/>
    <s v="015"/>
    <s v="COLJUEGOS"/>
    <x v="62"/>
    <x v="419"/>
    <x v="1"/>
    <x v="28"/>
    <x v="114"/>
    <n v="10461447095"/>
    <n v="0"/>
    <n v="10461447095"/>
    <n v="10461447095"/>
    <n v="8227956296.0100002"/>
    <n v="8227956296.0100002"/>
    <n v="8227956296.0100002"/>
  </r>
  <r>
    <n v="2021"/>
    <x v="9"/>
    <s v="DEPARTAMENTO ADMINISTRATIVO DE SALUD"/>
    <x v="9"/>
    <x v="439"/>
    <s v="015"/>
    <s v="COLJUEGOS"/>
    <x v="62"/>
    <x v="420"/>
    <x v="1"/>
    <x v="28"/>
    <x v="114"/>
    <n v="414466112"/>
    <n v="0"/>
    <n v="414466112"/>
    <n v="414466112"/>
    <n v="414466112"/>
    <n v="414466112"/>
    <n v="414466112"/>
  </r>
  <r>
    <n v="2021"/>
    <x v="9"/>
    <s v="DEPARTAMENTO ADMINISTRATIVO DE SALUD"/>
    <x v="9"/>
    <x v="440"/>
    <s v="015"/>
    <s v="COLJUEGOS"/>
    <x v="62"/>
    <x v="421"/>
    <x v="1"/>
    <x v="28"/>
    <x v="114"/>
    <n v="705486883"/>
    <n v="0"/>
    <n v="705486883"/>
    <n v="679400000"/>
    <n v="577950000"/>
    <n v="567950000"/>
    <n v="534500000"/>
  </r>
  <r>
    <n v="2021"/>
    <x v="9"/>
    <s v="DEPARTAMENTO ADMINISTRATIVO DE SALUD"/>
    <x v="9"/>
    <x v="441"/>
    <s v="015"/>
    <s v="COLJUEGOS"/>
    <x v="62"/>
    <x v="422"/>
    <x v="1"/>
    <x v="28"/>
    <x v="114"/>
    <n v="470324587"/>
    <n v="0"/>
    <n v="470324587"/>
    <n v="468200000"/>
    <n v="461699999"/>
    <n v="461699999"/>
    <n v="453200000"/>
  </r>
  <r>
    <n v="2021"/>
    <x v="9"/>
    <s v="DEPARTAMENTO ADMINISTRATIVO DE SALUD"/>
    <x v="9"/>
    <x v="442"/>
    <s v="015"/>
    <s v="COLJUEGOS"/>
    <x v="62"/>
    <x v="423"/>
    <x v="1"/>
    <x v="28"/>
    <x v="114"/>
    <n v="0"/>
    <n v="200000000"/>
    <n v="200000000"/>
    <n v="200000000"/>
    <n v="0"/>
    <n v="0"/>
    <n v="0"/>
  </r>
  <r>
    <n v="2021"/>
    <x v="9"/>
    <s v="DEPARTAMENTO ADMINISTRATIVO DE SALUD"/>
    <x v="9"/>
    <x v="443"/>
    <s v="016"/>
    <s v="MINISTERIO DE PROTECCION SOCIAL"/>
    <x v="59"/>
    <x v="424"/>
    <x v="1"/>
    <x v="28"/>
    <x v="113"/>
    <n v="0"/>
    <n v="19360000"/>
    <n v="19360000"/>
    <n v="19360000"/>
    <n v="19360000"/>
    <n v="19360000"/>
    <n v="19360000"/>
  </r>
  <r>
    <n v="2021"/>
    <x v="9"/>
    <s v="DEPARTAMENTO ADMINISTRATIVO DE SALUD"/>
    <x v="9"/>
    <x v="444"/>
    <s v="016"/>
    <s v="MINISTERIO DE PROTECCION SOCIAL"/>
    <x v="59"/>
    <x v="425"/>
    <x v="1"/>
    <x v="28"/>
    <x v="114"/>
    <n v="0"/>
    <n v="250033336"/>
    <n v="250033336"/>
    <n v="250033336"/>
    <n v="250033336"/>
    <n v="250033336"/>
    <n v="250033336"/>
  </r>
  <r>
    <n v="2021"/>
    <x v="9"/>
    <s v="DEPARTAMENTO ADMINISTRATIVO DE SALUD"/>
    <x v="9"/>
    <x v="445"/>
    <s v="016"/>
    <s v="MINISTERIO DE PROTECCION SOCIAL"/>
    <x v="59"/>
    <x v="426"/>
    <x v="1"/>
    <x v="28"/>
    <x v="109"/>
    <n v="0"/>
    <n v="15020000"/>
    <n v="15020000"/>
    <n v="0"/>
    <n v="0"/>
    <n v="0"/>
    <n v="0"/>
  </r>
  <r>
    <n v="2021"/>
    <x v="9"/>
    <s v="DEPARTAMENTO ADMINISTRATIVO DE SALUD"/>
    <x v="9"/>
    <x v="446"/>
    <s v="016"/>
    <s v="MINISTERIO DE PROTECCION SOCIAL"/>
    <x v="59"/>
    <x v="427"/>
    <x v="1"/>
    <x v="28"/>
    <x v="112"/>
    <n v="0"/>
    <n v="52961772"/>
    <n v="52961772"/>
    <n v="52961772"/>
    <n v="52961772"/>
    <n v="52961772"/>
    <n v="52961772"/>
  </r>
  <r>
    <n v="2021"/>
    <x v="9"/>
    <s v="DEPARTAMENTO ADMINISTRATIVO DE SALUD"/>
    <x v="9"/>
    <x v="447"/>
    <s v="016"/>
    <s v="MINISTERIO DE PROTECCION SOCIAL"/>
    <x v="59"/>
    <x v="428"/>
    <x v="1"/>
    <x v="28"/>
    <x v="112"/>
    <n v="0"/>
    <n v="111162063"/>
    <n v="111162063"/>
    <n v="111162063"/>
    <n v="111162063"/>
    <n v="111162063"/>
    <n v="111162063"/>
  </r>
  <r>
    <n v="2021"/>
    <x v="9"/>
    <s v="DEPARTAMENTO ADMINISTRATIVO DE SALUD"/>
    <x v="9"/>
    <x v="448"/>
    <s v="016"/>
    <s v="MINISTERIO DE PROTECCION SOCIAL"/>
    <x v="59"/>
    <x v="429"/>
    <x v="1"/>
    <x v="28"/>
    <x v="112"/>
    <n v="0"/>
    <n v="23949007"/>
    <n v="23949007"/>
    <n v="23949007"/>
    <n v="23949007"/>
    <n v="23949007"/>
    <n v="23949007"/>
  </r>
  <r>
    <n v="2021"/>
    <x v="9"/>
    <s v="DEPARTAMENTO ADMINISTRATIVO DE SALUD"/>
    <x v="9"/>
    <x v="449"/>
    <s v="016"/>
    <s v="MINISTERIO DE PROTECCION SOCIAL"/>
    <x v="59"/>
    <x v="430"/>
    <x v="1"/>
    <x v="28"/>
    <x v="112"/>
    <n v="0"/>
    <n v="72759874"/>
    <n v="72759874"/>
    <n v="72759874"/>
    <n v="72759874"/>
    <n v="72759874"/>
    <n v="72759874"/>
  </r>
  <r>
    <n v="2021"/>
    <x v="9"/>
    <s v="DEPARTAMENTO ADMINISTRATIVO DE SALUD"/>
    <x v="9"/>
    <x v="450"/>
    <s v="068"/>
    <s v="SGP - SALUD"/>
    <x v="58"/>
    <x v="431"/>
    <x v="1"/>
    <x v="28"/>
    <x v="110"/>
    <n v="380318231"/>
    <n v="-38318231"/>
    <n v="342000000"/>
    <n v="338966666"/>
    <n v="338359999"/>
    <n v="333559999"/>
    <n v="270300000"/>
  </r>
  <r>
    <n v="2021"/>
    <x v="9"/>
    <s v="DEPARTAMENTO ADMINISTRATIVO DE SALUD"/>
    <x v="9"/>
    <x v="451"/>
    <s v="068"/>
    <s v="SGP - SALUD"/>
    <x v="58"/>
    <x v="432"/>
    <x v="1"/>
    <x v="28"/>
    <x v="115"/>
    <n v="217363641"/>
    <n v="0"/>
    <n v="217363641"/>
    <n v="207446975"/>
    <n v="202196974"/>
    <n v="201496974"/>
    <n v="192863641"/>
  </r>
  <r>
    <n v="2021"/>
    <x v="9"/>
    <s v="DEPARTAMENTO ADMINISTRATIVO DE SALUD"/>
    <x v="9"/>
    <x v="452"/>
    <s v="068"/>
    <s v="SGP - SALUD"/>
    <x v="58"/>
    <x v="433"/>
    <x v="1"/>
    <x v="28"/>
    <x v="115"/>
    <n v="450000000"/>
    <n v="0"/>
    <n v="450000000"/>
    <n v="385966666"/>
    <n v="369539999"/>
    <n v="273903333"/>
    <n v="156800000"/>
  </r>
  <r>
    <n v="2021"/>
    <x v="9"/>
    <s v="DEPARTAMENTO ADMINISTRATIVO DE SALUD"/>
    <x v="9"/>
    <x v="453"/>
    <s v="068"/>
    <s v="SGP - SALUD"/>
    <x v="58"/>
    <x v="434"/>
    <x v="1"/>
    <x v="28"/>
    <x v="115"/>
    <n v="250000000"/>
    <n v="-45000000"/>
    <n v="205000000"/>
    <n v="197000000"/>
    <n v="197000000"/>
    <n v="161000000"/>
    <n v="149000000"/>
  </r>
  <r>
    <n v="2021"/>
    <x v="9"/>
    <s v="DEPARTAMENTO ADMINISTRATIVO DE SALUD"/>
    <x v="9"/>
    <x v="454"/>
    <s v="068"/>
    <s v="SGP - SALUD"/>
    <x v="58"/>
    <x v="435"/>
    <x v="1"/>
    <x v="28"/>
    <x v="112"/>
    <n v="247363641"/>
    <n v="-1363641"/>
    <n v="246000000"/>
    <n v="246000000"/>
    <n v="243200000"/>
    <n v="243200000"/>
    <n v="225800000"/>
  </r>
  <r>
    <n v="2021"/>
    <x v="9"/>
    <s v="DEPARTAMENTO ADMINISTRATIVO DE SALUD"/>
    <x v="9"/>
    <x v="455"/>
    <s v="068"/>
    <s v="SGP - SALUD"/>
    <x v="58"/>
    <x v="436"/>
    <x v="1"/>
    <x v="28"/>
    <x v="112"/>
    <n v="268000000"/>
    <n v="-24400000"/>
    <n v="243600000"/>
    <n v="243600000"/>
    <n v="220533333"/>
    <n v="211600000"/>
    <n v="211600000"/>
  </r>
  <r>
    <n v="2021"/>
    <x v="9"/>
    <s v="DEPARTAMENTO ADMINISTRATIVO DE SALUD"/>
    <x v="9"/>
    <x v="456"/>
    <s v="068"/>
    <s v="SGP - SALUD"/>
    <x v="58"/>
    <x v="437"/>
    <x v="1"/>
    <x v="28"/>
    <x v="112"/>
    <n v="980000000"/>
    <n v="-202886714"/>
    <n v="777113286"/>
    <n v="777113286"/>
    <n v="747363285"/>
    <n v="740296619"/>
    <n v="687013286"/>
  </r>
  <r>
    <n v="2021"/>
    <x v="9"/>
    <s v="DEPARTAMENTO ADMINISTRATIVO DE SALUD"/>
    <x v="9"/>
    <x v="457"/>
    <s v="068"/>
    <s v="SGP - SALUD"/>
    <x v="58"/>
    <x v="438"/>
    <x v="1"/>
    <x v="28"/>
    <x v="112"/>
    <n v="301000000"/>
    <n v="-20000000"/>
    <n v="281000000"/>
    <n v="253000000"/>
    <n v="246000000"/>
    <n v="246000000"/>
    <n v="214871562.40000001"/>
  </r>
  <r>
    <n v="2021"/>
    <x v="9"/>
    <s v="DEPARTAMENTO ADMINISTRATIVO DE SALUD"/>
    <x v="9"/>
    <x v="458"/>
    <s v="068"/>
    <s v="SGP - SALUD"/>
    <x v="58"/>
    <x v="439"/>
    <x v="1"/>
    <x v="28"/>
    <x v="112"/>
    <n v="520000000"/>
    <n v="0"/>
    <n v="520000000"/>
    <n v="508419999"/>
    <n v="506366531"/>
    <n v="484487501"/>
    <n v="433004800"/>
  </r>
  <r>
    <n v="2021"/>
    <x v="9"/>
    <s v="DEPARTAMENTO ADMINISTRATIVO DE SALUD"/>
    <x v="9"/>
    <x v="459"/>
    <s v="068"/>
    <s v="SGP - SALUD"/>
    <x v="58"/>
    <x v="440"/>
    <x v="1"/>
    <x v="28"/>
    <x v="116"/>
    <n v="367363633"/>
    <n v="0"/>
    <n v="367363633"/>
    <n v="195149998"/>
    <n v="195149998"/>
    <n v="183983332"/>
    <n v="160816666"/>
  </r>
  <r>
    <n v="2021"/>
    <x v="9"/>
    <s v="DEPARTAMENTO ADMINISTRATIVO DE SALUD"/>
    <x v="9"/>
    <x v="460"/>
    <s v="087"/>
    <s v="RENDIMIENTOS FINANCIEROS-S.G.P-SALUD"/>
    <x v="63"/>
    <x v="441"/>
    <x v="1"/>
    <x v="28"/>
    <x v="114"/>
    <n v="417717915"/>
    <n v="0"/>
    <n v="417717915"/>
    <n v="317886665"/>
    <n v="317886665"/>
    <n v="317886665"/>
    <n v="311109999"/>
  </r>
  <r>
    <n v="2021"/>
    <x v="9"/>
    <s v="DEPARTAMENTO ADMINISTRATIVO DE SALUD"/>
    <x v="9"/>
    <x v="461"/>
    <s v="087"/>
    <s v="RENDIMIENTOS FINANCIEROS-S.G.P-SALUD"/>
    <x v="63"/>
    <x v="442"/>
    <x v="1"/>
    <x v="28"/>
    <x v="114"/>
    <n v="0"/>
    <n v="404373587"/>
    <n v="404373587"/>
    <n v="404373587"/>
    <n v="404373587"/>
    <n v="404373587"/>
    <n v="404373587"/>
  </r>
  <r>
    <n v="2021"/>
    <x v="9"/>
    <s v="DEPARTAMENTO ADMINISTRATIVO DE SALUD"/>
    <x v="9"/>
    <x v="462"/>
    <s v="087"/>
    <s v="RENDIMIENTOS FINANCIEROS-S.G.P-SALUD"/>
    <x v="63"/>
    <x v="443"/>
    <x v="1"/>
    <x v="28"/>
    <x v="114"/>
    <n v="0"/>
    <n v="90119284.819999993"/>
    <n v="90119284.819999993"/>
    <n v="90119000"/>
    <n v="90119000"/>
    <n v="90119000"/>
    <n v="90119000"/>
  </r>
  <r>
    <n v="2021"/>
    <x v="9"/>
    <s v="DEPARTAMENTO ADMINISTRATIVO DE SALUD"/>
    <x v="9"/>
    <x v="463"/>
    <s v="087"/>
    <s v="RENDIMIENTOS FINANCIEROS-S.G.P-SALUD"/>
    <x v="63"/>
    <x v="444"/>
    <x v="1"/>
    <x v="28"/>
    <x v="113"/>
    <n v="0"/>
    <n v="0"/>
    <n v="0"/>
    <n v="0"/>
    <n v="0"/>
    <n v="0"/>
    <n v="0"/>
  </r>
  <r>
    <n v="2021"/>
    <x v="9"/>
    <s v="DEPARTAMENTO ADMINISTRATIVO DE SALUD"/>
    <x v="9"/>
    <x v="464"/>
    <s v="087"/>
    <s v="RENDIMIENTOS FINANCIEROS-S.G.P-SALUD"/>
    <x v="63"/>
    <x v="445"/>
    <x v="1"/>
    <x v="28"/>
    <x v="108"/>
    <n v="0"/>
    <n v="0"/>
    <n v="0"/>
    <n v="0"/>
    <n v="0"/>
    <n v="0"/>
    <n v="0"/>
  </r>
  <r>
    <n v="2021"/>
    <x v="9"/>
    <s v="DEPARTAMENTO ADMINISTRATIVO DE SALUD"/>
    <x v="9"/>
    <x v="465"/>
    <s v="087"/>
    <s v="RENDIMIENTOS FINANCIEROS-S.G.P-SALUD"/>
    <x v="63"/>
    <x v="446"/>
    <x v="1"/>
    <x v="28"/>
    <x v="112"/>
    <n v="0"/>
    <n v="0.18"/>
    <n v="0.18"/>
    <n v="0"/>
    <n v="0"/>
    <n v="0"/>
    <n v="0"/>
  </r>
  <r>
    <n v="2021"/>
    <x v="9"/>
    <s v="DEPARTAMENTO ADMINISTRATIVO DE SALUD"/>
    <x v="9"/>
    <x v="466"/>
    <s v="087"/>
    <s v="RENDIMIENTOS FINANCIEROS-S.G.P-SALUD"/>
    <x v="63"/>
    <x v="447"/>
    <x v="1"/>
    <x v="28"/>
    <x v="114"/>
    <n v="0"/>
    <n v="84936679"/>
    <n v="84936679"/>
    <n v="84936673"/>
    <n v="84936673"/>
    <n v="84936673"/>
    <n v="0"/>
  </r>
  <r>
    <n v="2021"/>
    <x v="9"/>
    <s v="DEPARTAMENTO ADMINISTRATIVO DE SALUD"/>
    <x v="9"/>
    <x v="467"/>
    <s v="095"/>
    <s v="MULTAS Y SANCIONES"/>
    <x v="34"/>
    <x v="448"/>
    <x v="1"/>
    <x v="28"/>
    <x v="114"/>
    <n v="0"/>
    <n v="9668016"/>
    <n v="9668016"/>
    <n v="9668016"/>
    <n v="9668016"/>
    <n v="9668016"/>
    <n v="0"/>
  </r>
  <r>
    <n v="2021"/>
    <x v="9"/>
    <s v="DEPARTAMENTO ADMINISTRATIVO DE SALUD"/>
    <x v="9"/>
    <x v="468"/>
    <s v="095"/>
    <s v="MULTAS Y SANCIONES"/>
    <x v="34"/>
    <x v="449"/>
    <x v="1"/>
    <x v="28"/>
    <x v="114"/>
    <n v="0"/>
    <n v="32487901"/>
    <n v="32487901"/>
    <n v="32487901"/>
    <n v="32170218"/>
    <n v="32170218"/>
    <n v="0"/>
  </r>
  <r>
    <n v="2021"/>
    <x v="9"/>
    <s v="DEPARTAMENTO ADMINISTRATIVO DE SALUD"/>
    <x v="9"/>
    <x v="469"/>
    <s v="096"/>
    <s v="CAJAS DE COMPENSACION FAMILIAR"/>
    <x v="64"/>
    <x v="450"/>
    <x v="1"/>
    <x v="28"/>
    <x v="114"/>
    <n v="1871788411"/>
    <n v="0"/>
    <n v="1871788411"/>
    <n v="0"/>
    <n v="0"/>
    <n v="0"/>
    <n v="0"/>
  </r>
  <r>
    <n v="2021"/>
    <x v="9"/>
    <s v="DEPARTAMENTO ADMINISTRATIVO DE SALUD"/>
    <x v="9"/>
    <x v="470"/>
    <s v="154"/>
    <s v="RENDIMIENTOS FINANCIEROS - LAUDO ARBITRAL DISTRITO DE CARTAGENA"/>
    <x v="65"/>
    <x v="451"/>
    <x v="1"/>
    <x v="28"/>
    <x v="114"/>
    <n v="0"/>
    <n v="164248166"/>
    <n v="164248166"/>
    <n v="164248166"/>
    <n v="164248166"/>
    <n v="164248166"/>
    <n v="164248166"/>
  </r>
  <r>
    <n v="2021"/>
    <x v="9"/>
    <s v="DEPARTAMENTO ADMINISTRATIVO DE SALUD"/>
    <x v="9"/>
    <x v="471"/>
    <s v="155"/>
    <s v="OTROS RECURSOS DE CAPITAL - LAUDO ARBITRAL DISTRITO DE CARTAGENA"/>
    <x v="66"/>
    <x v="452"/>
    <x v="1"/>
    <x v="28"/>
    <x v="114"/>
    <n v="0"/>
    <n v="575501681"/>
    <n v="575501681"/>
    <n v="575501681"/>
    <n v="575501681"/>
    <n v="575501681"/>
    <n v="51240762"/>
  </r>
  <r>
    <n v="2021"/>
    <x v="9"/>
    <s v="DEPARTAMENTO ADMINISTRATIVO DE SALUD"/>
    <x v="9"/>
    <x v="472"/>
    <s v="036"/>
    <s v="RENDIMIENTOS FINANCIEROS MINISTERIO DE LA PROTECCION"/>
    <x v="67"/>
    <x v="453"/>
    <x v="1"/>
    <x v="28"/>
    <x v="114"/>
    <n v="0"/>
    <n v="94190347.829999998"/>
    <n v="94190347.829999998"/>
    <n v="94190347.829999998"/>
    <n v="94190347"/>
    <n v="94190347"/>
    <n v="0"/>
  </r>
  <r>
    <n v="2021"/>
    <x v="9"/>
    <s v="DEPARTAMENTO ADMINISTRATIVO DE SALUD"/>
    <x v="9"/>
    <x v="473"/>
    <s v="038"/>
    <s v="RENDIMIENTOS FINANCIEROS RECURSOS DEL CREDITO"/>
    <x v="42"/>
    <x v="454"/>
    <x v="1"/>
    <x v="28"/>
    <x v="114"/>
    <n v="0"/>
    <n v="1446156766.5999999"/>
    <n v="1446156766.5999999"/>
    <n v="1446156766.5999999"/>
    <n v="1446156766.5999999"/>
    <n v="1441335366"/>
    <n v="0"/>
  </r>
  <r>
    <n v="2021"/>
    <x v="9"/>
    <s v="DEPARTAMENTO ADMINISTRATIVO DE SALUD"/>
    <x v="9"/>
    <x v="474"/>
    <s v="049"/>
    <s v="ADRES"/>
    <x v="68"/>
    <x v="455"/>
    <x v="1"/>
    <x v="28"/>
    <x v="114"/>
    <n v="0"/>
    <n v="475072407"/>
    <n v="475072407"/>
    <n v="475072407"/>
    <n v="475072407"/>
    <n v="475072407"/>
    <n v="475072407"/>
  </r>
  <r>
    <n v="2021"/>
    <x v="9"/>
    <s v="DEPARTAMENTO ADMINISTRATIVO DE SALUD"/>
    <x v="9"/>
    <x v="475"/>
    <s v="049"/>
    <s v="ADRES"/>
    <x v="68"/>
    <x v="456"/>
    <x v="1"/>
    <x v="28"/>
    <x v="114"/>
    <n v="0"/>
    <n v="2589864000"/>
    <n v="2589864000"/>
    <n v="2589864000"/>
    <n v="2589864000"/>
    <n v="2589864000"/>
    <n v="0"/>
  </r>
  <r>
    <n v="2021"/>
    <x v="9"/>
    <s v="DEPARTAMENTO ADMINISTRATIVO DE SALUD"/>
    <x v="9"/>
    <x v="476"/>
    <s v="049"/>
    <s v="ADRES"/>
    <x v="68"/>
    <x v="457"/>
    <x v="1"/>
    <x v="28"/>
    <x v="114"/>
    <n v="371769147031"/>
    <n v="0"/>
    <n v="371769147031"/>
    <n v="371769147031"/>
    <n v="371769147031"/>
    <n v="371769147031"/>
    <n v="371769147031"/>
  </r>
  <r>
    <n v="2021"/>
    <x v="9"/>
    <s v="DEPARTAMENTO ADMINISTRATIVO DE SALUD"/>
    <x v="9"/>
    <x v="477"/>
    <s v="049"/>
    <s v="ADRES"/>
    <x v="68"/>
    <x v="458"/>
    <x v="1"/>
    <x v="28"/>
    <x v="114"/>
    <n v="2446980424"/>
    <n v="0"/>
    <n v="2446980424"/>
    <n v="2422994299"/>
    <n v="2422994298.96"/>
    <n v="2422994298.96"/>
    <n v="2422994298.96"/>
  </r>
  <r>
    <n v="2021"/>
    <x v="9"/>
    <s v="DEPARTAMENTO ADMINISTRATIVO DE SALUD"/>
    <x v="9"/>
    <x v="478"/>
    <s v="049"/>
    <s v="ADRES"/>
    <x v="68"/>
    <x v="459"/>
    <x v="1"/>
    <x v="28"/>
    <x v="114"/>
    <n v="0"/>
    <n v="43764636155"/>
    <n v="43764636155"/>
    <n v="43764636155"/>
    <n v="43764636155"/>
    <n v="43764636155"/>
    <n v="43764636155"/>
  </r>
  <r>
    <n v="2021"/>
    <x v="9"/>
    <s v="DEPARTAMENTO ADMINISTRATIVO DE SALUD"/>
    <x v="9"/>
    <x v="479"/>
    <s v="068"/>
    <s v="SGP - SALUD"/>
    <x v="58"/>
    <x v="460"/>
    <x v="1"/>
    <x v="28"/>
    <x v="114"/>
    <n v="0"/>
    <n v="12117965809"/>
    <n v="12117965809"/>
    <n v="12117965802"/>
    <n v="12117965802"/>
    <n v="12117965802"/>
    <n v="12117965802"/>
  </r>
  <r>
    <n v="2021"/>
    <x v="9"/>
    <s v="DEPARTAMENTO ADMINISTRATIVO DE SALUD"/>
    <x v="9"/>
    <x v="480"/>
    <s v="068"/>
    <s v="SGP - SALUD"/>
    <x v="58"/>
    <x v="461"/>
    <x v="1"/>
    <x v="28"/>
    <x v="114"/>
    <n v="0"/>
    <n v="0"/>
    <n v="0"/>
    <n v="0"/>
    <n v="0"/>
    <n v="0"/>
    <n v="0"/>
  </r>
  <r>
    <n v="2021"/>
    <x v="9"/>
    <s v="DEPARTAMENTO ADMINISTRATIVO DE SALUD"/>
    <x v="9"/>
    <x v="481"/>
    <s v="068"/>
    <s v="SGP - SALUD"/>
    <x v="58"/>
    <x v="462"/>
    <x v="1"/>
    <x v="28"/>
    <x v="114"/>
    <n v="0"/>
    <n v="3231095098"/>
    <n v="3231095098"/>
    <n v="3222169203"/>
    <n v="3214379134"/>
    <n v="3150891505"/>
    <n v="736908072"/>
  </r>
  <r>
    <n v="2021"/>
    <x v="9"/>
    <s v="DEPARTAMENTO ADMINISTRATIVO DE SALUD"/>
    <x v="9"/>
    <x v="482"/>
    <s v="068"/>
    <s v="SGP - SALUD"/>
    <x v="58"/>
    <x v="463"/>
    <x v="1"/>
    <x v="28"/>
    <x v="114"/>
    <n v="0"/>
    <n v="3007553175"/>
    <n v="3007553175"/>
    <n v="3007553175"/>
    <n v="2962418240"/>
    <n v="2962418240"/>
    <n v="1575836153"/>
  </r>
  <r>
    <n v="2021"/>
    <x v="9"/>
    <s v="DEPARTAMENTO ADMINISTRATIVO DE SALUD"/>
    <x v="9"/>
    <x v="483"/>
    <s v="068"/>
    <s v="SGP - SALUD"/>
    <x v="58"/>
    <x v="464"/>
    <x v="1"/>
    <x v="28"/>
    <x v="114"/>
    <n v="0"/>
    <n v="364079350"/>
    <n v="364079350"/>
    <n v="364079290"/>
    <n v="364079290"/>
    <n v="364079290"/>
    <n v="143402463"/>
  </r>
  <r>
    <n v="2021"/>
    <x v="9"/>
    <s v="DEPARTAMENTO ADMINISTRATIVO DE SALUD"/>
    <x v="9"/>
    <x v="484"/>
    <s v="068"/>
    <s v="SGP - SALUD"/>
    <x v="58"/>
    <x v="465"/>
    <x v="1"/>
    <x v="28"/>
    <x v="114"/>
    <n v="0"/>
    <n v="0"/>
    <n v="0"/>
    <n v="0"/>
    <n v="0"/>
    <n v="0"/>
    <n v="0"/>
  </r>
  <r>
    <n v="2021"/>
    <x v="9"/>
    <s v="DEPARTAMENTO ADMINISTRATIVO DE SALUD"/>
    <x v="9"/>
    <x v="485"/>
    <s v="068"/>
    <s v="SGP - SALUD"/>
    <x v="58"/>
    <x v="466"/>
    <x v="1"/>
    <x v="28"/>
    <x v="114"/>
    <n v="0"/>
    <n v="0"/>
    <n v="0"/>
    <n v="0"/>
    <n v="0"/>
    <n v="0"/>
    <n v="0"/>
  </r>
  <r>
    <n v="2021"/>
    <x v="9"/>
    <s v="DEPARTAMENTO ADMINISTRATIVO DE SALUD"/>
    <x v="9"/>
    <x v="486"/>
    <s v="068"/>
    <s v="SGP - SALUD"/>
    <x v="58"/>
    <x v="467"/>
    <x v="1"/>
    <x v="28"/>
    <x v="114"/>
    <n v="0"/>
    <n v="50472363"/>
    <n v="50472363"/>
    <n v="50472363"/>
    <n v="50472363"/>
    <n v="50472363"/>
    <n v="50472363"/>
  </r>
  <r>
    <n v="2021"/>
    <x v="9"/>
    <s v="DEPARTAMENTO ADMINISTRATIVO DE SALUD"/>
    <x v="9"/>
    <x v="487"/>
    <s v="068"/>
    <s v="SGP - SALUD"/>
    <x v="58"/>
    <x v="468"/>
    <x v="1"/>
    <x v="28"/>
    <x v="114"/>
    <n v="0"/>
    <n v="0"/>
    <n v="0"/>
    <n v="0"/>
    <n v="0"/>
    <n v="0"/>
    <n v="0"/>
  </r>
  <r>
    <n v="2021"/>
    <x v="9"/>
    <s v="DEPARTAMENTO ADMINISTRATIVO DE SALUD"/>
    <x v="9"/>
    <x v="488"/>
    <s v="068"/>
    <s v="SGP - SALUD"/>
    <x v="58"/>
    <x v="469"/>
    <x v="1"/>
    <x v="28"/>
    <x v="113"/>
    <n v="0"/>
    <n v="0"/>
    <n v="0"/>
    <n v="0"/>
    <n v="0"/>
    <n v="0"/>
    <n v="0"/>
  </r>
  <r>
    <n v="2021"/>
    <x v="9"/>
    <s v="DEPARTAMENTO ADMINISTRATIVO DE SALUD"/>
    <x v="9"/>
    <x v="489"/>
    <s v="068"/>
    <s v="SGP - SALUD"/>
    <x v="58"/>
    <x v="470"/>
    <x v="1"/>
    <x v="28"/>
    <x v="107"/>
    <n v="0"/>
    <n v="0"/>
    <n v="0"/>
    <n v="0"/>
    <n v="0"/>
    <n v="0"/>
    <n v="0"/>
  </r>
  <r>
    <n v="2021"/>
    <x v="9"/>
    <s v="DEPARTAMENTO ADMINISTRATIVO DE SALUD"/>
    <x v="9"/>
    <x v="490"/>
    <s v="068"/>
    <s v="SGP - SALUD"/>
    <x v="58"/>
    <x v="471"/>
    <x v="1"/>
    <x v="28"/>
    <x v="107"/>
    <n v="0"/>
    <n v="0"/>
    <n v="0"/>
    <n v="0"/>
    <n v="0"/>
    <n v="0"/>
    <n v="0"/>
  </r>
  <r>
    <n v="2021"/>
    <x v="9"/>
    <s v="DEPARTAMENTO ADMINISTRATIVO DE SALUD"/>
    <x v="9"/>
    <x v="491"/>
    <s v="068"/>
    <s v="SGP - SALUD"/>
    <x v="58"/>
    <x v="472"/>
    <x v="1"/>
    <x v="28"/>
    <x v="107"/>
    <n v="0"/>
    <n v="0"/>
    <n v="0"/>
    <n v="0"/>
    <n v="0"/>
    <n v="0"/>
    <n v="0"/>
  </r>
  <r>
    <n v="2021"/>
    <x v="9"/>
    <s v="DEPARTAMENTO ADMINISTRATIVO DE SALUD"/>
    <x v="9"/>
    <x v="492"/>
    <s v="068"/>
    <s v="SGP - SALUD"/>
    <x v="58"/>
    <x v="473"/>
    <x v="1"/>
    <x v="28"/>
    <x v="108"/>
    <n v="0"/>
    <n v="0"/>
    <n v="0"/>
    <n v="0"/>
    <n v="0"/>
    <n v="0"/>
    <n v="0"/>
  </r>
  <r>
    <n v="2021"/>
    <x v="9"/>
    <s v="DEPARTAMENTO ADMINISTRATIVO DE SALUD"/>
    <x v="9"/>
    <x v="493"/>
    <s v="068"/>
    <s v="SGP - SALUD"/>
    <x v="58"/>
    <x v="474"/>
    <x v="1"/>
    <x v="28"/>
    <x v="108"/>
    <n v="0"/>
    <n v="0"/>
    <n v="0"/>
    <n v="0"/>
    <n v="0"/>
    <n v="0"/>
    <n v="0"/>
  </r>
  <r>
    <n v="2021"/>
    <x v="9"/>
    <s v="DEPARTAMENTO ADMINISTRATIVO DE SALUD"/>
    <x v="9"/>
    <x v="494"/>
    <s v="068"/>
    <s v="SGP - SALUD"/>
    <x v="58"/>
    <x v="475"/>
    <x v="1"/>
    <x v="28"/>
    <x v="108"/>
    <n v="0"/>
    <n v="0"/>
    <n v="0"/>
    <n v="0"/>
    <n v="0"/>
    <n v="0"/>
    <n v="0"/>
  </r>
  <r>
    <n v="2021"/>
    <x v="9"/>
    <s v="DEPARTAMENTO ADMINISTRATIVO DE SALUD"/>
    <x v="9"/>
    <x v="495"/>
    <s v="068"/>
    <s v="SGP - SALUD"/>
    <x v="58"/>
    <x v="476"/>
    <x v="1"/>
    <x v="28"/>
    <x v="108"/>
    <n v="0"/>
    <n v="0"/>
    <n v="0"/>
    <n v="0"/>
    <n v="0"/>
    <n v="0"/>
    <n v="0"/>
  </r>
  <r>
    <n v="2021"/>
    <x v="9"/>
    <s v="DEPARTAMENTO ADMINISTRATIVO DE SALUD"/>
    <x v="9"/>
    <x v="496"/>
    <s v="068"/>
    <s v="SGP - SALUD"/>
    <x v="58"/>
    <x v="477"/>
    <x v="1"/>
    <x v="28"/>
    <x v="109"/>
    <n v="0"/>
    <n v="0"/>
    <n v="0"/>
    <n v="0"/>
    <n v="0"/>
    <n v="0"/>
    <n v="0"/>
  </r>
  <r>
    <n v="2021"/>
    <x v="9"/>
    <s v="DEPARTAMENTO ADMINISTRATIVO DE SALUD"/>
    <x v="9"/>
    <x v="497"/>
    <s v="068"/>
    <s v="SGP - SALUD"/>
    <x v="58"/>
    <x v="478"/>
    <x v="1"/>
    <x v="28"/>
    <x v="110"/>
    <n v="0"/>
    <n v="0"/>
    <n v="0"/>
    <n v="0"/>
    <n v="0"/>
    <n v="0"/>
    <n v="0"/>
  </r>
  <r>
    <n v="2021"/>
    <x v="9"/>
    <s v="DEPARTAMENTO ADMINISTRATIVO DE SALUD"/>
    <x v="9"/>
    <x v="498"/>
    <s v="068"/>
    <s v="SGP - SALUD"/>
    <x v="58"/>
    <x v="479"/>
    <x v="1"/>
    <x v="28"/>
    <x v="110"/>
    <n v="0"/>
    <n v="0"/>
    <n v="0"/>
    <n v="0"/>
    <n v="0"/>
    <n v="0"/>
    <n v="0"/>
  </r>
  <r>
    <n v="2021"/>
    <x v="9"/>
    <s v="DEPARTAMENTO ADMINISTRATIVO DE SALUD"/>
    <x v="9"/>
    <x v="499"/>
    <s v="068"/>
    <s v="SGP - SALUD"/>
    <x v="58"/>
    <x v="480"/>
    <x v="1"/>
    <x v="28"/>
    <x v="115"/>
    <n v="0"/>
    <n v="0"/>
    <n v="0"/>
    <n v="0"/>
    <n v="0"/>
    <n v="0"/>
    <n v="0"/>
  </r>
  <r>
    <n v="2021"/>
    <x v="9"/>
    <s v="DEPARTAMENTO ADMINISTRATIVO DE SALUD"/>
    <x v="9"/>
    <x v="500"/>
    <s v="068"/>
    <s v="SGP - SALUD"/>
    <x v="58"/>
    <x v="481"/>
    <x v="1"/>
    <x v="28"/>
    <x v="115"/>
    <n v="0"/>
    <n v="0"/>
    <n v="0"/>
    <n v="0"/>
    <n v="0"/>
    <n v="0"/>
    <n v="0"/>
  </r>
  <r>
    <n v="2021"/>
    <x v="9"/>
    <s v="DEPARTAMENTO ADMINISTRATIVO DE SALUD"/>
    <x v="9"/>
    <x v="501"/>
    <s v="068"/>
    <s v="SGP - SALUD"/>
    <x v="58"/>
    <x v="482"/>
    <x v="1"/>
    <x v="28"/>
    <x v="115"/>
    <n v="0"/>
    <n v="0"/>
    <n v="0"/>
    <n v="0"/>
    <n v="0"/>
    <n v="0"/>
    <n v="0"/>
  </r>
  <r>
    <n v="2021"/>
    <x v="9"/>
    <s v="DEPARTAMENTO ADMINISTRATIVO DE SALUD"/>
    <x v="9"/>
    <x v="502"/>
    <s v="068"/>
    <s v="SGP - SALUD"/>
    <x v="58"/>
    <x v="483"/>
    <x v="1"/>
    <x v="28"/>
    <x v="112"/>
    <n v="0"/>
    <n v="853555717"/>
    <n v="853555717"/>
    <n v="42000000"/>
    <n v="23449998"/>
    <n v="22633332"/>
    <n v="3500000"/>
  </r>
  <r>
    <n v="2021"/>
    <x v="9"/>
    <s v="DEPARTAMENTO ADMINISTRATIVO DE SALUD"/>
    <x v="9"/>
    <x v="503"/>
    <s v="068"/>
    <s v="SGP - SALUD"/>
    <x v="58"/>
    <x v="484"/>
    <x v="1"/>
    <x v="28"/>
    <x v="112"/>
    <n v="0"/>
    <n v="260000000"/>
    <n v="260000000"/>
    <n v="0"/>
    <n v="0"/>
    <n v="0"/>
    <n v="0"/>
  </r>
  <r>
    <n v="2021"/>
    <x v="9"/>
    <s v="DEPARTAMENTO ADMINISTRATIVO DE SALUD"/>
    <x v="9"/>
    <x v="504"/>
    <s v="068"/>
    <s v="SGP - SALUD"/>
    <x v="58"/>
    <x v="485"/>
    <x v="1"/>
    <x v="28"/>
    <x v="112"/>
    <n v="0"/>
    <n v="300000000"/>
    <n v="300000000"/>
    <n v="4433333"/>
    <n v="4433333"/>
    <n v="4433333"/>
    <n v="4433333"/>
  </r>
  <r>
    <n v="2021"/>
    <x v="9"/>
    <s v="DEPARTAMENTO ADMINISTRATIVO DE SALUD"/>
    <x v="9"/>
    <x v="505"/>
    <s v="068"/>
    <s v="SGP - SALUD"/>
    <x v="58"/>
    <x v="486"/>
    <x v="1"/>
    <x v="28"/>
    <x v="112"/>
    <n v="0"/>
    <n v="1304668515"/>
    <n v="1304668515"/>
    <n v="703134942"/>
    <n v="586333736"/>
    <n v="586333736"/>
    <n v="112200000"/>
  </r>
  <r>
    <n v="2021"/>
    <x v="9"/>
    <s v="DEPARTAMENTO ADMINISTRATIVO DE SALUD"/>
    <x v="9"/>
    <x v="506"/>
    <s v="068"/>
    <s v="SGP - SALUD"/>
    <x v="58"/>
    <x v="487"/>
    <x v="1"/>
    <x v="28"/>
    <x v="112"/>
    <n v="0"/>
    <n v="0"/>
    <n v="0"/>
    <n v="0"/>
    <n v="0"/>
    <n v="0"/>
    <n v="0"/>
  </r>
  <r>
    <n v="2021"/>
    <x v="9"/>
    <s v="DEPARTAMENTO ADMINISTRATIVO DE SALUD"/>
    <x v="9"/>
    <x v="507"/>
    <s v="068"/>
    <s v="SGP - SALUD"/>
    <x v="58"/>
    <x v="488"/>
    <x v="1"/>
    <x v="28"/>
    <x v="116"/>
    <n v="0"/>
    <n v="0"/>
    <n v="0"/>
    <n v="0"/>
    <n v="0"/>
    <n v="0"/>
    <n v="0"/>
  </r>
  <r>
    <n v="2021"/>
    <x v="9"/>
    <s v="DEPARTAMENTO ADMINISTRATIVO DE SALUD"/>
    <x v="9"/>
    <x v="508"/>
    <s v="068"/>
    <s v="SGP - SALUD"/>
    <x v="58"/>
    <x v="489"/>
    <x v="1"/>
    <x v="28"/>
    <x v="114"/>
    <n v="222557894820"/>
    <n v="0"/>
    <n v="222557894820"/>
    <n v="222557894820"/>
    <n v="222557894820"/>
    <n v="222557894820"/>
    <n v="222557894820"/>
  </r>
  <r>
    <n v="2021"/>
    <x v="9"/>
    <s v="DEPARTAMENTO ADMINISTRATIVO DE SALUD"/>
    <x v="9"/>
    <x v="509"/>
    <s v="068"/>
    <s v="SGP - SALUD"/>
    <x v="58"/>
    <x v="490"/>
    <x v="1"/>
    <x v="28"/>
    <x v="114"/>
    <n v="970000000"/>
    <n v="0"/>
    <n v="970000000"/>
    <n v="963714860"/>
    <n v="951799860"/>
    <n v="911594860"/>
    <n v="829700000"/>
  </r>
  <r>
    <n v="2021"/>
    <x v="9"/>
    <s v="DEPARTAMENTO ADMINISTRATIVO DE SALUD"/>
    <x v="9"/>
    <x v="510"/>
    <s v="068"/>
    <s v="SGP - SALUD"/>
    <x v="58"/>
    <x v="491"/>
    <x v="1"/>
    <x v="28"/>
    <x v="114"/>
    <n v="287363641"/>
    <n v="-80000000"/>
    <n v="207363641"/>
    <n v="207363641"/>
    <n v="202880535"/>
    <n v="202880535"/>
    <n v="171800000"/>
  </r>
  <r>
    <n v="2021"/>
    <x v="9"/>
    <s v="DEPARTAMENTO ADMINISTRATIVO DE SALUD"/>
    <x v="9"/>
    <x v="511"/>
    <s v="068"/>
    <s v="SGP - SALUD"/>
    <x v="58"/>
    <x v="492"/>
    <x v="1"/>
    <x v="28"/>
    <x v="114"/>
    <n v="495000000"/>
    <n v="-295000000"/>
    <n v="200000000"/>
    <n v="183833333"/>
    <n v="180166666"/>
    <n v="180166666"/>
    <n v="171333333"/>
  </r>
  <r>
    <n v="2021"/>
    <x v="9"/>
    <s v="DEPARTAMENTO ADMINISTRATIVO DE SALUD"/>
    <x v="9"/>
    <x v="512"/>
    <s v="068"/>
    <s v="SGP - SALUD"/>
    <x v="58"/>
    <x v="493"/>
    <x v="1"/>
    <x v="28"/>
    <x v="113"/>
    <n v="395000000"/>
    <n v="-91200000"/>
    <n v="303800000"/>
    <n v="290800000"/>
    <n v="285800000"/>
    <n v="261800000"/>
    <n v="237800000"/>
  </r>
  <r>
    <n v="2021"/>
    <x v="9"/>
    <s v="DEPARTAMENTO ADMINISTRATIVO DE SALUD"/>
    <x v="9"/>
    <x v="513"/>
    <s v="068"/>
    <s v="SGP - SALUD"/>
    <x v="58"/>
    <x v="494"/>
    <x v="1"/>
    <x v="28"/>
    <x v="107"/>
    <n v="495000000"/>
    <n v="-65766428"/>
    <n v="429233572"/>
    <n v="407733571"/>
    <n v="407733571"/>
    <n v="217526761.80000001"/>
    <n v="56000000"/>
  </r>
  <r>
    <n v="2021"/>
    <x v="10"/>
    <s v="LOCALIDAD HISTORICA Y DEL CARIBE NORTE"/>
    <x v="10"/>
    <x v="514"/>
    <s v="095"/>
    <s v="MULTAS Y SANCIONES"/>
    <x v="34"/>
    <x v="495"/>
    <x v="2"/>
    <x v="10"/>
    <x v="43"/>
    <n v="0"/>
    <n v="62738"/>
    <n v="62738"/>
    <n v="0"/>
    <n v="0"/>
    <n v="0"/>
    <n v="0"/>
  </r>
  <r>
    <n v="2021"/>
    <x v="10"/>
    <s v="LOCALIDAD HISTORICA Y DEL CARIBE NORTE"/>
    <x v="10"/>
    <x v="515"/>
    <s v="095"/>
    <s v="MULTAS Y SANCIONES"/>
    <x v="34"/>
    <x v="495"/>
    <x v="2"/>
    <x v="10"/>
    <x v="43"/>
    <n v="0"/>
    <n v="5689430.2699999996"/>
    <n v="5689430.2699999996"/>
    <n v="0"/>
    <n v="0"/>
    <n v="0"/>
    <n v="0"/>
  </r>
  <r>
    <n v="2021"/>
    <x v="10"/>
    <s v="LOCALIDAD HISTORICA Y DEL CARIBE NORTE"/>
    <x v="10"/>
    <x v="516"/>
    <s v="001"/>
    <s v="INGRESOS CORRIENTES DE LIBRE DESTINACION"/>
    <x v="2"/>
    <x v="147"/>
    <x v="2"/>
    <x v="10"/>
    <x v="43"/>
    <n v="12371674435"/>
    <n v="0"/>
    <n v="12371674435"/>
    <n v="12348627783.059999"/>
    <n v="12293578154.51"/>
    <n v="11704514290.309999"/>
    <n v="10081487967.91"/>
  </r>
  <r>
    <n v="2021"/>
    <x v="11"/>
    <s v="DEPARTAMENTO ADMINISTRATIVO DE TRANSITO Y TRANSPORTE"/>
    <x v="11"/>
    <x v="517"/>
    <s v="079"/>
    <s v="RENDIMIENTOS FINANCIEROS DATT"/>
    <x v="69"/>
    <x v="496"/>
    <x v="0"/>
    <x v="2"/>
    <x v="117"/>
    <n v="14259286"/>
    <n v="0"/>
    <n v="14259286"/>
    <n v="0"/>
    <n v="0"/>
    <n v="0"/>
    <n v="0"/>
  </r>
  <r>
    <n v="2021"/>
    <x v="11"/>
    <s v="DEPARTAMENTO ADMINISTRATIVO DE TRANSITO Y TRANSPORTE"/>
    <x v="11"/>
    <x v="518"/>
    <s v="079"/>
    <s v="RENDIMIENTOS FINANCIEROS DATT"/>
    <x v="69"/>
    <x v="497"/>
    <x v="0"/>
    <x v="2"/>
    <x v="117"/>
    <n v="0"/>
    <n v="0"/>
    <n v="0"/>
    <n v="0"/>
    <n v="0"/>
    <n v="0"/>
    <n v="0"/>
  </r>
  <r>
    <n v="2021"/>
    <x v="11"/>
    <s v="DEPARTAMENTO ADMINISTRATIVO DE TRANSITO Y TRANSPORTE"/>
    <x v="11"/>
    <x v="519"/>
    <s v="079"/>
    <s v="RENDIMIENTOS FINANCIEROS DATT"/>
    <x v="69"/>
    <x v="498"/>
    <x v="0"/>
    <x v="2"/>
    <x v="118"/>
    <n v="0"/>
    <n v="13830540"/>
    <n v="13830540"/>
    <n v="12077478"/>
    <n v="12077478"/>
    <n v="0"/>
    <n v="0"/>
  </r>
  <r>
    <n v="2021"/>
    <x v="11"/>
    <s v="DEPARTAMENTO ADMINISTRATIVO DE TRANSITO Y TRANSPORTE"/>
    <x v="11"/>
    <x v="520"/>
    <s v="022"/>
    <s v="IMPUESTO DE VEHICULO AUTOMOTOR"/>
    <x v="70"/>
    <x v="499"/>
    <x v="0"/>
    <x v="2"/>
    <x v="118"/>
    <n v="84000297"/>
    <n v="0"/>
    <n v="84000297"/>
    <n v="0"/>
    <n v="0"/>
    <n v="0"/>
    <n v="0"/>
  </r>
  <r>
    <n v="2021"/>
    <x v="11"/>
    <s v="DEPARTAMENTO ADMINISTRATIVO DE TRANSITO Y TRANSPORTE"/>
    <x v="11"/>
    <x v="521"/>
    <s v="022"/>
    <s v="IMPUESTO DE VEHICULO AUTOMOTOR"/>
    <x v="70"/>
    <x v="500"/>
    <x v="0"/>
    <x v="2"/>
    <x v="118"/>
    <n v="84000297"/>
    <n v="0"/>
    <n v="84000297"/>
    <n v="0"/>
    <n v="0"/>
    <n v="0"/>
    <n v="0"/>
  </r>
  <r>
    <n v="2021"/>
    <x v="11"/>
    <s v="DEPARTAMENTO ADMINISTRATIVO DE TRANSITO Y TRANSPORTE"/>
    <x v="11"/>
    <x v="522"/>
    <s v="022"/>
    <s v="IMPUESTO DE VEHICULO AUTOMOTOR"/>
    <x v="70"/>
    <x v="501"/>
    <x v="0"/>
    <x v="2"/>
    <x v="119"/>
    <n v="373650524"/>
    <n v="-149650524"/>
    <n v="224000000"/>
    <n v="224000000"/>
    <n v="208140000"/>
    <n v="208140000"/>
    <n v="196200000"/>
  </r>
  <r>
    <n v="2021"/>
    <x v="11"/>
    <s v="DEPARTAMENTO ADMINISTRATIVO DE TRANSITO Y TRANSPORTE"/>
    <x v="11"/>
    <x v="523"/>
    <s v="022"/>
    <s v="IMPUESTO DE VEHICULO AUTOMOTOR"/>
    <x v="70"/>
    <x v="502"/>
    <x v="0"/>
    <x v="2"/>
    <x v="119"/>
    <n v="934126310"/>
    <n v="-700000000"/>
    <n v="234126310"/>
    <n v="234126310"/>
    <n v="105840000"/>
    <n v="105840000"/>
    <n v="91700000"/>
  </r>
  <r>
    <n v="2021"/>
    <x v="11"/>
    <s v="DEPARTAMENTO ADMINISTRATIVO DE TRANSITO Y TRANSPORTE"/>
    <x v="11"/>
    <x v="524"/>
    <s v="022"/>
    <s v="IMPUESTO DE VEHICULO AUTOMOTOR"/>
    <x v="70"/>
    <x v="503"/>
    <x v="0"/>
    <x v="2"/>
    <x v="119"/>
    <n v="560475785"/>
    <n v="0"/>
    <n v="560475785"/>
    <n v="0"/>
    <n v="0"/>
    <n v="0"/>
    <n v="0"/>
  </r>
  <r>
    <n v="2021"/>
    <x v="11"/>
    <s v="DEPARTAMENTO ADMINISTRATIVO DE TRANSITO Y TRANSPORTE"/>
    <x v="11"/>
    <x v="525"/>
    <s v="022"/>
    <s v="IMPUESTO DE VEHICULO AUTOMOTOR"/>
    <x v="70"/>
    <x v="504"/>
    <x v="0"/>
    <x v="2"/>
    <x v="117"/>
    <n v="0"/>
    <n v="90649632.230000004"/>
    <n v="90649632.230000004"/>
    <n v="0"/>
    <n v="0"/>
    <n v="0"/>
    <n v="0"/>
  </r>
  <r>
    <n v="2021"/>
    <x v="11"/>
    <s v="DEPARTAMENTO ADMINISTRATIVO DE TRANSITO Y TRANSPORTE"/>
    <x v="11"/>
    <x v="526"/>
    <s v="022"/>
    <s v="IMPUESTO DE VEHICULO AUTOMOTOR"/>
    <x v="70"/>
    <x v="505"/>
    <x v="0"/>
    <x v="2"/>
    <x v="117"/>
    <n v="0"/>
    <n v="320403049.24000001"/>
    <n v="320403049.24000001"/>
    <n v="0"/>
    <n v="0"/>
    <n v="0"/>
    <n v="0"/>
  </r>
  <r>
    <n v="2021"/>
    <x v="11"/>
    <s v="DEPARTAMENTO ADMINISTRATIVO DE TRANSITO Y TRANSPORTE"/>
    <x v="11"/>
    <x v="527"/>
    <s v="022"/>
    <s v="IMPUESTO DE VEHICULO AUTOMOTOR"/>
    <x v="70"/>
    <x v="506"/>
    <x v="0"/>
    <x v="2"/>
    <x v="118"/>
    <n v="0"/>
    <n v="1320902878.6199999"/>
    <n v="1320902878.6199999"/>
    <n v="1137089560.53"/>
    <n v="807139260"/>
    <n v="217960667"/>
    <n v="185396667"/>
  </r>
  <r>
    <n v="2021"/>
    <x v="11"/>
    <s v="DEPARTAMENTO ADMINISTRATIVO DE TRANSITO Y TRANSPORTE"/>
    <x v="11"/>
    <x v="528"/>
    <s v="022"/>
    <s v="IMPUESTO DE VEHICULO AUTOMOTOR"/>
    <x v="70"/>
    <x v="507"/>
    <x v="0"/>
    <x v="2"/>
    <x v="119"/>
    <n v="0"/>
    <n v="0.25"/>
    <n v="0.25"/>
    <n v="0"/>
    <n v="0"/>
    <n v="0"/>
    <n v="0"/>
  </r>
  <r>
    <n v="2021"/>
    <x v="11"/>
    <s v="DEPARTAMENTO ADMINISTRATIVO DE TRANSITO Y TRANSPORTE"/>
    <x v="11"/>
    <x v="529"/>
    <s v="022"/>
    <s v="IMPUESTO DE VEHICULO AUTOMOTOR"/>
    <x v="70"/>
    <x v="508"/>
    <x v="0"/>
    <x v="2"/>
    <x v="119"/>
    <n v="0"/>
    <n v="678724696.65999997"/>
    <n v="678724696.65999997"/>
    <n v="578724696"/>
    <n v="84300000"/>
    <n v="0"/>
    <n v="0"/>
  </r>
  <r>
    <n v="2021"/>
    <x v="11"/>
    <s v="DEPARTAMENTO ADMINISTRATIVO DE TRANSITO Y TRANSPORTE"/>
    <x v="11"/>
    <x v="530"/>
    <s v="022"/>
    <s v="IMPUESTO DE VEHICULO AUTOMOTOR"/>
    <x v="70"/>
    <x v="509"/>
    <x v="0"/>
    <x v="2"/>
    <x v="117"/>
    <n v="478155545"/>
    <n v="486996455"/>
    <n v="965152000"/>
    <n v="965152000"/>
    <n v="825652013.96000004"/>
    <n v="727684989.97000003"/>
    <n v="522455333"/>
  </r>
  <r>
    <n v="2021"/>
    <x v="11"/>
    <s v="DEPARTAMENTO ADMINISTRATIVO DE TRANSITO Y TRANSPORTE"/>
    <x v="11"/>
    <x v="531"/>
    <s v="022"/>
    <s v="IMPUESTO DE VEHICULO AUTOMOTOR"/>
    <x v="70"/>
    <x v="510"/>
    <x v="0"/>
    <x v="2"/>
    <x v="117"/>
    <n v="942051796"/>
    <n v="0"/>
    <n v="942051796"/>
    <n v="897774961"/>
    <n v="854465000"/>
    <n v="435656486.69999999"/>
    <n v="0"/>
  </r>
  <r>
    <n v="2021"/>
    <x v="11"/>
    <s v="DEPARTAMENTO ADMINISTRATIVO DE TRANSITO Y TRANSPORTE"/>
    <x v="11"/>
    <x v="532"/>
    <s v="022"/>
    <s v="IMPUESTO DE VEHICULO AUTOMOTOR"/>
    <x v="70"/>
    <x v="511"/>
    <x v="0"/>
    <x v="2"/>
    <x v="117"/>
    <n v="159385180"/>
    <n v="-78385180"/>
    <n v="81000000"/>
    <n v="81000000"/>
    <n v="22991667"/>
    <n v="22991667"/>
    <n v="22250000"/>
  </r>
  <r>
    <n v="2021"/>
    <x v="11"/>
    <s v="DEPARTAMENTO ADMINISTRATIVO DE TRANSITO Y TRANSPORTE"/>
    <x v="11"/>
    <x v="533"/>
    <s v="022"/>
    <s v="IMPUESTO DE VEHICULO AUTOMOTOR"/>
    <x v="70"/>
    <x v="512"/>
    <x v="0"/>
    <x v="2"/>
    <x v="118"/>
    <n v="392001390"/>
    <n v="441039249"/>
    <n v="833040639"/>
    <n v="637943456.85000002"/>
    <n v="635743456.85000002"/>
    <n v="378200000"/>
    <n v="294200000"/>
  </r>
  <r>
    <n v="2021"/>
    <x v="11"/>
    <s v="DEPARTAMENTO ADMINISTRATIVO DE TRANSITO Y TRANSPORTE"/>
    <x v="11"/>
    <x v="534"/>
    <s v="001"/>
    <s v="INGRESOS CORRIENTES DE LIBRE DESTINACION"/>
    <x v="2"/>
    <x v="513"/>
    <x v="0"/>
    <x v="2"/>
    <x v="117"/>
    <n v="4000000000"/>
    <n v="-813000000"/>
    <n v="3187000000"/>
    <n v="3187000000"/>
    <n v="398174220.92000002"/>
    <n v="319725566.92000002"/>
    <n v="301725566.92000002"/>
  </r>
  <r>
    <n v="2021"/>
    <x v="12"/>
    <s v="DEPARTAMENTO ADMINISTRATIVO DE VALORIZACION"/>
    <x v="12"/>
    <x v="535"/>
    <s v="043"/>
    <s v="CONTRIBUCION VALORIZACION"/>
    <x v="71"/>
    <x v="514"/>
    <x v="0"/>
    <x v="16"/>
    <x v="65"/>
    <n v="0"/>
    <n v="0"/>
    <n v="0"/>
    <n v="0"/>
    <n v="0"/>
    <n v="0"/>
    <n v="0"/>
  </r>
  <r>
    <n v="2021"/>
    <x v="12"/>
    <s v="DEPARTAMENTO ADMINISTRATIVO DE VALORIZACION"/>
    <x v="12"/>
    <x v="536"/>
    <s v="043"/>
    <s v="CONTRIBUCION VALORIZACION"/>
    <x v="71"/>
    <x v="515"/>
    <x v="0"/>
    <x v="16"/>
    <x v="120"/>
    <n v="0"/>
    <n v="54768812"/>
    <n v="54768812"/>
    <n v="54768812"/>
    <n v="54768812"/>
    <n v="54768812"/>
    <n v="0"/>
  </r>
  <r>
    <n v="2021"/>
    <x v="12"/>
    <s v="DEPARTAMENTO ADMINISTRATIVO DE VALORIZACION"/>
    <x v="12"/>
    <x v="537"/>
    <s v="053"/>
    <s v="CONTRAPRESTACIONES PORTUARIAS"/>
    <x v="21"/>
    <x v="516"/>
    <x v="0"/>
    <x v="16"/>
    <x v="120"/>
    <n v="0"/>
    <n v="591121545"/>
    <n v="591121545"/>
    <n v="591121545"/>
    <n v="591121545"/>
    <n v="341121545"/>
    <n v="0"/>
  </r>
  <r>
    <n v="2021"/>
    <x v="12"/>
    <s v="DEPARTAMENTO ADMINISTRATIVO DE VALORIZACION"/>
    <x v="12"/>
    <x v="538"/>
    <s v="053"/>
    <s v="CONTRAPRESTACIONES PORTUARIAS"/>
    <x v="21"/>
    <x v="517"/>
    <x v="0"/>
    <x v="16"/>
    <x v="65"/>
    <n v="612396622"/>
    <n v="-612396622"/>
    <n v="0"/>
    <n v="0"/>
    <n v="0"/>
    <n v="0"/>
    <n v="0"/>
  </r>
  <r>
    <n v="2021"/>
    <x v="12"/>
    <s v="DEPARTAMENTO ADMINISTRATIVO DE VALORIZACION"/>
    <x v="12"/>
    <x v="539"/>
    <s v="053"/>
    <s v="CONTRAPRESTACIONES PORTUARIAS"/>
    <x v="21"/>
    <x v="516"/>
    <x v="0"/>
    <x v="16"/>
    <x v="120"/>
    <n v="0"/>
    <n v="612396622"/>
    <n v="612396622"/>
    <n v="612396622"/>
    <n v="612396622"/>
    <n v="612396622"/>
    <n v="0"/>
  </r>
  <r>
    <n v="2021"/>
    <x v="12"/>
    <s v="DEPARTAMENTO ADMINISTRATIVO DE VALORIZACION"/>
    <x v="12"/>
    <x v="540"/>
    <s v="058"/>
    <s v="OBRAS POR VALORIZACION BENEFICIO DIRECTO"/>
    <x v="72"/>
    <x v="518"/>
    <x v="0"/>
    <x v="16"/>
    <x v="65"/>
    <n v="119403877"/>
    <n v="0"/>
    <n v="119403877"/>
    <n v="0"/>
    <n v="0"/>
    <n v="0"/>
    <n v="0"/>
  </r>
  <r>
    <n v="2021"/>
    <x v="12"/>
    <s v="DEPARTAMENTO ADMINISTRATIVO DE VALORIZACION"/>
    <x v="12"/>
    <x v="541"/>
    <s v="001"/>
    <s v="INGRESOS CORRIENTES DE LIBRE DESTINACION"/>
    <x v="2"/>
    <x v="519"/>
    <x v="0"/>
    <x v="16"/>
    <x v="65"/>
    <n v="1300000000"/>
    <n v="-910000000"/>
    <n v="390000000"/>
    <n v="390000000"/>
    <n v="379733333"/>
    <n v="379733333"/>
    <n v="379733333"/>
  </r>
  <r>
    <n v="2021"/>
    <x v="12"/>
    <s v="DEPARTAMENTO ADMINISTRATIVO DE VALORIZACION"/>
    <x v="12"/>
    <x v="542"/>
    <s v="001"/>
    <s v="INGRESOS CORRIENTES DE LIBRE DESTINACION"/>
    <x v="2"/>
    <x v="520"/>
    <x v="0"/>
    <x v="16"/>
    <x v="65"/>
    <n v="58801109"/>
    <n v="327631342"/>
    <n v="386432451"/>
    <n v="386432451"/>
    <n v="337933540"/>
    <n v="337096150"/>
    <n v="0"/>
  </r>
  <r>
    <n v="2021"/>
    <x v="12"/>
    <s v="DEPARTAMENTO ADMINISTRATIVO DE VALORIZACION"/>
    <x v="12"/>
    <x v="543"/>
    <s v="001"/>
    <s v="INGRESOS CORRIENTES DE LIBRE DESTINACION"/>
    <x v="2"/>
    <x v="521"/>
    <x v="0"/>
    <x v="16"/>
    <x v="120"/>
    <n v="41645762"/>
    <n v="1231848771"/>
    <n v="1273494533"/>
    <n v="1273494533"/>
    <n v="1273494533"/>
    <n v="1247740533"/>
    <n v="4175500"/>
  </r>
  <r>
    <n v="2021"/>
    <x v="12"/>
    <s v="DEPARTAMENTO ADMINISTRATIVO DE VALORIZACION"/>
    <x v="12"/>
    <x v="544"/>
    <s v="001"/>
    <s v="INGRESOS CORRIENTES DE LIBRE DESTINACION"/>
    <x v="2"/>
    <x v="522"/>
    <x v="0"/>
    <x v="16"/>
    <x v="121"/>
    <n v="600000000"/>
    <n v="-600000000"/>
    <n v="0"/>
    <n v="0"/>
    <n v="0"/>
    <n v="0"/>
    <n v="0"/>
  </r>
  <r>
    <n v="2021"/>
    <x v="12"/>
    <s v="DEPARTAMENTO ADMINISTRATIVO DE VALORIZACION"/>
    <x v="12"/>
    <x v="545"/>
    <s v="001"/>
    <s v="INGRESOS CORRIENTES DE LIBRE DESTINACION"/>
    <x v="2"/>
    <x v="523"/>
    <x v="0"/>
    <x v="16"/>
    <x v="121"/>
    <n v="32986742"/>
    <n v="-32986742"/>
    <n v="0"/>
    <n v="0"/>
    <n v="0"/>
    <n v="0"/>
    <n v="0"/>
  </r>
  <r>
    <n v="2021"/>
    <x v="12"/>
    <s v="DEPARTAMENTO ADMINISTRATIVO DE VALORIZACION"/>
    <x v="12"/>
    <x v="546"/>
    <s v="001"/>
    <s v="INGRESOS CORRIENTES DE LIBRE DESTINACION"/>
    <x v="2"/>
    <x v="524"/>
    <x v="0"/>
    <x v="16"/>
    <x v="121"/>
    <n v="16493371"/>
    <n v="-16493371"/>
    <n v="0"/>
    <n v="0"/>
    <n v="0"/>
    <n v="0"/>
    <n v="0"/>
  </r>
  <r>
    <n v="2021"/>
    <x v="12"/>
    <s v="DEPARTAMENTO ADMINISTRATIVO DE VALORIZACION"/>
    <x v="12"/>
    <x v="547"/>
    <s v="003"/>
    <s v="CERTIFICADO PAZ Y SALVO VALORIZACION"/>
    <x v="73"/>
    <x v="525"/>
    <x v="0"/>
    <x v="16"/>
    <x v="65"/>
    <n v="0"/>
    <n v="0"/>
    <n v="0"/>
    <n v="0"/>
    <n v="0"/>
    <n v="0"/>
    <n v="0"/>
  </r>
  <r>
    <n v="2021"/>
    <x v="12"/>
    <s v="DEPARTAMENTO ADMINISTRATIVO DE VALORIZACION"/>
    <x v="12"/>
    <x v="548"/>
    <s v="003"/>
    <s v="CERTIFICADO PAZ Y SALVO VALORIZACION"/>
    <x v="73"/>
    <x v="526"/>
    <x v="0"/>
    <x v="16"/>
    <x v="120"/>
    <n v="0"/>
    <n v="8619998"/>
    <n v="8619998"/>
    <n v="8619998"/>
    <n v="8619998"/>
    <n v="8619998"/>
    <n v="0"/>
  </r>
  <r>
    <n v="2021"/>
    <x v="12"/>
    <s v="DEPARTAMENTO ADMINISTRATIVO DE VALORIZACION"/>
    <x v="12"/>
    <x v="549"/>
    <s v="023"/>
    <s v="RENDIMIENTOS FINANCIEROS VALORIZACION"/>
    <x v="74"/>
    <x v="527"/>
    <x v="0"/>
    <x v="16"/>
    <x v="65"/>
    <n v="13086785"/>
    <n v="0"/>
    <n v="13086785"/>
    <n v="0"/>
    <n v="0"/>
    <n v="0"/>
    <n v="0"/>
  </r>
  <r>
    <n v="2021"/>
    <x v="13"/>
    <s v="ESCUELA DE GOBIERNO"/>
    <x v="13"/>
    <x v="550"/>
    <s v="001"/>
    <s v="INGRESOS CORRIENTES DE LIBRE DESTINACION"/>
    <x v="2"/>
    <x v="528"/>
    <x v="2"/>
    <x v="11"/>
    <x v="122"/>
    <n v="0"/>
    <n v="200000000"/>
    <n v="200000000"/>
    <n v="200000000"/>
    <n v="167350000"/>
    <n v="77350000"/>
    <n v="34965000"/>
  </r>
  <r>
    <n v="2021"/>
    <x v="13"/>
    <s v="ESCUELA DE GOBIERNO"/>
    <x v="13"/>
    <x v="551"/>
    <s v="001"/>
    <s v="INGRESOS CORRIENTES DE LIBRE DESTINACION"/>
    <x v="2"/>
    <x v="529"/>
    <x v="2"/>
    <x v="11"/>
    <x v="122"/>
    <n v="37013767"/>
    <n v="0"/>
    <n v="37013767"/>
    <n v="37013767"/>
    <n v="0"/>
    <n v="0"/>
    <n v="0"/>
  </r>
  <r>
    <n v="2021"/>
    <x v="13"/>
    <s v="ESCUELA DE GOBIERNO"/>
    <x v="13"/>
    <x v="552"/>
    <s v="001"/>
    <s v="INGRESOS CORRIENTES DE LIBRE DESTINACION"/>
    <x v="2"/>
    <x v="530"/>
    <x v="2"/>
    <x v="29"/>
    <x v="123"/>
    <n v="85505350"/>
    <n v="0"/>
    <n v="85505350"/>
    <n v="85505350"/>
    <n v="76231000"/>
    <n v="71122550"/>
    <n v="56999000"/>
  </r>
  <r>
    <n v="2021"/>
    <x v="13"/>
    <s v="ESCUELA DE GOBIERNO"/>
    <x v="13"/>
    <x v="553"/>
    <s v="001"/>
    <s v="INGRESOS CORRIENTES DE LIBRE DESTINACION"/>
    <x v="2"/>
    <x v="531"/>
    <x v="2"/>
    <x v="29"/>
    <x v="123"/>
    <n v="71180312"/>
    <n v="0"/>
    <n v="71180312"/>
    <n v="71180312"/>
    <n v="70000000"/>
    <n v="70000000"/>
    <n v="70000000"/>
  </r>
  <r>
    <n v="2021"/>
    <x v="13"/>
    <s v="ESCUELA DE GOBIERNO"/>
    <x v="13"/>
    <x v="554"/>
    <s v="001"/>
    <s v="INGRESOS CORRIENTES DE LIBRE DESTINACION"/>
    <x v="2"/>
    <x v="532"/>
    <x v="2"/>
    <x v="29"/>
    <x v="124"/>
    <n v="70687925"/>
    <n v="0"/>
    <n v="70687925"/>
    <n v="70663538.349999994"/>
    <n v="69858307"/>
    <n v="57000000"/>
    <n v="57000000"/>
  </r>
  <r>
    <n v="2021"/>
    <x v="13"/>
    <s v="ESCUELA DE GOBIERNO"/>
    <x v="13"/>
    <x v="555"/>
    <s v="001"/>
    <s v="INGRESOS CORRIENTES DE LIBRE DESTINACION"/>
    <x v="2"/>
    <x v="533"/>
    <x v="2"/>
    <x v="29"/>
    <x v="125"/>
    <n v="76162934"/>
    <n v="0"/>
    <n v="76162934"/>
    <n v="76162934"/>
    <n v="35077054.219999999"/>
    <n v="28548500"/>
    <n v="28548500"/>
  </r>
  <r>
    <n v="2021"/>
    <x v="13"/>
    <s v="ESCUELA DE GOBIERNO"/>
    <x v="13"/>
    <x v="556"/>
    <s v="001"/>
    <s v="INGRESOS CORRIENTES DE LIBRE DESTINACION"/>
    <x v="2"/>
    <x v="534"/>
    <x v="2"/>
    <x v="29"/>
    <x v="126"/>
    <n v="540725691"/>
    <n v="0"/>
    <n v="540725691"/>
    <n v="540725691"/>
    <n v="485209963.77999997"/>
    <n v="481125691"/>
    <n v="481125691"/>
  </r>
  <r>
    <n v="2021"/>
    <x v="13"/>
    <s v="ESCUELA DE GOBIERNO"/>
    <x v="13"/>
    <x v="557"/>
    <s v="001"/>
    <s v="INGRESOS CORRIENTES DE LIBRE DESTINACION"/>
    <x v="2"/>
    <x v="535"/>
    <x v="2"/>
    <x v="29"/>
    <x v="126"/>
    <n v="458112041"/>
    <n v="0"/>
    <n v="458112041"/>
    <n v="458102032"/>
    <n v="458102032"/>
    <n v="458102032"/>
    <n v="458102032"/>
  </r>
  <r>
    <n v="2021"/>
    <x v="13"/>
    <s v="ESCUELA DE GOBIERNO"/>
    <x v="13"/>
    <x v="558"/>
    <s v="001"/>
    <s v="INGRESOS CORRIENTES DE LIBRE DESTINACION"/>
    <x v="2"/>
    <x v="536"/>
    <x v="2"/>
    <x v="29"/>
    <x v="127"/>
    <n v="116468785"/>
    <n v="0"/>
    <n v="116468785"/>
    <n v="116468785"/>
    <n v="114882118"/>
    <n v="106002183"/>
    <n v="50613333"/>
  </r>
  <r>
    <n v="2021"/>
    <x v="13"/>
    <s v="ESCUELA DE GOBIERNO"/>
    <x v="13"/>
    <x v="559"/>
    <s v="001"/>
    <s v="INGRESOS CORRIENTES DE LIBRE DESTINACION"/>
    <x v="2"/>
    <x v="537"/>
    <x v="2"/>
    <x v="29"/>
    <x v="128"/>
    <n v="293618788"/>
    <n v="0"/>
    <n v="293618788"/>
    <n v="293618788"/>
    <n v="275628323"/>
    <n v="275628323"/>
    <n v="273018323"/>
  </r>
  <r>
    <n v="2021"/>
    <x v="13"/>
    <s v="ESCUELA DE GOBIERNO"/>
    <x v="13"/>
    <x v="560"/>
    <s v="001"/>
    <s v="INGRESOS CORRIENTES DE LIBRE DESTINACION"/>
    <x v="2"/>
    <x v="538"/>
    <x v="2"/>
    <x v="29"/>
    <x v="128"/>
    <n v="154461277"/>
    <n v="0"/>
    <n v="154461277"/>
    <n v="154461277"/>
    <n v="154461277"/>
    <n v="154461277"/>
    <n v="90085357"/>
  </r>
  <r>
    <n v="2021"/>
    <x v="13"/>
    <s v="ESCUELA DE GOBIERNO"/>
    <x v="13"/>
    <x v="561"/>
    <s v="001"/>
    <s v="INGRESOS CORRIENTES DE LIBRE DESTINACION"/>
    <x v="2"/>
    <x v="539"/>
    <x v="2"/>
    <x v="29"/>
    <x v="124"/>
    <n v="83328474"/>
    <n v="0"/>
    <n v="83328474"/>
    <n v="83328474"/>
    <n v="83328474"/>
    <n v="83328474"/>
    <n v="41000000"/>
  </r>
  <r>
    <n v="2021"/>
    <x v="14"/>
    <s v="INSTITUTO DE DEPORTE Y RECREACION"/>
    <x v="14"/>
    <x v="562"/>
    <s v="011"/>
    <s v="RENDIMIENTOS FINANCIEROS - IDER"/>
    <x v="75"/>
    <x v="540"/>
    <x v="1"/>
    <x v="30"/>
    <x v="129"/>
    <n v="12963513"/>
    <n v="0"/>
    <n v="12963513"/>
    <n v="0"/>
    <n v="0"/>
    <n v="0"/>
    <n v="0"/>
  </r>
  <r>
    <n v="2021"/>
    <x v="14"/>
    <s v="INSTITUTO DE DEPORTE Y RECREACION"/>
    <x v="14"/>
    <x v="563"/>
    <s v="011"/>
    <s v="RENDIMIENTOS FINANCIEROS - IDER"/>
    <x v="75"/>
    <x v="541"/>
    <x v="1"/>
    <x v="30"/>
    <x v="130"/>
    <n v="2036487"/>
    <n v="0"/>
    <n v="2036487"/>
    <n v="0"/>
    <n v="0"/>
    <n v="0"/>
    <n v="0"/>
  </r>
  <r>
    <n v="2021"/>
    <x v="14"/>
    <s v="INSTITUTO DE DEPORTE Y RECREACION"/>
    <x v="14"/>
    <x v="564"/>
    <s v="024"/>
    <s v="ESPECTACULOS PUBLICOS"/>
    <x v="76"/>
    <x v="542"/>
    <x v="1"/>
    <x v="30"/>
    <x v="129"/>
    <n v="34790000"/>
    <n v="0"/>
    <n v="34790000"/>
    <n v="0"/>
    <n v="0"/>
    <n v="0"/>
    <n v="0"/>
  </r>
  <r>
    <n v="2021"/>
    <x v="14"/>
    <s v="INSTITUTO DE DEPORTE Y RECREACION"/>
    <x v="14"/>
    <x v="565"/>
    <s v="024"/>
    <s v="ESPECTACULOS PUBLICOS"/>
    <x v="76"/>
    <x v="543"/>
    <x v="1"/>
    <x v="30"/>
    <x v="130"/>
    <n v="36210000"/>
    <n v="0"/>
    <n v="36210000"/>
    <n v="0"/>
    <n v="0"/>
    <n v="0"/>
    <n v="0"/>
  </r>
  <r>
    <n v="2021"/>
    <x v="14"/>
    <s v="INSTITUTO DE DEPORTE Y RECREACION"/>
    <x v="14"/>
    <x v="566"/>
    <s v="025"/>
    <s v="TASA PRO DEPORTE Y RECREACION  - ACUERDO 038/2020"/>
    <x v="77"/>
    <x v="544"/>
    <x v="1"/>
    <x v="30"/>
    <x v="130"/>
    <n v="0"/>
    <n v="0"/>
    <n v="0"/>
    <n v="0"/>
    <n v="0"/>
    <n v="0"/>
    <n v="0"/>
  </r>
  <r>
    <n v="2021"/>
    <x v="14"/>
    <s v="INSTITUTO DE DEPORTE Y RECREACION"/>
    <x v="14"/>
    <x v="567"/>
    <s v="025"/>
    <s v="TASA PRO DEPORTE Y RECREACION  - ACUERDO 038/2020"/>
    <x v="77"/>
    <x v="545"/>
    <x v="1"/>
    <x v="30"/>
    <x v="130"/>
    <n v="0"/>
    <n v="38500000"/>
    <n v="38500000"/>
    <n v="38500000"/>
    <n v="38500000"/>
    <n v="38500000"/>
    <n v="38500000"/>
  </r>
  <r>
    <n v="2021"/>
    <x v="14"/>
    <s v="INSTITUTO DE DEPORTE Y RECREACION"/>
    <x v="14"/>
    <x v="568"/>
    <s v="025"/>
    <s v="TASA PRO DEPORTE Y RECREACION  - ACUERDO 038/2020"/>
    <x v="77"/>
    <x v="546"/>
    <x v="1"/>
    <x v="30"/>
    <x v="130"/>
    <n v="0"/>
    <n v="47600000"/>
    <n v="47600000"/>
    <n v="0"/>
    <n v="0"/>
    <n v="0"/>
    <n v="0"/>
  </r>
  <r>
    <n v="2021"/>
    <x v="14"/>
    <s v="INSTITUTO DE DEPORTE Y RECREACION"/>
    <x v="14"/>
    <x v="569"/>
    <s v="025"/>
    <s v="TASA PRO DEPORTE Y RECREACION  - ACUERDO 038/2020"/>
    <x v="77"/>
    <x v="547"/>
    <x v="1"/>
    <x v="30"/>
    <x v="131"/>
    <n v="0"/>
    <n v="37800000"/>
    <n v="37800000"/>
    <n v="37800000"/>
    <n v="37800000"/>
    <n v="37800000"/>
    <n v="37800000"/>
  </r>
  <r>
    <n v="2021"/>
    <x v="14"/>
    <s v="INSTITUTO DE DEPORTE Y RECREACION"/>
    <x v="14"/>
    <x v="570"/>
    <s v="025"/>
    <s v="TASA PRO DEPORTE Y RECREACION  - ACUERDO 038/2020"/>
    <x v="77"/>
    <x v="548"/>
    <x v="1"/>
    <x v="30"/>
    <x v="129"/>
    <n v="0"/>
    <n v="0"/>
    <n v="0"/>
    <n v="0"/>
    <n v="0"/>
    <n v="0"/>
    <n v="0"/>
  </r>
  <r>
    <n v="2021"/>
    <x v="14"/>
    <s v="INSTITUTO DE DEPORTE Y RECREACION"/>
    <x v="14"/>
    <x v="571"/>
    <s v="025"/>
    <s v="TASA PRO DEPORTE Y RECREACION  - ACUERDO 038/2020"/>
    <x v="77"/>
    <x v="549"/>
    <x v="1"/>
    <x v="30"/>
    <x v="132"/>
    <n v="3500000000"/>
    <n v="-1933540400"/>
    <n v="1566459600"/>
    <n v="1073050000"/>
    <n v="1073049999.5"/>
    <n v="1073049999.5"/>
    <n v="1073049999.5"/>
  </r>
  <r>
    <n v="2021"/>
    <x v="14"/>
    <s v="INSTITUTO DE DEPORTE Y RECREACION"/>
    <x v="14"/>
    <x v="572"/>
    <s v="025"/>
    <s v="TASA PRO DEPORTE Y RECREACION  - ACUERDO 038/2020"/>
    <x v="77"/>
    <x v="550"/>
    <x v="1"/>
    <x v="30"/>
    <x v="132"/>
    <n v="500000000"/>
    <n v="-500000000"/>
    <n v="0"/>
    <n v="0"/>
    <n v="0"/>
    <n v="0"/>
    <n v="0"/>
  </r>
  <r>
    <n v="2021"/>
    <x v="14"/>
    <s v="INSTITUTO DE DEPORTE Y RECREACION"/>
    <x v="14"/>
    <x v="573"/>
    <s v="025"/>
    <s v="TASA PRO DEPORTE Y RECREACION  - ACUERDO 038/2020"/>
    <x v="77"/>
    <x v="551"/>
    <x v="1"/>
    <x v="30"/>
    <x v="133"/>
    <n v="3000000000"/>
    <n v="-3000000000"/>
    <n v="0"/>
    <n v="0"/>
    <n v="0"/>
    <n v="0"/>
    <n v="0"/>
  </r>
  <r>
    <n v="2021"/>
    <x v="14"/>
    <s v="INSTITUTO DE DEPORTE Y RECREACION"/>
    <x v="14"/>
    <x v="574"/>
    <s v="025"/>
    <s v="TASA PRO DEPORTE Y RECREACION  - ACUERDO 038/2020"/>
    <x v="77"/>
    <x v="552"/>
    <x v="1"/>
    <x v="30"/>
    <x v="134"/>
    <n v="1000000000"/>
    <n v="-1000000000"/>
    <n v="0"/>
    <n v="0"/>
    <n v="0"/>
    <n v="0"/>
    <n v="0"/>
  </r>
  <r>
    <n v="2021"/>
    <x v="14"/>
    <s v="INSTITUTO DE DEPORTE Y RECREACION"/>
    <x v="14"/>
    <x v="575"/>
    <s v="025"/>
    <s v="TASA PRO DEPORTE Y RECREACION  - ACUERDO 038/2020"/>
    <x v="77"/>
    <x v="553"/>
    <x v="1"/>
    <x v="30"/>
    <x v="131"/>
    <n v="1000000000"/>
    <n v="-877304000"/>
    <n v="122696000"/>
    <n v="0"/>
    <n v="0"/>
    <n v="0"/>
    <n v="0"/>
  </r>
  <r>
    <n v="2021"/>
    <x v="14"/>
    <s v="INSTITUTO DE DEPORTE Y RECREACION"/>
    <x v="14"/>
    <x v="576"/>
    <s v="025"/>
    <s v="TASA PRO DEPORTE Y RECREACION  - ACUERDO 038/2020"/>
    <x v="77"/>
    <x v="554"/>
    <x v="1"/>
    <x v="30"/>
    <x v="131"/>
    <n v="45000000"/>
    <n v="15802000"/>
    <n v="60802000"/>
    <n v="0"/>
    <n v="0"/>
    <n v="0"/>
    <n v="0"/>
  </r>
  <r>
    <n v="2021"/>
    <x v="14"/>
    <s v="INSTITUTO DE DEPORTE Y RECREACION"/>
    <x v="14"/>
    <x v="577"/>
    <s v="025"/>
    <s v="TASA PRO DEPORTE Y RECREACION  - ACUERDO 038/2020"/>
    <x v="77"/>
    <x v="555"/>
    <x v="1"/>
    <x v="30"/>
    <x v="129"/>
    <n v="500000000"/>
    <n v="-400600000"/>
    <n v="99400000"/>
    <n v="0"/>
    <n v="0"/>
    <n v="0"/>
    <n v="0"/>
  </r>
  <r>
    <n v="2021"/>
    <x v="14"/>
    <s v="INSTITUTO DE DEPORTE Y RECREACION"/>
    <x v="14"/>
    <x v="578"/>
    <s v="025"/>
    <s v="TASA PRO DEPORTE Y RECREACION  - ACUERDO 038/2020"/>
    <x v="77"/>
    <x v="556"/>
    <x v="1"/>
    <x v="30"/>
    <x v="129"/>
    <n v="1000000000"/>
    <n v="-1000000000"/>
    <n v="0"/>
    <n v="0"/>
    <n v="0"/>
    <n v="0"/>
    <n v="0"/>
  </r>
  <r>
    <n v="2021"/>
    <x v="14"/>
    <s v="INSTITUTO DE DEPORTE Y RECREACION"/>
    <x v="14"/>
    <x v="579"/>
    <s v="025"/>
    <s v="TASA PRO DEPORTE Y RECREACION  - ACUERDO 038/2020"/>
    <x v="77"/>
    <x v="557"/>
    <x v="1"/>
    <x v="30"/>
    <x v="129"/>
    <n v="500000000"/>
    <n v="-500000000"/>
    <n v="0"/>
    <n v="0"/>
    <n v="0"/>
    <n v="0"/>
    <n v="0"/>
  </r>
  <r>
    <n v="2021"/>
    <x v="14"/>
    <s v="INSTITUTO DE DEPORTE Y RECREACION"/>
    <x v="14"/>
    <x v="580"/>
    <s v="025"/>
    <s v="TASA PRO DEPORTE Y RECREACION  - ACUERDO 038/2020"/>
    <x v="77"/>
    <x v="558"/>
    <x v="1"/>
    <x v="30"/>
    <x v="135"/>
    <n v="3500000000"/>
    <n v="-2512800000"/>
    <n v="987200000"/>
    <n v="987200000"/>
    <n v="987200000"/>
    <n v="987200000"/>
    <n v="639250000"/>
  </r>
  <r>
    <n v="2021"/>
    <x v="14"/>
    <s v="INSTITUTO DE DEPORTE Y RECREACION"/>
    <x v="14"/>
    <x v="581"/>
    <s v="027"/>
    <s v="ARRENDAMIENTO ESCENARIOS"/>
    <x v="78"/>
    <x v="559"/>
    <x v="1"/>
    <x v="30"/>
    <x v="132"/>
    <n v="10500000"/>
    <n v="0"/>
    <n v="10500000"/>
    <n v="0"/>
    <n v="0"/>
    <n v="0"/>
    <n v="0"/>
  </r>
  <r>
    <n v="2021"/>
    <x v="14"/>
    <s v="INSTITUTO DE DEPORTE Y RECREACION"/>
    <x v="14"/>
    <x v="582"/>
    <s v="027"/>
    <s v="ARRENDAMIENTO ESCENARIOS"/>
    <x v="78"/>
    <x v="560"/>
    <x v="1"/>
    <x v="30"/>
    <x v="131"/>
    <n v="15000000"/>
    <n v="0"/>
    <n v="15000000"/>
    <n v="0"/>
    <n v="0"/>
    <n v="0"/>
    <n v="0"/>
  </r>
  <r>
    <n v="2021"/>
    <x v="14"/>
    <s v="INSTITUTO DE DEPORTE Y RECREACION"/>
    <x v="14"/>
    <x v="583"/>
    <s v="027"/>
    <s v="ARRENDAMIENTO ESCENARIOS"/>
    <x v="78"/>
    <x v="561"/>
    <x v="1"/>
    <x v="30"/>
    <x v="130"/>
    <n v="49500000"/>
    <n v="0"/>
    <n v="49500000"/>
    <n v="0"/>
    <n v="0"/>
    <n v="0"/>
    <n v="0"/>
  </r>
  <r>
    <n v="2021"/>
    <x v="14"/>
    <s v="INSTITUTO DE DEPORTE Y RECREACION"/>
    <x v="14"/>
    <x v="584"/>
    <s v="027"/>
    <s v="ARRENDAMIENTO ESCENARIOS"/>
    <x v="78"/>
    <x v="562"/>
    <x v="1"/>
    <x v="30"/>
    <x v="135"/>
    <n v="75000000"/>
    <n v="0"/>
    <n v="75000000"/>
    <n v="0"/>
    <n v="0"/>
    <n v="0"/>
    <n v="0"/>
  </r>
  <r>
    <n v="2021"/>
    <x v="14"/>
    <s v="INSTITUTO DE DEPORTE Y RECREACION"/>
    <x v="14"/>
    <x v="585"/>
    <s v="059"/>
    <s v="SGP PROPOSITO GENERAL - DEPORTES"/>
    <x v="79"/>
    <x v="563"/>
    <x v="1"/>
    <x v="30"/>
    <x v="131"/>
    <n v="0"/>
    <n v="20000000"/>
    <n v="20000000"/>
    <n v="0"/>
    <n v="0"/>
    <n v="0"/>
    <n v="0"/>
  </r>
  <r>
    <n v="2021"/>
    <x v="14"/>
    <s v="INSTITUTO DE DEPORTE Y RECREACION"/>
    <x v="14"/>
    <x v="586"/>
    <s v="059"/>
    <s v="SGP PROPOSITO GENERAL - DEPORTES"/>
    <x v="79"/>
    <x v="564"/>
    <x v="1"/>
    <x v="30"/>
    <x v="129"/>
    <n v="0"/>
    <n v="31288266.02"/>
    <n v="31288266.02"/>
    <n v="0"/>
    <n v="0"/>
    <n v="0"/>
    <n v="0"/>
  </r>
  <r>
    <n v="2021"/>
    <x v="14"/>
    <s v="INSTITUTO DE DEPORTE Y RECREACION"/>
    <x v="14"/>
    <x v="587"/>
    <s v="059"/>
    <s v="SGP PROPOSITO GENERAL - DEPORTES"/>
    <x v="79"/>
    <x v="565"/>
    <x v="1"/>
    <x v="30"/>
    <x v="129"/>
    <n v="0"/>
    <n v="44498491.700000003"/>
    <n v="44498491.700000003"/>
    <n v="0"/>
    <n v="0"/>
    <n v="0"/>
    <n v="0"/>
  </r>
  <r>
    <n v="2021"/>
    <x v="14"/>
    <s v="INSTITUTO DE DEPORTE Y RECREACION"/>
    <x v="14"/>
    <x v="588"/>
    <s v="059"/>
    <s v="SGP PROPOSITO GENERAL - DEPORTES"/>
    <x v="79"/>
    <x v="566"/>
    <x v="1"/>
    <x v="30"/>
    <x v="129"/>
    <n v="0"/>
    <n v="88851541.700000003"/>
    <n v="88851541.700000003"/>
    <n v="0"/>
    <n v="0"/>
    <n v="0"/>
    <n v="0"/>
  </r>
  <r>
    <n v="2021"/>
    <x v="14"/>
    <s v="INSTITUTO DE DEPORTE Y RECREACION"/>
    <x v="14"/>
    <x v="589"/>
    <s v="059"/>
    <s v="SGP PROPOSITO GENERAL - DEPORTES"/>
    <x v="79"/>
    <x v="567"/>
    <x v="1"/>
    <x v="30"/>
    <x v="135"/>
    <n v="0"/>
    <n v="135041503.66"/>
    <n v="135041503.66"/>
    <n v="0"/>
    <n v="0"/>
    <n v="0"/>
    <n v="0"/>
  </r>
  <r>
    <n v="2021"/>
    <x v="14"/>
    <s v="INSTITUTO DE DEPORTE Y RECREACION"/>
    <x v="14"/>
    <x v="590"/>
    <s v="059"/>
    <s v="SGP PROPOSITO GENERAL - DEPORTES"/>
    <x v="79"/>
    <x v="568"/>
    <x v="1"/>
    <x v="30"/>
    <x v="135"/>
    <n v="0"/>
    <n v="219223814"/>
    <n v="219223814"/>
    <n v="192911780"/>
    <n v="192911780"/>
    <n v="192911780"/>
    <n v="192911780"/>
  </r>
  <r>
    <n v="2021"/>
    <x v="14"/>
    <s v="INSTITUTO DE DEPORTE Y RECREACION"/>
    <x v="14"/>
    <x v="591"/>
    <s v="059"/>
    <s v="SGP PROPOSITO GENERAL - DEPORTES"/>
    <x v="79"/>
    <x v="569"/>
    <x v="1"/>
    <x v="30"/>
    <x v="132"/>
    <n v="0"/>
    <n v="144055765.90000001"/>
    <n v="144055765.90000001"/>
    <n v="141750000"/>
    <n v="141750000"/>
    <n v="141750000"/>
    <n v="141750000"/>
  </r>
  <r>
    <n v="2021"/>
    <x v="14"/>
    <s v="INSTITUTO DE DEPORTE Y RECREACION"/>
    <x v="14"/>
    <x v="592"/>
    <s v="059"/>
    <s v="SGP PROPOSITO GENERAL - DEPORTES"/>
    <x v="79"/>
    <x v="570"/>
    <x v="1"/>
    <x v="30"/>
    <x v="133"/>
    <n v="0"/>
    <n v="460741467.01999998"/>
    <n v="460741467.01999998"/>
    <n v="404519950"/>
    <n v="404519950"/>
    <n v="404519950"/>
    <n v="404519950"/>
  </r>
  <r>
    <n v="2021"/>
    <x v="14"/>
    <s v="INSTITUTO DE DEPORTE Y RECREACION"/>
    <x v="14"/>
    <x v="593"/>
    <s v="059"/>
    <s v="SGP PROPOSITO GENERAL - DEPORTES"/>
    <x v="79"/>
    <x v="571"/>
    <x v="1"/>
    <x v="30"/>
    <x v="134"/>
    <n v="0"/>
    <n v="0"/>
    <n v="0"/>
    <n v="0"/>
    <n v="0"/>
    <n v="0"/>
    <n v="0"/>
  </r>
  <r>
    <n v="2021"/>
    <x v="14"/>
    <s v="INSTITUTO DE DEPORTE Y RECREACION"/>
    <x v="14"/>
    <x v="594"/>
    <s v="059"/>
    <s v="SGP PROPOSITO GENERAL - DEPORTES"/>
    <x v="79"/>
    <x v="572"/>
    <x v="1"/>
    <x v="30"/>
    <x v="132"/>
    <n v="269281914"/>
    <n v="0"/>
    <n v="269281914"/>
    <n v="269281914"/>
    <n v="269281914"/>
    <n v="269281914"/>
    <n v="269281914"/>
  </r>
  <r>
    <n v="2021"/>
    <x v="14"/>
    <s v="INSTITUTO DE DEPORTE Y RECREACION"/>
    <x v="14"/>
    <x v="595"/>
    <s v="059"/>
    <s v="SGP PROPOSITO GENERAL - DEPORTES"/>
    <x v="79"/>
    <x v="573"/>
    <x v="1"/>
    <x v="30"/>
    <x v="133"/>
    <n v="499635636"/>
    <n v="0"/>
    <n v="499635636"/>
    <n v="361742634"/>
    <n v="361742634"/>
    <n v="361742634"/>
    <n v="361742634"/>
  </r>
  <r>
    <n v="2021"/>
    <x v="14"/>
    <s v="INSTITUTO DE DEPORTE Y RECREACION"/>
    <x v="14"/>
    <x v="596"/>
    <s v="059"/>
    <s v="SGP PROPOSITO GENERAL - DEPORTES"/>
    <x v="79"/>
    <x v="574"/>
    <x v="1"/>
    <x v="30"/>
    <x v="134"/>
    <n v="673204785"/>
    <n v="0"/>
    <n v="673204785"/>
    <n v="673204784"/>
    <n v="673204784"/>
    <n v="673204784"/>
    <n v="673204784"/>
  </r>
  <r>
    <n v="2021"/>
    <x v="14"/>
    <s v="INSTITUTO DE DEPORTE Y RECREACION"/>
    <x v="14"/>
    <x v="597"/>
    <s v="059"/>
    <s v="SGP PROPOSITO GENERAL - DEPORTES"/>
    <x v="79"/>
    <x v="575"/>
    <x v="1"/>
    <x v="30"/>
    <x v="131"/>
    <n v="254373578"/>
    <n v="0"/>
    <n v="254373578"/>
    <n v="207900000"/>
    <n v="207900000"/>
    <n v="207900000"/>
    <n v="207900000"/>
  </r>
  <r>
    <n v="2021"/>
    <x v="14"/>
    <s v="INSTITUTO DE DEPORTE Y RECREACION"/>
    <x v="14"/>
    <x v="598"/>
    <s v="059"/>
    <s v="SGP PROPOSITO GENERAL - DEPORTES"/>
    <x v="79"/>
    <x v="576"/>
    <x v="1"/>
    <x v="30"/>
    <x v="129"/>
    <n v="342759520"/>
    <n v="0"/>
    <n v="342759520"/>
    <n v="234300000"/>
    <n v="234300000"/>
    <n v="234300000"/>
    <n v="234300000"/>
  </r>
  <r>
    <n v="2021"/>
    <x v="14"/>
    <s v="INSTITUTO DE DEPORTE Y RECREACION"/>
    <x v="14"/>
    <x v="599"/>
    <s v="059"/>
    <s v="SGP PROPOSITO GENERAL - DEPORTES"/>
    <x v="79"/>
    <x v="577"/>
    <x v="1"/>
    <x v="30"/>
    <x v="129"/>
    <n v="186876116"/>
    <n v="0"/>
    <n v="186876116"/>
    <n v="161700000"/>
    <n v="161700000"/>
    <n v="161700000"/>
    <n v="161700000"/>
  </r>
  <r>
    <n v="2021"/>
    <x v="14"/>
    <s v="INSTITUTO DE DEPORTE Y RECREACION"/>
    <x v="14"/>
    <x v="600"/>
    <s v="059"/>
    <s v="SGP PROPOSITO GENERAL - DEPORTES"/>
    <x v="79"/>
    <x v="578"/>
    <x v="1"/>
    <x v="30"/>
    <x v="135"/>
    <n v="491779254"/>
    <n v="0"/>
    <n v="491779254"/>
    <n v="491779254"/>
    <n v="491779254"/>
    <n v="491779254"/>
    <n v="491779254"/>
  </r>
  <r>
    <n v="2021"/>
    <x v="14"/>
    <s v="INSTITUTO DE DEPORTE Y RECREACION"/>
    <x v="14"/>
    <x v="601"/>
    <s v="097"/>
    <s v="ICAT (3 %)"/>
    <x v="80"/>
    <x v="579"/>
    <x v="1"/>
    <x v="30"/>
    <x v="132"/>
    <n v="788640580"/>
    <n v="0"/>
    <n v="788640580"/>
    <n v="776036230"/>
    <n v="776036230"/>
    <n v="776036230"/>
    <n v="776036230"/>
  </r>
  <r>
    <n v="2021"/>
    <x v="14"/>
    <s v="INSTITUTO DE DEPORTE Y RECREACION"/>
    <x v="14"/>
    <x v="602"/>
    <s v="097"/>
    <s v="ICAT (3 %)"/>
    <x v="80"/>
    <x v="580"/>
    <x v="1"/>
    <x v="30"/>
    <x v="132"/>
    <n v="338501802"/>
    <n v="0"/>
    <n v="338501802"/>
    <n v="224177185"/>
    <n v="224177185"/>
    <n v="224177185"/>
    <n v="202101900"/>
  </r>
  <r>
    <n v="2021"/>
    <x v="14"/>
    <s v="INSTITUTO DE DEPORTE Y RECREACION"/>
    <x v="14"/>
    <x v="603"/>
    <s v="097"/>
    <s v="ICAT (3 %)"/>
    <x v="80"/>
    <x v="581"/>
    <x v="1"/>
    <x v="30"/>
    <x v="133"/>
    <n v="1521340036"/>
    <n v="0"/>
    <n v="1521340036"/>
    <n v="1404176038"/>
    <n v="1404176038"/>
    <n v="1404176038"/>
    <n v="1404176038"/>
  </r>
  <r>
    <n v="2021"/>
    <x v="14"/>
    <s v="INSTITUTO DE DEPORTE Y RECREACION"/>
    <x v="14"/>
    <x v="604"/>
    <s v="097"/>
    <s v="ICAT (3 %)"/>
    <x v="80"/>
    <x v="582"/>
    <x v="1"/>
    <x v="30"/>
    <x v="134"/>
    <n v="1002043553"/>
    <n v="0"/>
    <n v="1002043553"/>
    <n v="832759631"/>
    <n v="832759631"/>
    <n v="832759631"/>
    <n v="832759631"/>
  </r>
  <r>
    <n v="2021"/>
    <x v="14"/>
    <s v="INSTITUTO DE DEPORTE Y RECREACION"/>
    <x v="14"/>
    <x v="605"/>
    <s v="097"/>
    <s v="ICAT (3 %)"/>
    <x v="80"/>
    <x v="583"/>
    <x v="1"/>
    <x v="30"/>
    <x v="131"/>
    <n v="1246600130"/>
    <n v="0"/>
    <n v="1246600130"/>
    <n v="1238838000"/>
    <n v="1238838000"/>
    <n v="1238838000"/>
    <n v="1238838000"/>
  </r>
  <r>
    <n v="2021"/>
    <x v="14"/>
    <s v="INSTITUTO DE DEPORTE Y RECREACION"/>
    <x v="14"/>
    <x v="606"/>
    <s v="097"/>
    <s v="ICAT (3 %)"/>
    <x v="80"/>
    <x v="584"/>
    <x v="1"/>
    <x v="30"/>
    <x v="129"/>
    <n v="161768753"/>
    <n v="0"/>
    <n v="161768753"/>
    <n v="0"/>
    <n v="0"/>
    <n v="0"/>
    <n v="0"/>
  </r>
  <r>
    <n v="2021"/>
    <x v="14"/>
    <s v="INSTITUTO DE DEPORTE Y RECREACION"/>
    <x v="14"/>
    <x v="607"/>
    <s v="097"/>
    <s v="ICAT (3 %)"/>
    <x v="80"/>
    <x v="585"/>
    <x v="1"/>
    <x v="30"/>
    <x v="129"/>
    <n v="179942190"/>
    <n v="0"/>
    <n v="179942190"/>
    <n v="72600000"/>
    <n v="72600000"/>
    <n v="72600000"/>
    <n v="72600000"/>
  </r>
  <r>
    <n v="2021"/>
    <x v="14"/>
    <s v="INSTITUTO DE DEPORTE Y RECREACION"/>
    <x v="14"/>
    <x v="608"/>
    <s v="097"/>
    <s v="ICAT (3 %)"/>
    <x v="80"/>
    <x v="586"/>
    <x v="1"/>
    <x v="30"/>
    <x v="129"/>
    <n v="590511036"/>
    <n v="0"/>
    <n v="590511036"/>
    <n v="483705833"/>
    <n v="483705833"/>
    <n v="483705833"/>
    <n v="285356060"/>
  </r>
  <r>
    <n v="2021"/>
    <x v="14"/>
    <s v="INSTITUTO DE DEPORTE Y RECREACION"/>
    <x v="14"/>
    <x v="609"/>
    <s v="097"/>
    <s v="ICAT (3 %)"/>
    <x v="80"/>
    <x v="587"/>
    <x v="1"/>
    <x v="30"/>
    <x v="130"/>
    <n v="309648241"/>
    <n v="0"/>
    <n v="309648241"/>
    <n v="255225000"/>
    <n v="255225000"/>
    <n v="255225000"/>
    <n v="229900000"/>
  </r>
  <r>
    <n v="2021"/>
    <x v="14"/>
    <s v="INSTITUTO DE DEPORTE Y RECREACION"/>
    <x v="14"/>
    <x v="610"/>
    <s v="097"/>
    <s v="ICAT (3 %)"/>
    <x v="80"/>
    <x v="588"/>
    <x v="1"/>
    <x v="30"/>
    <x v="135"/>
    <n v="2942680073"/>
    <n v="0"/>
    <n v="2942680073"/>
    <n v="2942679517.6900001"/>
    <n v="2942679517"/>
    <n v="2942679517"/>
    <n v="2942679517"/>
  </r>
  <r>
    <n v="2021"/>
    <x v="14"/>
    <s v="INSTITUTO DE DEPORTE Y RECREACION"/>
    <x v="14"/>
    <x v="611"/>
    <s v="097"/>
    <s v="ICAT (3 %)"/>
    <x v="80"/>
    <x v="589"/>
    <x v="1"/>
    <x v="30"/>
    <x v="132"/>
    <n v="0"/>
    <n v="0"/>
    <n v="0"/>
    <n v="0"/>
    <n v="0"/>
    <n v="0"/>
    <n v="0"/>
  </r>
  <r>
    <n v="2021"/>
    <x v="14"/>
    <s v="INSTITUTO DE DEPORTE Y RECREACION"/>
    <x v="14"/>
    <x v="612"/>
    <s v="097"/>
    <s v="ICAT (3 %)"/>
    <x v="80"/>
    <x v="590"/>
    <x v="1"/>
    <x v="30"/>
    <x v="132"/>
    <n v="0"/>
    <n v="0"/>
    <n v="0"/>
    <n v="0"/>
    <n v="0"/>
    <n v="0"/>
    <n v="0"/>
  </r>
  <r>
    <n v="2021"/>
    <x v="14"/>
    <s v="INSTITUTO DE DEPORTE Y RECREACION"/>
    <x v="14"/>
    <x v="613"/>
    <s v="097"/>
    <s v="ICAT (3 %)"/>
    <x v="80"/>
    <x v="591"/>
    <x v="1"/>
    <x v="30"/>
    <x v="133"/>
    <n v="0"/>
    <n v="0"/>
    <n v="0"/>
    <n v="0"/>
    <n v="0"/>
    <n v="0"/>
    <n v="0"/>
  </r>
  <r>
    <n v="2021"/>
    <x v="14"/>
    <s v="INSTITUTO DE DEPORTE Y RECREACION"/>
    <x v="14"/>
    <x v="614"/>
    <s v="097"/>
    <s v="ICAT (3 %)"/>
    <x v="80"/>
    <x v="592"/>
    <x v="1"/>
    <x v="30"/>
    <x v="134"/>
    <n v="0"/>
    <n v="0"/>
    <n v="0"/>
    <n v="0"/>
    <n v="0"/>
    <n v="0"/>
    <n v="0"/>
  </r>
  <r>
    <n v="2021"/>
    <x v="14"/>
    <s v="INSTITUTO DE DEPORTE Y RECREACION"/>
    <x v="14"/>
    <x v="615"/>
    <s v="097"/>
    <s v="ICAT (3 %)"/>
    <x v="80"/>
    <x v="593"/>
    <x v="1"/>
    <x v="30"/>
    <x v="131"/>
    <n v="0"/>
    <n v="0"/>
    <n v="0"/>
    <n v="0"/>
    <n v="0"/>
    <n v="0"/>
    <n v="0"/>
  </r>
  <r>
    <n v="2021"/>
    <x v="14"/>
    <s v="INSTITUTO DE DEPORTE Y RECREACION"/>
    <x v="14"/>
    <x v="616"/>
    <s v="097"/>
    <s v="ICAT (3 %)"/>
    <x v="80"/>
    <x v="594"/>
    <x v="1"/>
    <x v="30"/>
    <x v="130"/>
    <n v="0"/>
    <n v="0"/>
    <n v="0"/>
    <n v="0"/>
    <n v="0"/>
    <n v="0"/>
    <n v="0"/>
  </r>
  <r>
    <n v="2021"/>
    <x v="14"/>
    <s v="INSTITUTO DE DEPORTE Y RECREACION"/>
    <x v="14"/>
    <x v="617"/>
    <s v="097"/>
    <s v="ICAT (3 %)"/>
    <x v="80"/>
    <x v="595"/>
    <x v="1"/>
    <x v="30"/>
    <x v="135"/>
    <n v="0"/>
    <n v="2087036794.0599999"/>
    <n v="2087036794.0599999"/>
    <n v="2087036794"/>
    <n v="2087036794"/>
    <n v="2087036794"/>
    <n v="2087036794"/>
  </r>
  <r>
    <n v="2021"/>
    <x v="14"/>
    <s v="INSTITUTO DE DEPORTE Y RECREACION"/>
    <x v="14"/>
    <x v="618"/>
    <s v="122"/>
    <s v="RENDIMIENTOS FINANCIEROS SGP DEPORTE"/>
    <x v="81"/>
    <x v="596"/>
    <x v="1"/>
    <x v="30"/>
    <x v="135"/>
    <n v="29254560"/>
    <n v="0"/>
    <n v="29254560"/>
    <n v="0"/>
    <n v="0"/>
    <n v="0"/>
    <n v="0"/>
  </r>
  <r>
    <n v="2021"/>
    <x v="14"/>
    <s v="INSTITUTO DE DEPORTE Y RECREACION"/>
    <x v="14"/>
    <x v="619"/>
    <s v="135"/>
    <s v=" VENTA DE SERVICIOS - IDER "/>
    <x v="82"/>
    <x v="597"/>
    <x v="1"/>
    <x v="30"/>
    <x v="130"/>
    <n v="1100000"/>
    <n v="0"/>
    <n v="1100000"/>
    <n v="0"/>
    <n v="0"/>
    <n v="0"/>
    <n v="0"/>
  </r>
  <r>
    <n v="2021"/>
    <x v="14"/>
    <s v="INSTITUTO DE DEPORTE Y RECREACION"/>
    <x v="14"/>
    <x v="620"/>
    <s v="146"/>
    <s v="RENDIMIENTOS FINANCIEROS ICAT 3% "/>
    <x v="83"/>
    <x v="598"/>
    <x v="1"/>
    <x v="30"/>
    <x v="132"/>
    <n v="151851000"/>
    <n v="-151851000"/>
    <n v="0"/>
    <n v="0"/>
    <n v="0"/>
    <n v="0"/>
    <n v="0"/>
  </r>
  <r>
    <n v="2021"/>
    <x v="15"/>
    <s v="FONDO DE VIVIENDA DE INTERES SOCIAL Y REFORMA URBANA"/>
    <x v="15"/>
    <x v="621"/>
    <s v="149"/>
    <s v="RENDIMIENTOS FINANCIEROS IPU CORVIVIENDA"/>
    <x v="84"/>
    <x v="599"/>
    <x v="0"/>
    <x v="31"/>
    <x v="136"/>
    <n v="283042000"/>
    <n v="-283042000"/>
    <n v="0"/>
    <n v="0"/>
    <n v="0"/>
    <n v="0"/>
    <n v="0"/>
  </r>
  <r>
    <n v="2021"/>
    <x v="15"/>
    <s v="FONDO DE VIVIENDA DE INTERES SOCIAL Y REFORMA URBANA"/>
    <x v="15"/>
    <x v="622"/>
    <s v="039"/>
    <s v="IPU"/>
    <x v="85"/>
    <x v="600"/>
    <x v="0"/>
    <x v="31"/>
    <x v="137"/>
    <n v="3124762667.8499999"/>
    <n v="0"/>
    <n v="3124762667.8499999"/>
    <n v="3124762667.8499999"/>
    <n v="3124762667.8499999"/>
    <n v="3124762667.8499999"/>
    <n v="3124762667.8499999"/>
  </r>
  <r>
    <n v="2021"/>
    <x v="15"/>
    <s v="FONDO DE VIVIENDA DE INTERES SOCIAL Y REFORMA URBANA"/>
    <x v="15"/>
    <x v="623"/>
    <s v="039"/>
    <s v="IPU"/>
    <x v="85"/>
    <x v="601"/>
    <x v="0"/>
    <x v="31"/>
    <x v="137"/>
    <n v="593264534.53999996"/>
    <n v="0"/>
    <n v="593264534.53999996"/>
    <n v="593264534.53999996"/>
    <n v="593264534.53999996"/>
    <n v="593264534.53999996"/>
    <n v="593264534.53999996"/>
  </r>
  <r>
    <n v="2021"/>
    <x v="15"/>
    <s v="FONDO DE VIVIENDA DE INTERES SOCIAL Y REFORMA URBANA"/>
    <x v="15"/>
    <x v="624"/>
    <s v="039"/>
    <s v="IPU"/>
    <x v="85"/>
    <x v="602"/>
    <x v="0"/>
    <x v="31"/>
    <x v="137"/>
    <n v="966637777.76999998"/>
    <n v="0"/>
    <n v="966637777.76999998"/>
    <n v="966637777.76999998"/>
    <n v="966637777.76999998"/>
    <n v="966637777.76999998"/>
    <n v="966637777.76999998"/>
  </r>
  <r>
    <n v="2021"/>
    <x v="15"/>
    <s v="FONDO DE VIVIENDA DE INTERES SOCIAL Y REFORMA URBANA"/>
    <x v="15"/>
    <x v="625"/>
    <s v="039"/>
    <s v="IPU"/>
    <x v="85"/>
    <x v="603"/>
    <x v="0"/>
    <x v="31"/>
    <x v="137"/>
    <n v="986365079.37"/>
    <n v="0"/>
    <n v="986365079.37"/>
    <n v="986365079.37"/>
    <n v="986365079.37"/>
    <n v="986365079.37"/>
    <n v="986365079.37"/>
  </r>
  <r>
    <n v="2021"/>
    <x v="15"/>
    <s v="FONDO DE VIVIENDA DE INTERES SOCIAL Y REFORMA URBANA"/>
    <x v="15"/>
    <x v="626"/>
    <s v="039"/>
    <s v="IPU"/>
    <x v="85"/>
    <x v="604"/>
    <x v="0"/>
    <x v="31"/>
    <x v="138"/>
    <n v="684975749.55999994"/>
    <n v="1657339172.0599999"/>
    <n v="2342314921.6199999"/>
    <n v="2342314921.6199999"/>
    <n v="2342314921.6199999"/>
    <n v="2342314921.6199999"/>
    <n v="2342314921.6199999"/>
  </r>
  <r>
    <n v="2021"/>
    <x v="15"/>
    <s v="FONDO DE VIVIENDA DE INTERES SOCIAL Y REFORMA URBANA"/>
    <x v="15"/>
    <x v="627"/>
    <s v="039"/>
    <s v="IPU"/>
    <x v="85"/>
    <x v="605"/>
    <x v="0"/>
    <x v="31"/>
    <x v="138"/>
    <n v="479483024.69999999"/>
    <n v="0"/>
    <n v="479483024.69999999"/>
    <n v="479483024.69999999"/>
    <n v="479483024.69999999"/>
    <n v="479483024.69999999"/>
    <n v="479483024.69999999"/>
  </r>
  <r>
    <n v="2021"/>
    <x v="15"/>
    <s v="FONDO DE VIVIENDA DE INTERES SOCIAL Y REFORMA URBANA"/>
    <x v="15"/>
    <x v="628"/>
    <s v="039"/>
    <s v="IPU"/>
    <x v="85"/>
    <x v="606"/>
    <x v="0"/>
    <x v="31"/>
    <x v="138"/>
    <n v="479483024.69999999"/>
    <n v="-479483024.69999999"/>
    <n v="0"/>
    <n v="0"/>
    <n v="0"/>
    <n v="0"/>
    <n v="0"/>
  </r>
  <r>
    <n v="2021"/>
    <x v="15"/>
    <s v="FONDO DE VIVIENDA DE INTERES SOCIAL Y REFORMA URBANA"/>
    <x v="15"/>
    <x v="629"/>
    <s v="039"/>
    <s v="IPU"/>
    <x v="85"/>
    <x v="607"/>
    <x v="0"/>
    <x v="31"/>
    <x v="136"/>
    <n v="657576719.58000004"/>
    <n v="262485899.47"/>
    <n v="920062619.04999995"/>
    <n v="920062619.04999995"/>
    <n v="920062619.04999995"/>
    <n v="920062619.04999995"/>
    <n v="920062619.04999995"/>
  </r>
  <r>
    <n v="2021"/>
    <x v="15"/>
    <s v="FONDO DE VIVIENDA DE INTERES SOCIAL Y REFORMA URBANA"/>
    <x v="15"/>
    <x v="630"/>
    <s v="039"/>
    <s v="IPU"/>
    <x v="85"/>
    <x v="608"/>
    <x v="0"/>
    <x v="31"/>
    <x v="139"/>
    <n v="117785614.73999999"/>
    <n v="0"/>
    <n v="117785614.73999999"/>
    <n v="117785614.73999999"/>
    <n v="117785614.73999999"/>
    <n v="117785614.73999999"/>
    <n v="117785614.73999999"/>
  </r>
  <r>
    <n v="2021"/>
    <x v="15"/>
    <s v="FONDO DE VIVIENDA DE INTERES SOCIAL Y REFORMA URBANA"/>
    <x v="15"/>
    <x v="631"/>
    <s v="039"/>
    <s v="IPU"/>
    <x v="85"/>
    <x v="609"/>
    <x v="0"/>
    <x v="31"/>
    <x v="139"/>
    <n v="1177856147.3599999"/>
    <n v="-1177856147.3599999"/>
    <n v="0"/>
    <n v="0"/>
    <n v="0"/>
    <n v="0"/>
    <n v="0"/>
  </r>
  <r>
    <n v="2021"/>
    <x v="15"/>
    <s v="FONDO DE VIVIENDA DE INTERES SOCIAL Y REFORMA URBANA"/>
    <x v="15"/>
    <x v="632"/>
    <s v="039"/>
    <s v="IPU"/>
    <x v="85"/>
    <x v="610"/>
    <x v="0"/>
    <x v="31"/>
    <x v="140"/>
    <n v="500588862.63"/>
    <n v="-61421862.630000003"/>
    <n v="439167000"/>
    <n v="439167000"/>
    <n v="439167000"/>
    <n v="439167000"/>
    <n v="439167000"/>
  </r>
  <r>
    <n v="2021"/>
    <x v="15"/>
    <s v="FONDO DE VIVIENDA DE INTERES SOCIAL Y REFORMA URBANA"/>
    <x v="15"/>
    <x v="633"/>
    <s v="039"/>
    <s v="IPU"/>
    <x v="85"/>
    <x v="611"/>
    <x v="0"/>
    <x v="31"/>
    <x v="140"/>
    <n v="117785614.73999999"/>
    <n v="-24385614.739999998"/>
    <n v="93400000"/>
    <n v="93400000"/>
    <n v="93400000"/>
    <n v="93400000"/>
    <n v="93400000"/>
  </r>
  <r>
    <n v="2021"/>
    <x v="15"/>
    <s v="FONDO DE VIVIENDA DE INTERES SOCIAL Y REFORMA URBANA"/>
    <x v="15"/>
    <x v="634"/>
    <s v="039"/>
    <s v="IPU"/>
    <x v="85"/>
    <x v="612"/>
    <x v="0"/>
    <x v="31"/>
    <x v="140"/>
    <n v="58892807.369999997"/>
    <n v="0"/>
    <n v="58892807.369999997"/>
    <n v="58892807.369999997"/>
    <n v="58892807.369999997"/>
    <n v="58892807.369999997"/>
    <n v="58892807.369999997"/>
  </r>
  <r>
    <n v="2021"/>
    <x v="15"/>
    <s v="FONDO DE VIVIENDA DE INTERES SOCIAL Y REFORMA URBANA"/>
    <x v="15"/>
    <x v="635"/>
    <s v="039"/>
    <s v="IPU"/>
    <x v="85"/>
    <x v="613"/>
    <x v="0"/>
    <x v="31"/>
    <x v="140"/>
    <n v="176678422.09999999"/>
    <n v="-176678422.09999999"/>
    <n v="0"/>
    <n v="0"/>
    <n v="0"/>
    <n v="0"/>
    <n v="0"/>
  </r>
  <r>
    <n v="2021"/>
    <x v="15"/>
    <s v="FONDO DE VIVIENDA DE INTERES SOCIAL Y REFORMA URBANA"/>
    <x v="15"/>
    <x v="636"/>
    <s v="039"/>
    <s v="IPU"/>
    <x v="85"/>
    <x v="614"/>
    <x v="0"/>
    <x v="31"/>
    <x v="139"/>
    <n v="0"/>
    <n v="2401605582.75"/>
    <n v="2401605582.75"/>
    <n v="2401605582.75"/>
    <n v="2401605582.75"/>
    <n v="2401605582.75"/>
    <n v="2401605582.75"/>
  </r>
  <r>
    <n v="2021"/>
    <x v="15"/>
    <s v="FONDO DE VIVIENDA DE INTERES SOCIAL Y REFORMA URBANA"/>
    <x v="15"/>
    <x v="637"/>
    <s v="039"/>
    <s v="IPU"/>
    <x v="85"/>
    <x v="615"/>
    <x v="0"/>
    <x v="31"/>
    <x v="140"/>
    <n v="0"/>
    <n v="627960548.63"/>
    <n v="627960548.63"/>
    <n v="627960548.63"/>
    <n v="627960548.63"/>
    <n v="627960548.63"/>
    <n v="627960548.63"/>
  </r>
  <r>
    <n v="2021"/>
    <x v="15"/>
    <s v="FONDO DE VIVIENDA DE INTERES SOCIAL Y REFORMA URBANA"/>
    <x v="15"/>
    <x v="638"/>
    <s v="039"/>
    <s v="IPU"/>
    <x v="85"/>
    <x v="600"/>
    <x v="0"/>
    <x v="31"/>
    <x v="137"/>
    <n v="0"/>
    <n v="103471459.45"/>
    <n v="103471459.45"/>
    <n v="103471459.45"/>
    <n v="103471459.45"/>
    <n v="103471459.45"/>
    <n v="103471459.45"/>
  </r>
  <r>
    <n v="2021"/>
    <x v="15"/>
    <s v="FONDO DE VIVIENDA DE INTERES SOCIAL Y REFORMA URBANA"/>
    <x v="15"/>
    <x v="639"/>
    <s v="001"/>
    <s v="INGRESOS CORRIENTES DE LIBRE DESTINACION"/>
    <x v="2"/>
    <x v="616"/>
    <x v="0"/>
    <x v="31"/>
    <x v="137"/>
    <n v="3600000000"/>
    <n v="0"/>
    <n v="3600000000"/>
    <n v="3600000000"/>
    <n v="3600000000"/>
    <n v="3600000000"/>
    <n v="3600000000"/>
  </r>
  <r>
    <n v="2021"/>
    <x v="16"/>
    <s v="INSTITUTO DE PATRIMONIO Y CULTURA DE CARTAGENA DE INDIAS"/>
    <x v="16"/>
    <x v="640"/>
    <s v="001"/>
    <s v="INGRESOS CORRIENTES DE LIBRE DESTINACION"/>
    <x v="2"/>
    <x v="617"/>
    <x v="1"/>
    <x v="32"/>
    <x v="141"/>
    <n v="250000000"/>
    <n v="0"/>
    <n v="250000000"/>
    <n v="250000000"/>
    <n v="250000000"/>
    <n v="250000000"/>
    <n v="250000000"/>
  </r>
  <r>
    <n v="2021"/>
    <x v="16"/>
    <s v="INSTITUTO DE PATRIMONIO Y CULTURA DE CARTAGENA DE INDIAS"/>
    <x v="16"/>
    <x v="641"/>
    <s v="001"/>
    <s v="INGRESOS CORRIENTES DE LIBRE DESTINACION"/>
    <x v="2"/>
    <x v="618"/>
    <x v="1"/>
    <x v="32"/>
    <x v="142"/>
    <n v="450000000"/>
    <n v="0"/>
    <n v="450000000"/>
    <n v="450000000"/>
    <n v="450000000"/>
    <n v="450000000"/>
    <n v="450000000"/>
  </r>
  <r>
    <n v="2021"/>
    <x v="16"/>
    <s v="INSTITUTO DE PATRIMONIO Y CULTURA DE CARTAGENA DE INDIAS"/>
    <x v="16"/>
    <x v="642"/>
    <s v="001"/>
    <s v="INGRESOS CORRIENTES DE LIBRE DESTINACION"/>
    <x v="2"/>
    <x v="619"/>
    <x v="1"/>
    <x v="32"/>
    <x v="142"/>
    <n v="80457249"/>
    <n v="0"/>
    <n v="80457249"/>
    <n v="80457248.849999994"/>
    <n v="80457248.849999994"/>
    <n v="80457248.849999994"/>
    <n v="80457248.849999994"/>
  </r>
  <r>
    <n v="2021"/>
    <x v="16"/>
    <s v="INSTITUTO DE PATRIMONIO Y CULTURA DE CARTAGENA DE INDIAS"/>
    <x v="16"/>
    <x v="643"/>
    <s v="001"/>
    <s v="INGRESOS CORRIENTES DE LIBRE DESTINACION"/>
    <x v="2"/>
    <x v="620"/>
    <x v="1"/>
    <x v="32"/>
    <x v="143"/>
    <n v="150000000"/>
    <n v="0"/>
    <n v="150000000"/>
    <n v="150000000"/>
    <n v="150000000"/>
    <n v="150000000"/>
    <n v="150000000"/>
  </r>
  <r>
    <n v="2021"/>
    <x v="16"/>
    <s v="INSTITUTO DE PATRIMONIO Y CULTURA DE CARTAGENA DE INDIAS"/>
    <x v="16"/>
    <x v="644"/>
    <s v="001"/>
    <s v="INGRESOS CORRIENTES DE LIBRE DESTINACION"/>
    <x v="2"/>
    <x v="621"/>
    <x v="1"/>
    <x v="32"/>
    <x v="143"/>
    <n v="150000000"/>
    <n v="0"/>
    <n v="150000000"/>
    <n v="149999999.69"/>
    <n v="149999999.69"/>
    <n v="149999999.69"/>
    <n v="149999999.69"/>
  </r>
  <r>
    <n v="2021"/>
    <x v="16"/>
    <s v="INSTITUTO DE PATRIMONIO Y CULTURA DE CARTAGENA DE INDIAS"/>
    <x v="16"/>
    <x v="645"/>
    <s v="001"/>
    <s v="INGRESOS CORRIENTES DE LIBRE DESTINACION"/>
    <x v="2"/>
    <x v="622"/>
    <x v="1"/>
    <x v="32"/>
    <x v="143"/>
    <n v="1628611013"/>
    <n v="-1628611013"/>
    <n v="0"/>
    <n v="0"/>
    <n v="0"/>
    <n v="0"/>
    <n v="0"/>
  </r>
  <r>
    <n v="2021"/>
    <x v="16"/>
    <s v="INSTITUTO DE PATRIMONIO Y CULTURA DE CARTAGENA DE INDIAS"/>
    <x v="16"/>
    <x v="646"/>
    <s v="001"/>
    <s v="INGRESOS CORRIENTES DE LIBRE DESTINACION"/>
    <x v="2"/>
    <x v="623"/>
    <x v="1"/>
    <x v="32"/>
    <x v="144"/>
    <n v="80457249"/>
    <n v="0"/>
    <n v="80457249"/>
    <n v="80457248.849999994"/>
    <n v="80457248.849999994"/>
    <n v="80457248.849999994"/>
    <n v="80457248.849999994"/>
  </r>
  <r>
    <n v="2021"/>
    <x v="16"/>
    <s v="INSTITUTO DE PATRIMONIO Y CULTURA DE CARTAGENA DE INDIAS"/>
    <x v="16"/>
    <x v="647"/>
    <s v="001"/>
    <s v="INGRESOS CORRIENTES DE LIBRE DESTINACION"/>
    <x v="2"/>
    <x v="624"/>
    <x v="1"/>
    <x v="32"/>
    <x v="145"/>
    <n v="800000000"/>
    <n v="0"/>
    <n v="800000000"/>
    <n v="800000000"/>
    <n v="800000000"/>
    <n v="800000000"/>
    <n v="800000000"/>
  </r>
  <r>
    <n v="2021"/>
    <x v="16"/>
    <s v="INSTITUTO DE PATRIMONIO Y CULTURA DE CARTAGENA DE INDIAS"/>
    <x v="16"/>
    <x v="648"/>
    <s v="001"/>
    <s v="INGRESOS CORRIENTES DE LIBRE DESTINACION"/>
    <x v="2"/>
    <x v="625"/>
    <x v="2"/>
    <x v="11"/>
    <x v="122"/>
    <n v="1"/>
    <n v="0"/>
    <n v="1"/>
    <n v="0"/>
    <n v="0"/>
    <n v="0"/>
    <n v="0"/>
  </r>
  <r>
    <n v="2021"/>
    <x v="16"/>
    <s v="INSTITUTO DE PATRIMONIO Y CULTURA DE CARTAGENA DE INDIAS"/>
    <x v="16"/>
    <x v="649"/>
    <s v="001"/>
    <s v="INGRESOS CORRIENTES DE LIBRE DESTINACION"/>
    <x v="2"/>
    <x v="626"/>
    <x v="3"/>
    <x v="5"/>
    <x v="146"/>
    <n v="64365799"/>
    <n v="0"/>
    <n v="64365799"/>
    <n v="64365799"/>
    <n v="64365799"/>
    <n v="64365799"/>
    <n v="64365799"/>
  </r>
  <r>
    <n v="2021"/>
    <x v="16"/>
    <s v="INSTITUTO DE PATRIMONIO Y CULTURA DE CARTAGENA DE INDIAS"/>
    <x v="16"/>
    <x v="650"/>
    <s v="001"/>
    <s v="INGRESOS CORRIENTES DE LIBRE DESTINACION"/>
    <x v="2"/>
    <x v="627"/>
    <x v="3"/>
    <x v="21"/>
    <x v="87"/>
    <n v="88116779"/>
    <n v="0"/>
    <n v="88116779"/>
    <n v="88115779"/>
    <n v="88115779"/>
    <n v="88115779"/>
    <n v="88115779"/>
  </r>
  <r>
    <n v="2021"/>
    <x v="16"/>
    <s v="INSTITUTO DE PATRIMONIO Y CULTURA DE CARTAGENA DE INDIAS"/>
    <x v="16"/>
    <x v="651"/>
    <s v="001"/>
    <s v="INGRESOS CORRIENTES DE LIBRE DESTINACION"/>
    <x v="2"/>
    <x v="628"/>
    <x v="1"/>
    <x v="32"/>
    <x v="144"/>
    <n v="48274349"/>
    <n v="0"/>
    <n v="48274349"/>
    <n v="48274349"/>
    <n v="48274349"/>
    <n v="48274349"/>
    <n v="48274349"/>
  </r>
  <r>
    <n v="2021"/>
    <x v="16"/>
    <s v="INSTITUTO DE PATRIMONIO Y CULTURA DE CARTAGENA DE INDIAS"/>
    <x v="16"/>
    <x v="652"/>
    <s v="012"/>
    <s v="VENTA SERVICIOS"/>
    <x v="86"/>
    <x v="629"/>
    <x v="1"/>
    <x v="32"/>
    <x v="142"/>
    <n v="285613000"/>
    <n v="0"/>
    <n v="285613000"/>
    <n v="0"/>
    <n v="0"/>
    <n v="0"/>
    <n v="0"/>
  </r>
  <r>
    <n v="2021"/>
    <x v="16"/>
    <s v="INSTITUTO DE PATRIMONIO Y CULTURA DE CARTAGENA DE INDIAS"/>
    <x v="16"/>
    <x v="653"/>
    <s v="032"/>
    <s v="VENTA SERVICIOS TEATRO ADOLFO MEJIA"/>
    <x v="87"/>
    <x v="630"/>
    <x v="1"/>
    <x v="32"/>
    <x v="145"/>
    <n v="896073000"/>
    <n v="0"/>
    <n v="896073000"/>
    <n v="0"/>
    <n v="0"/>
    <n v="0"/>
    <n v="0"/>
  </r>
  <r>
    <n v="2021"/>
    <x v="16"/>
    <s v="INSTITUTO DE PATRIMONIO Y CULTURA DE CARTAGENA DE INDIAS"/>
    <x v="16"/>
    <x v="654"/>
    <s v="134"/>
    <s v=" ESPECTACULOS PUBLICOS-LEY 1493 DE 2011 "/>
    <x v="88"/>
    <x v="631"/>
    <x v="1"/>
    <x v="32"/>
    <x v="145"/>
    <n v="1340300000"/>
    <n v="-1156300000"/>
    <n v="184000000"/>
    <n v="0"/>
    <n v="0"/>
    <n v="0"/>
    <n v="0"/>
  </r>
  <r>
    <n v="2021"/>
    <x v="16"/>
    <s v="INSTITUTO DE PATRIMONIO Y CULTURA DE CARTAGENA DE INDIAS"/>
    <x v="16"/>
    <x v="655"/>
    <s v="053"/>
    <s v="CONTRAPRESTACIONES PORTUARIAS"/>
    <x v="21"/>
    <x v="632"/>
    <x v="1"/>
    <x v="32"/>
    <x v="143"/>
    <n v="271388987"/>
    <n v="-271388987"/>
    <n v="0"/>
    <n v="0"/>
    <n v="0"/>
    <n v="0"/>
    <n v="0"/>
  </r>
  <r>
    <n v="2021"/>
    <x v="16"/>
    <s v="INSTITUTO DE PATRIMONIO Y CULTURA DE CARTAGENA DE INDIAS"/>
    <x v="16"/>
    <x v="656"/>
    <s v="057"/>
    <s v="SGP PROPOSITO GENERAL - CULTURA"/>
    <x v="89"/>
    <x v="633"/>
    <x v="1"/>
    <x v="32"/>
    <x v="143"/>
    <n v="0"/>
    <n v="164417862"/>
    <n v="164417862"/>
    <n v="164417862"/>
    <n v="164417862"/>
    <n v="164417862"/>
    <n v="164417862"/>
  </r>
  <r>
    <n v="2021"/>
    <x v="16"/>
    <s v="INSTITUTO DE PATRIMONIO Y CULTURA DE CARTAGENA DE INDIAS"/>
    <x v="16"/>
    <x v="657"/>
    <s v="057"/>
    <s v="SGP PROPOSITO GENERAL - CULTURA"/>
    <x v="89"/>
    <x v="634"/>
    <x v="1"/>
    <x v="32"/>
    <x v="147"/>
    <n v="204000000"/>
    <n v="0"/>
    <n v="204000000"/>
    <n v="204000000"/>
    <n v="204000000"/>
    <n v="204000000"/>
    <n v="204000000"/>
  </r>
  <r>
    <n v="2021"/>
    <x v="16"/>
    <s v="INSTITUTO DE PATRIMONIO Y CULTURA DE CARTAGENA DE INDIAS"/>
    <x v="16"/>
    <x v="658"/>
    <s v="057"/>
    <s v="SGP PROPOSITO GENERAL - CULTURA"/>
    <x v="89"/>
    <x v="635"/>
    <x v="1"/>
    <x v="32"/>
    <x v="141"/>
    <n v="230000000"/>
    <n v="0"/>
    <n v="230000000"/>
    <n v="229999999.34"/>
    <n v="229999999.34"/>
    <n v="229999999.34"/>
    <n v="229999999.34"/>
  </r>
  <r>
    <n v="2021"/>
    <x v="16"/>
    <s v="INSTITUTO DE PATRIMONIO Y CULTURA DE CARTAGENA DE INDIAS"/>
    <x v="16"/>
    <x v="659"/>
    <s v="057"/>
    <s v="SGP PROPOSITO GENERAL - CULTURA"/>
    <x v="89"/>
    <x v="636"/>
    <x v="1"/>
    <x v="32"/>
    <x v="141"/>
    <n v="308818744"/>
    <n v="0"/>
    <n v="308818744"/>
    <n v="308818743.99000001"/>
    <n v="308818743.99000001"/>
    <n v="308818743.99000001"/>
    <n v="308818743.99000001"/>
  </r>
  <r>
    <n v="2021"/>
    <x v="16"/>
    <s v="INSTITUTO DE PATRIMONIO Y CULTURA DE CARTAGENA DE INDIAS"/>
    <x v="16"/>
    <x v="660"/>
    <s v="057"/>
    <s v="SGP PROPOSITO GENERAL - CULTURA"/>
    <x v="89"/>
    <x v="637"/>
    <x v="1"/>
    <x v="32"/>
    <x v="142"/>
    <n v="280000000"/>
    <n v="0"/>
    <n v="280000000"/>
    <n v="279999999.99000001"/>
    <n v="279999999.99000001"/>
    <n v="279999999.99000001"/>
    <n v="279999999.99000001"/>
  </r>
  <r>
    <n v="2021"/>
    <x v="16"/>
    <s v="INSTITUTO DE PATRIMONIO Y CULTURA DE CARTAGENA DE INDIAS"/>
    <x v="16"/>
    <x v="661"/>
    <s v="057"/>
    <s v="SGP PROPOSITO GENERAL - CULTURA"/>
    <x v="89"/>
    <x v="638"/>
    <x v="1"/>
    <x v="32"/>
    <x v="142"/>
    <n v="125000000"/>
    <n v="0"/>
    <n v="125000000"/>
    <n v="124999999.34"/>
    <n v="124999999.34"/>
    <n v="124999999.34"/>
    <n v="124999999.34"/>
  </r>
  <r>
    <n v="2021"/>
    <x v="16"/>
    <s v="INSTITUTO DE PATRIMONIO Y CULTURA DE CARTAGENA DE INDIAS"/>
    <x v="16"/>
    <x v="662"/>
    <s v="057"/>
    <s v="SGP PROPOSITO GENERAL - CULTURA"/>
    <x v="89"/>
    <x v="639"/>
    <x v="1"/>
    <x v="32"/>
    <x v="143"/>
    <n v="94000000"/>
    <n v="0"/>
    <n v="94000000"/>
    <n v="93999999.989999995"/>
    <n v="93999999.989999995"/>
    <n v="93999999.989999995"/>
    <n v="93999999.989999995"/>
  </r>
  <r>
    <n v="2021"/>
    <x v="16"/>
    <s v="INSTITUTO DE PATRIMONIO Y CULTURA DE CARTAGENA DE INDIAS"/>
    <x v="16"/>
    <x v="663"/>
    <s v="057"/>
    <s v="SGP PROPOSITO GENERAL - CULTURA"/>
    <x v="89"/>
    <x v="640"/>
    <x v="1"/>
    <x v="32"/>
    <x v="143"/>
    <n v="94000000"/>
    <n v="0"/>
    <n v="94000000"/>
    <n v="93999999.659999996"/>
    <n v="93999999.659999996"/>
    <n v="93999999.659999996"/>
    <n v="93999999.659999996"/>
  </r>
  <r>
    <n v="2021"/>
    <x v="16"/>
    <s v="INSTITUTO DE PATRIMONIO Y CULTURA DE CARTAGENA DE INDIAS"/>
    <x v="16"/>
    <x v="664"/>
    <s v="057"/>
    <s v="SGP PROPOSITO GENERAL - CULTURA"/>
    <x v="89"/>
    <x v="641"/>
    <x v="1"/>
    <x v="32"/>
    <x v="144"/>
    <n v="190000000"/>
    <n v="0"/>
    <n v="190000000"/>
    <n v="189999999.66"/>
    <n v="189999999.66"/>
    <n v="189999999.66"/>
    <n v="189999999.66"/>
  </r>
  <r>
    <n v="2021"/>
    <x v="16"/>
    <s v="INSTITUTO DE PATRIMONIO Y CULTURA DE CARTAGENA DE INDIAS"/>
    <x v="16"/>
    <x v="665"/>
    <s v="057"/>
    <s v="SGP PROPOSITO GENERAL - CULTURA"/>
    <x v="89"/>
    <x v="642"/>
    <x v="1"/>
    <x v="32"/>
    <x v="144"/>
    <n v="105000000"/>
    <n v="0"/>
    <n v="105000000"/>
    <n v="104999999.34"/>
    <n v="104999999.34"/>
    <n v="104999999.34"/>
    <n v="104999999.34"/>
  </r>
  <r>
    <n v="2021"/>
    <x v="16"/>
    <s v="INSTITUTO DE PATRIMONIO Y CULTURA DE CARTAGENA DE INDIAS"/>
    <x v="16"/>
    <x v="666"/>
    <s v="057"/>
    <s v="SGP PROPOSITO GENERAL - CULTURA"/>
    <x v="89"/>
    <x v="643"/>
    <x v="1"/>
    <x v="32"/>
    <x v="145"/>
    <n v="407614357"/>
    <n v="0"/>
    <n v="407614357"/>
    <n v="407614356.99000001"/>
    <n v="407614356.99000001"/>
    <n v="407614356.99000001"/>
    <n v="407614356.99000001"/>
  </r>
  <r>
    <n v="2021"/>
    <x v="16"/>
    <s v="INSTITUTO DE PATRIMONIO Y CULTURA DE CARTAGENA DE INDIAS"/>
    <x v="16"/>
    <x v="667"/>
    <s v="070"/>
    <s v="SGP - PROPOSITO GENERAL"/>
    <x v="16"/>
    <x v="644"/>
    <x v="1"/>
    <x v="32"/>
    <x v="143"/>
    <n v="100000000"/>
    <n v="-100000000"/>
    <n v="0"/>
    <n v="0"/>
    <n v="0"/>
    <n v="0"/>
    <n v="0"/>
  </r>
  <r>
    <n v="2021"/>
    <x v="16"/>
    <s v="INSTITUTO DE PATRIMONIO Y CULTURA DE CARTAGENA DE INDIAS"/>
    <x v="16"/>
    <x v="668"/>
    <s v="073"/>
    <s v="RENDIMIENTOS FINANCIEROS SANCIONES CULTURA"/>
    <x v="90"/>
    <x v="645"/>
    <x v="1"/>
    <x v="32"/>
    <x v="142"/>
    <n v="101630000"/>
    <n v="0"/>
    <n v="101630000"/>
    <n v="0"/>
    <n v="0"/>
    <n v="0"/>
    <n v="0"/>
  </r>
  <r>
    <n v="2021"/>
    <x v="16"/>
    <s v="INSTITUTO DE PATRIMONIO Y CULTURA DE CARTAGENA DE INDIAS"/>
    <x v="16"/>
    <x v="669"/>
    <s v="082"/>
    <s v="ESTAMPILLA PRO-CULTURA"/>
    <x v="91"/>
    <x v="646"/>
    <x v="1"/>
    <x v="32"/>
    <x v="147"/>
    <n v="195890000"/>
    <n v="0"/>
    <n v="195890000"/>
    <n v="0"/>
    <n v="0"/>
    <n v="0"/>
    <n v="0"/>
  </r>
  <r>
    <n v="2021"/>
    <x v="16"/>
    <s v="INSTITUTO DE PATRIMONIO Y CULTURA DE CARTAGENA DE INDIAS"/>
    <x v="16"/>
    <x v="670"/>
    <s v="082"/>
    <s v="ESTAMPILLA PRO-CULTURA"/>
    <x v="91"/>
    <x v="647"/>
    <x v="1"/>
    <x v="32"/>
    <x v="141"/>
    <n v="116000000"/>
    <n v="0"/>
    <n v="116000000"/>
    <n v="0"/>
    <n v="0"/>
    <n v="0"/>
    <n v="0"/>
  </r>
  <r>
    <n v="2021"/>
    <x v="16"/>
    <s v="INSTITUTO DE PATRIMONIO Y CULTURA DE CARTAGENA DE INDIAS"/>
    <x v="16"/>
    <x v="671"/>
    <s v="082"/>
    <s v="ESTAMPILLA PRO-CULTURA"/>
    <x v="91"/>
    <x v="648"/>
    <x v="1"/>
    <x v="32"/>
    <x v="141"/>
    <n v="116000000"/>
    <n v="0"/>
    <n v="116000000"/>
    <n v="0"/>
    <n v="0"/>
    <n v="0"/>
    <n v="0"/>
  </r>
  <r>
    <n v="2021"/>
    <x v="16"/>
    <s v="INSTITUTO DE PATRIMONIO Y CULTURA DE CARTAGENA DE INDIAS"/>
    <x v="16"/>
    <x v="672"/>
    <s v="082"/>
    <s v="ESTAMPILLA PRO-CULTURA"/>
    <x v="91"/>
    <x v="649"/>
    <x v="1"/>
    <x v="32"/>
    <x v="142"/>
    <n v="305230000"/>
    <n v="0"/>
    <n v="305230000"/>
    <n v="0"/>
    <n v="0"/>
    <n v="0"/>
    <n v="0"/>
  </r>
  <r>
    <n v="2021"/>
    <x v="16"/>
    <s v="INSTITUTO DE PATRIMONIO Y CULTURA DE CARTAGENA DE INDIAS"/>
    <x v="16"/>
    <x v="673"/>
    <s v="082"/>
    <s v="ESTAMPILLA PRO-CULTURA"/>
    <x v="91"/>
    <x v="650"/>
    <x v="1"/>
    <x v="32"/>
    <x v="143"/>
    <n v="264500000"/>
    <n v="0"/>
    <n v="264500000"/>
    <n v="0"/>
    <n v="0"/>
    <n v="0"/>
    <n v="0"/>
  </r>
  <r>
    <n v="2021"/>
    <x v="16"/>
    <s v="INSTITUTO DE PATRIMONIO Y CULTURA DE CARTAGENA DE INDIAS"/>
    <x v="16"/>
    <x v="674"/>
    <s v="082"/>
    <s v="ESTAMPILLA PRO-CULTURA"/>
    <x v="91"/>
    <x v="651"/>
    <x v="1"/>
    <x v="32"/>
    <x v="143"/>
    <n v="264500000"/>
    <n v="0"/>
    <n v="264500000"/>
    <n v="0"/>
    <n v="0"/>
    <n v="0"/>
    <n v="0"/>
  </r>
  <r>
    <n v="2021"/>
    <x v="16"/>
    <s v="INSTITUTO DE PATRIMONIO Y CULTURA DE CARTAGENA DE INDIAS"/>
    <x v="16"/>
    <x v="675"/>
    <s v="082"/>
    <s v="ESTAMPILLA PRO-CULTURA"/>
    <x v="91"/>
    <x v="652"/>
    <x v="1"/>
    <x v="32"/>
    <x v="144"/>
    <n v="587670000"/>
    <n v="0"/>
    <n v="587670000"/>
    <n v="0"/>
    <n v="0"/>
    <n v="0"/>
    <n v="0"/>
  </r>
  <r>
    <n v="2021"/>
    <x v="16"/>
    <s v="INSTITUTO DE PATRIMONIO Y CULTURA DE CARTAGENA DE INDIAS"/>
    <x v="16"/>
    <x v="676"/>
    <s v="082"/>
    <s v="ESTAMPILLA PRO-CULTURA"/>
    <x v="91"/>
    <x v="653"/>
    <x v="1"/>
    <x v="32"/>
    <x v="145"/>
    <n v="109110000"/>
    <n v="0"/>
    <n v="109110000"/>
    <n v="0"/>
    <n v="0"/>
    <n v="0"/>
    <n v="0"/>
  </r>
  <r>
    <n v="2021"/>
    <x v="16"/>
    <s v="INSTITUTO DE PATRIMONIO Y CULTURA DE CARTAGENA DE INDIAS"/>
    <x v="16"/>
    <x v="677"/>
    <s v="083"/>
    <s v="IMPUESTO DE DELINEACION URBANA Y APROBACION DE PLANOS"/>
    <x v="9"/>
    <x v="654"/>
    <x v="1"/>
    <x v="32"/>
    <x v="147"/>
    <n v="0"/>
    <n v="220000000"/>
    <n v="220000000"/>
    <n v="220000000"/>
    <n v="220000000"/>
    <n v="220000000"/>
    <n v="220000000"/>
  </r>
  <r>
    <n v="2021"/>
    <x v="16"/>
    <s v="INSTITUTO DE PATRIMONIO Y CULTURA DE CARTAGENA DE INDIAS"/>
    <x v="16"/>
    <x v="678"/>
    <s v="083"/>
    <s v="IMPUESTO DE DELINEACION URBANA Y APROBACION DE PLANOS"/>
    <x v="9"/>
    <x v="655"/>
    <x v="1"/>
    <x v="32"/>
    <x v="145"/>
    <n v="0"/>
    <n v="227445436"/>
    <n v="227445436"/>
    <n v="227445436"/>
    <n v="227445436"/>
    <n v="227445436"/>
    <n v="227445436"/>
  </r>
  <r>
    <n v="2021"/>
    <x v="16"/>
    <s v="INSTITUTO DE PATRIMONIO Y CULTURA DE CARTAGENA DE INDIAS"/>
    <x v="16"/>
    <x v="679"/>
    <s v="095"/>
    <s v="MULTAS Y SANCIONES"/>
    <x v="34"/>
    <x v="656"/>
    <x v="1"/>
    <x v="32"/>
    <x v="142"/>
    <n v="51830000"/>
    <n v="0"/>
    <n v="51830000"/>
    <n v="0"/>
    <n v="0"/>
    <n v="0"/>
    <n v="0"/>
  </r>
  <r>
    <n v="2021"/>
    <x v="16"/>
    <s v="INSTITUTO DE PATRIMONIO Y CULTURA DE CARTAGENA DE INDIAS"/>
    <x v="16"/>
    <x v="680"/>
    <s v="123"/>
    <s v="RENDIMIENTOS FINANCIEROS SGP CULTURA"/>
    <x v="92"/>
    <x v="657"/>
    <x v="1"/>
    <x v="32"/>
    <x v="141"/>
    <n v="21940920"/>
    <n v="0"/>
    <n v="21940920"/>
    <n v="21940920"/>
    <n v="21940920"/>
    <n v="21940920"/>
    <n v="21940920"/>
  </r>
  <r>
    <n v="2021"/>
    <x v="16"/>
    <s v="INSTITUTO DE PATRIMONIO Y CULTURA DE CARTAGENA DE INDIAS"/>
    <x v="16"/>
    <x v="681"/>
    <s v="001"/>
    <s v="INGRESOS CORRIENTES DE LIBRE DESTINACION"/>
    <x v="2"/>
    <x v="658"/>
    <x v="1"/>
    <x v="32"/>
    <x v="147"/>
    <n v="850000000"/>
    <n v="0"/>
    <n v="850000000"/>
    <n v="850000000"/>
    <n v="850000000"/>
    <n v="850000000"/>
    <n v="850000000"/>
  </r>
  <r>
    <n v="2021"/>
    <x v="16"/>
    <s v="INSTITUTO DE PATRIMONIO Y CULTURA DE CARTAGENA DE INDIAS"/>
    <x v="16"/>
    <x v="682"/>
    <s v="001"/>
    <s v="INGRESOS CORRIENTES DE LIBRE DESTINACION"/>
    <x v="2"/>
    <x v="659"/>
    <x v="1"/>
    <x v="32"/>
    <x v="141"/>
    <n v="100000000"/>
    <n v="0"/>
    <n v="100000000"/>
    <n v="100000000"/>
    <n v="100000000"/>
    <n v="100000000"/>
    <n v="100000000"/>
  </r>
  <r>
    <n v="2021"/>
    <x v="17"/>
    <s v="ESTABLECIMIENTO PUBLICO AMBIENTAL-EPA"/>
    <x v="17"/>
    <x v="683"/>
    <s v="133"/>
    <s v="RENDIMIENTOS FINANCIEROS SOBRETASA MEDIO AMBIENTE"/>
    <x v="93"/>
    <x v="660"/>
    <x v="0"/>
    <x v="25"/>
    <x v="148"/>
    <n v="109498000"/>
    <n v="-109498000"/>
    <n v="0"/>
    <n v="0"/>
    <n v="0"/>
    <n v="0"/>
    <n v="0"/>
  </r>
  <r>
    <n v="2021"/>
    <x v="17"/>
    <s v="ESTABLECIMIENTO PUBLICO AMBIENTAL-EPA"/>
    <x v="17"/>
    <x v="684"/>
    <s v="063"/>
    <s v="RENDIMIENTOS FINANCIEROS EPA"/>
    <x v="94"/>
    <x v="661"/>
    <x v="0"/>
    <x v="25"/>
    <x v="149"/>
    <n v="50000000"/>
    <n v="0"/>
    <n v="50000000"/>
    <n v="0"/>
    <n v="0"/>
    <n v="0"/>
    <n v="0"/>
  </r>
  <r>
    <n v="2021"/>
    <x v="17"/>
    <s v="ESTABLECIMIENTO PUBLICO AMBIENTAL-EPA"/>
    <x v="17"/>
    <x v="685"/>
    <s v="063"/>
    <s v="RENDIMIENTOS FINANCIEROS EPA"/>
    <x v="94"/>
    <x v="662"/>
    <x v="0"/>
    <x v="25"/>
    <x v="148"/>
    <n v="100342001"/>
    <n v="0"/>
    <n v="100342001"/>
    <n v="0"/>
    <n v="0"/>
    <n v="0"/>
    <n v="0"/>
  </r>
  <r>
    <n v="2021"/>
    <x v="17"/>
    <s v="ESTABLECIMIENTO PUBLICO AMBIENTAL-EPA"/>
    <x v="17"/>
    <x v="686"/>
    <s v="063"/>
    <s v="RENDIMIENTOS FINANCIEROS EPA"/>
    <x v="94"/>
    <x v="663"/>
    <x v="0"/>
    <x v="25"/>
    <x v="150"/>
    <n v="50000000"/>
    <n v="0"/>
    <n v="50000000"/>
    <n v="0"/>
    <n v="0"/>
    <n v="0"/>
    <n v="0"/>
  </r>
  <r>
    <n v="2021"/>
    <x v="17"/>
    <s v="ESTABLECIMIENTO PUBLICO AMBIENTAL-EPA"/>
    <x v="17"/>
    <x v="687"/>
    <s v="063"/>
    <s v="RENDIMIENTOS FINANCIEROS EPA"/>
    <x v="94"/>
    <x v="664"/>
    <x v="0"/>
    <x v="25"/>
    <x v="150"/>
    <n v="50341999"/>
    <n v="0"/>
    <n v="50341999"/>
    <n v="0"/>
    <n v="0"/>
    <n v="0"/>
    <n v="0"/>
  </r>
  <r>
    <n v="2021"/>
    <x v="17"/>
    <s v="ESTABLECIMIENTO PUBLICO AMBIENTAL-EPA"/>
    <x v="17"/>
    <x v="688"/>
    <s v="063"/>
    <s v="RENDIMIENTOS FINANCIEROS EPA"/>
    <x v="94"/>
    <x v="665"/>
    <x v="0"/>
    <x v="25"/>
    <x v="151"/>
    <n v="100000000"/>
    <n v="0"/>
    <n v="100000000"/>
    <n v="0"/>
    <n v="0"/>
    <n v="0"/>
    <n v="0"/>
  </r>
  <r>
    <n v="2021"/>
    <x v="17"/>
    <s v="ESTABLECIMIENTO PUBLICO AMBIENTAL-EPA"/>
    <x v="17"/>
    <x v="689"/>
    <s v="063"/>
    <s v="RENDIMIENTOS FINANCIEROS EPA"/>
    <x v="94"/>
    <x v="666"/>
    <x v="0"/>
    <x v="25"/>
    <x v="152"/>
    <n v="50000000"/>
    <n v="0"/>
    <n v="50000000"/>
    <n v="0"/>
    <n v="0"/>
    <n v="0"/>
    <n v="0"/>
  </r>
  <r>
    <n v="2021"/>
    <x v="17"/>
    <s v="ESTABLECIMIENTO PUBLICO AMBIENTAL-EPA"/>
    <x v="17"/>
    <x v="690"/>
    <s v="094"/>
    <s v="SOBRETASA AMBIENTAL PEAJES"/>
    <x v="95"/>
    <x v="667"/>
    <x v="0"/>
    <x v="25"/>
    <x v="151"/>
    <n v="562774930"/>
    <n v="0"/>
    <n v="562774930"/>
    <n v="0"/>
    <n v="0"/>
    <n v="0"/>
    <n v="0"/>
  </r>
  <r>
    <n v="2021"/>
    <x v="17"/>
    <s v="ESTABLECIMIENTO PUBLICO AMBIENTAL-EPA"/>
    <x v="17"/>
    <x v="691"/>
    <s v="094"/>
    <s v="SOBRETASA AMBIENTAL PEAJES"/>
    <x v="95"/>
    <x v="668"/>
    <x v="0"/>
    <x v="17"/>
    <x v="66"/>
    <n v="500000000"/>
    <n v="0"/>
    <n v="500000000"/>
    <n v="0"/>
    <n v="0"/>
    <n v="0"/>
    <n v="0"/>
  </r>
  <r>
    <n v="2021"/>
    <x v="17"/>
    <s v="ESTABLECIMIENTO PUBLICO AMBIENTAL-EPA"/>
    <x v="17"/>
    <x v="692"/>
    <s v="014"/>
    <s v="TASA RETRIBUTIVA"/>
    <x v="96"/>
    <x v="669"/>
    <x v="0"/>
    <x v="25"/>
    <x v="151"/>
    <n v="1500000"/>
    <n v="0"/>
    <n v="1500000"/>
    <n v="0"/>
    <n v="0"/>
    <n v="0"/>
    <n v="0"/>
  </r>
  <r>
    <n v="2021"/>
    <x v="17"/>
    <s v="ESTABLECIMIENTO PUBLICO AMBIENTAL-EPA"/>
    <x v="17"/>
    <x v="693"/>
    <s v="031"/>
    <s v="LEY 99/93"/>
    <x v="97"/>
    <x v="670"/>
    <x v="0"/>
    <x v="25"/>
    <x v="153"/>
    <n v="200000000"/>
    <n v="0"/>
    <n v="200000000"/>
    <n v="0"/>
    <n v="0"/>
    <n v="0"/>
    <n v="0"/>
  </r>
  <r>
    <n v="2021"/>
    <x v="17"/>
    <s v="ESTABLECIMIENTO PUBLICO AMBIENTAL-EPA"/>
    <x v="17"/>
    <x v="694"/>
    <s v="031"/>
    <s v="LEY 99/93"/>
    <x v="97"/>
    <x v="671"/>
    <x v="0"/>
    <x v="25"/>
    <x v="153"/>
    <n v="200000000"/>
    <n v="0"/>
    <n v="200000000"/>
    <n v="0"/>
    <n v="0"/>
    <n v="0"/>
    <n v="0"/>
  </r>
  <r>
    <n v="2021"/>
    <x v="17"/>
    <s v="ESTABLECIMIENTO PUBLICO AMBIENTAL-EPA"/>
    <x v="17"/>
    <x v="695"/>
    <s v="031"/>
    <s v="LEY 99/93"/>
    <x v="97"/>
    <x v="672"/>
    <x v="0"/>
    <x v="25"/>
    <x v="154"/>
    <n v="50000000"/>
    <n v="0"/>
    <n v="50000000"/>
    <n v="0"/>
    <n v="0"/>
    <n v="0"/>
    <n v="0"/>
  </r>
  <r>
    <n v="2021"/>
    <x v="17"/>
    <s v="ESTABLECIMIENTO PUBLICO AMBIENTAL-EPA"/>
    <x v="17"/>
    <x v="696"/>
    <s v="031"/>
    <s v="LEY 99/93"/>
    <x v="97"/>
    <x v="673"/>
    <x v="0"/>
    <x v="25"/>
    <x v="154"/>
    <n v="50000000"/>
    <n v="0"/>
    <n v="50000000"/>
    <n v="0"/>
    <n v="0"/>
    <n v="0"/>
    <n v="0"/>
  </r>
  <r>
    <n v="2021"/>
    <x v="17"/>
    <s v="ESTABLECIMIENTO PUBLICO AMBIENTAL-EPA"/>
    <x v="17"/>
    <x v="697"/>
    <s v="031"/>
    <s v="LEY 99/93"/>
    <x v="97"/>
    <x v="674"/>
    <x v="0"/>
    <x v="25"/>
    <x v="149"/>
    <n v="50000000"/>
    <n v="0"/>
    <n v="50000000"/>
    <n v="0"/>
    <n v="0"/>
    <n v="0"/>
    <n v="0"/>
  </r>
  <r>
    <n v="2021"/>
    <x v="17"/>
    <s v="ESTABLECIMIENTO PUBLICO AMBIENTAL-EPA"/>
    <x v="17"/>
    <x v="698"/>
    <s v="031"/>
    <s v="LEY 99/93"/>
    <x v="97"/>
    <x v="675"/>
    <x v="0"/>
    <x v="25"/>
    <x v="148"/>
    <n v="450000000"/>
    <n v="0"/>
    <n v="450000000"/>
    <n v="0"/>
    <n v="0"/>
    <n v="0"/>
    <n v="0"/>
  </r>
  <r>
    <n v="2021"/>
    <x v="17"/>
    <s v="ESTABLECIMIENTO PUBLICO AMBIENTAL-EPA"/>
    <x v="17"/>
    <x v="699"/>
    <s v="031"/>
    <s v="LEY 99/93"/>
    <x v="97"/>
    <x v="676"/>
    <x v="0"/>
    <x v="25"/>
    <x v="150"/>
    <n v="100000000"/>
    <n v="0"/>
    <n v="100000000"/>
    <n v="0"/>
    <n v="0"/>
    <n v="0"/>
    <n v="0"/>
  </r>
  <r>
    <n v="2021"/>
    <x v="17"/>
    <s v="ESTABLECIMIENTO PUBLICO AMBIENTAL-EPA"/>
    <x v="17"/>
    <x v="700"/>
    <s v="031"/>
    <s v="LEY 99/93"/>
    <x v="97"/>
    <x v="677"/>
    <x v="0"/>
    <x v="25"/>
    <x v="151"/>
    <n v="600000000"/>
    <n v="0"/>
    <n v="600000000"/>
    <n v="0"/>
    <n v="0"/>
    <n v="0"/>
    <n v="0"/>
  </r>
  <r>
    <n v="2021"/>
    <x v="17"/>
    <s v="ESTABLECIMIENTO PUBLICO AMBIENTAL-EPA"/>
    <x v="17"/>
    <x v="701"/>
    <s v="031"/>
    <s v="LEY 99/93"/>
    <x v="97"/>
    <x v="678"/>
    <x v="0"/>
    <x v="25"/>
    <x v="152"/>
    <n v="50000000"/>
    <n v="0"/>
    <n v="50000000"/>
    <n v="0"/>
    <n v="0"/>
    <n v="0"/>
    <n v="0"/>
  </r>
  <r>
    <n v="2021"/>
    <x v="17"/>
    <s v="ESTABLECIMIENTO PUBLICO AMBIENTAL-EPA"/>
    <x v="17"/>
    <x v="702"/>
    <s v="031"/>
    <s v="LEY 99/93"/>
    <x v="97"/>
    <x v="679"/>
    <x v="0"/>
    <x v="17"/>
    <x v="66"/>
    <n v="250000000"/>
    <n v="0"/>
    <n v="250000000"/>
    <n v="0"/>
    <n v="0"/>
    <n v="0"/>
    <n v="0"/>
  </r>
  <r>
    <n v="2021"/>
    <x v="17"/>
    <s v="ESTABLECIMIENTO PUBLICO AMBIENTAL-EPA"/>
    <x v="17"/>
    <x v="703"/>
    <s v="001"/>
    <s v="INGRESOS CORRIENTES DE LIBRE DESTINACION"/>
    <x v="2"/>
    <x v="680"/>
    <x v="0"/>
    <x v="25"/>
    <x v="153"/>
    <n v="648225418"/>
    <n v="0"/>
    <n v="648225418"/>
    <n v="648225418"/>
    <n v="648225418"/>
    <n v="648225418"/>
    <n v="648225418"/>
  </r>
  <r>
    <n v="2021"/>
    <x v="17"/>
    <s v="ESTABLECIMIENTO PUBLICO AMBIENTAL-EPA"/>
    <x v="17"/>
    <x v="704"/>
    <s v="001"/>
    <s v="INGRESOS CORRIENTES DE LIBRE DESTINACION"/>
    <x v="2"/>
    <x v="681"/>
    <x v="0"/>
    <x v="25"/>
    <x v="153"/>
    <n v="576200369"/>
    <n v="0"/>
    <n v="576200369"/>
    <n v="576200369"/>
    <n v="516200369"/>
    <n v="516200369"/>
    <n v="516200369"/>
  </r>
  <r>
    <n v="2021"/>
    <x v="17"/>
    <s v="ESTABLECIMIENTO PUBLICO AMBIENTAL-EPA"/>
    <x v="17"/>
    <x v="705"/>
    <s v="001"/>
    <s v="INGRESOS CORRIENTES DE LIBRE DESTINACION"/>
    <x v="2"/>
    <x v="682"/>
    <x v="0"/>
    <x v="25"/>
    <x v="154"/>
    <n v="429645083"/>
    <n v="80000000"/>
    <n v="509645083"/>
    <n v="429645083"/>
    <n v="429645083"/>
    <n v="343126162.56999999"/>
    <n v="272978416"/>
  </r>
  <r>
    <n v="2021"/>
    <x v="17"/>
    <s v="ESTABLECIMIENTO PUBLICO AMBIENTAL-EPA"/>
    <x v="17"/>
    <x v="706"/>
    <s v="001"/>
    <s v="INGRESOS CORRIENTES DE LIBRE DESTINACION"/>
    <x v="2"/>
    <x v="683"/>
    <x v="0"/>
    <x v="25"/>
    <x v="154"/>
    <n v="157620036"/>
    <n v="0"/>
    <n v="157620036"/>
    <n v="157620036"/>
    <n v="157620036"/>
    <n v="129620036"/>
    <n v="129620036"/>
  </r>
  <r>
    <n v="2021"/>
    <x v="17"/>
    <s v="ESTABLECIMIENTO PUBLICO AMBIENTAL-EPA"/>
    <x v="17"/>
    <x v="707"/>
    <s v="001"/>
    <s v="INGRESOS CORRIENTES DE LIBRE DESTINACION"/>
    <x v="2"/>
    <x v="684"/>
    <x v="0"/>
    <x v="25"/>
    <x v="149"/>
    <n v="28810018"/>
    <n v="0"/>
    <n v="28810018"/>
    <n v="0"/>
    <n v="0"/>
    <n v="0"/>
    <n v="0"/>
  </r>
  <r>
    <n v="2021"/>
    <x v="17"/>
    <s v="ESTABLECIMIENTO PUBLICO AMBIENTAL-EPA"/>
    <x v="17"/>
    <x v="708"/>
    <s v="001"/>
    <s v="INGRESOS CORRIENTES DE LIBRE DESTINACION"/>
    <x v="2"/>
    <x v="685"/>
    <x v="0"/>
    <x v="25"/>
    <x v="148"/>
    <n v="1321920590"/>
    <n v="0"/>
    <n v="1321920590"/>
    <n v="1321920590"/>
    <n v="1321920590"/>
    <n v="1321920590"/>
    <n v="1321920590"/>
  </r>
  <r>
    <n v="2021"/>
    <x v="17"/>
    <s v="ESTABLECIMIENTO PUBLICO AMBIENTAL-EPA"/>
    <x v="17"/>
    <x v="709"/>
    <s v="001"/>
    <s v="INGRESOS CORRIENTES DE LIBRE DESTINACION"/>
    <x v="2"/>
    <x v="686"/>
    <x v="0"/>
    <x v="25"/>
    <x v="150"/>
    <n v="144050092"/>
    <n v="0"/>
    <n v="144050092"/>
    <n v="144050092"/>
    <n v="144050092"/>
    <n v="144050092"/>
    <n v="69682863.370000005"/>
  </r>
  <r>
    <n v="2021"/>
    <x v="17"/>
    <s v="ESTABLECIMIENTO PUBLICO AMBIENTAL-EPA"/>
    <x v="17"/>
    <x v="710"/>
    <s v="001"/>
    <s v="INGRESOS CORRIENTES DE LIBRE DESTINACION"/>
    <x v="2"/>
    <x v="687"/>
    <x v="0"/>
    <x v="25"/>
    <x v="150"/>
    <n v="113922442"/>
    <n v="0"/>
    <n v="113922442"/>
    <n v="113922442"/>
    <n v="113922442"/>
    <n v="113922442"/>
    <n v="113922442"/>
  </r>
  <r>
    <n v="2021"/>
    <x v="17"/>
    <s v="ESTABLECIMIENTO PUBLICO AMBIENTAL-EPA"/>
    <x v="17"/>
    <x v="711"/>
    <s v="001"/>
    <s v="INGRESOS CORRIENTES DE LIBRE DESTINACION"/>
    <x v="2"/>
    <x v="688"/>
    <x v="0"/>
    <x v="25"/>
    <x v="152"/>
    <n v="228810018"/>
    <n v="0"/>
    <n v="228810018"/>
    <n v="195718141.33000001"/>
    <n v="195718141.33000001"/>
    <n v="195718141.33000001"/>
    <n v="164779324.18000001"/>
  </r>
  <r>
    <n v="2021"/>
    <x v="18"/>
    <s v="DISTRISEGURIDAD"/>
    <x v="18"/>
    <x v="712"/>
    <s v="138"/>
    <s v=" DIVIDENDOS SOCIEDAD PORTUARIA"/>
    <x v="6"/>
    <x v="689"/>
    <x v="2"/>
    <x v="3"/>
    <x v="155"/>
    <n v="0"/>
    <n v="876541370"/>
    <n v="876541370"/>
    <n v="876541370"/>
    <n v="876541370"/>
    <n v="876541370"/>
    <n v="876541370"/>
  </r>
  <r>
    <n v="2021"/>
    <x v="18"/>
    <s v="DISTRISEGURIDAD"/>
    <x v="18"/>
    <x v="713"/>
    <s v="001"/>
    <s v="INGRESOS CORRIENTES DE LIBRE DESTINACION"/>
    <x v="2"/>
    <x v="690"/>
    <x v="2"/>
    <x v="3"/>
    <x v="156"/>
    <n v="200000000"/>
    <n v="0"/>
    <n v="200000000"/>
    <n v="200000000"/>
    <n v="200000000"/>
    <n v="200000000"/>
    <n v="200000000"/>
  </r>
  <r>
    <n v="2021"/>
    <x v="18"/>
    <s v="DISTRISEGURIDAD"/>
    <x v="18"/>
    <x v="714"/>
    <s v="138"/>
    <s v=" DIVIDENDOS SOCIEDAD PORTUARIA"/>
    <x v="6"/>
    <x v="691"/>
    <x v="2"/>
    <x v="3"/>
    <x v="157"/>
    <n v="0"/>
    <n v="1123458630"/>
    <n v="1123458630"/>
    <n v="1123458630"/>
    <n v="1123458630"/>
    <n v="1123458630"/>
    <n v="1123458630"/>
  </r>
  <r>
    <n v="2021"/>
    <x v="18"/>
    <s v="DISTRISEGURIDAD"/>
    <x v="18"/>
    <x v="715"/>
    <s v="148"/>
    <s v="RENDIMIENTOS FINANCIEROS IPU DISTRISEGURIDAD"/>
    <x v="98"/>
    <x v="692"/>
    <x v="2"/>
    <x v="3"/>
    <x v="155"/>
    <n v="10330000"/>
    <n v="-10330000"/>
    <n v="0"/>
    <n v="0"/>
    <n v="0"/>
    <n v="0"/>
    <n v="0"/>
  </r>
  <r>
    <n v="2021"/>
    <x v="18"/>
    <s v="DISTRISEGURIDAD"/>
    <x v="18"/>
    <x v="716"/>
    <s v="051"/>
    <s v="IMPUESTO PREDIAL UNIFICADO (1%)"/>
    <x v="99"/>
    <x v="693"/>
    <x v="2"/>
    <x v="3"/>
    <x v="155"/>
    <n v="0"/>
    <n v="6898098.0300000003"/>
    <n v="6898098.0300000003"/>
    <n v="6898098.0300000003"/>
    <n v="6898098.0300000003"/>
    <n v="6898098.0300000003"/>
    <n v="6898098.0300000003"/>
  </r>
  <r>
    <n v="2021"/>
    <x v="18"/>
    <s v="DISTRISEGURIDAD"/>
    <x v="18"/>
    <x v="717"/>
    <s v="051"/>
    <s v="IMPUESTO PREDIAL UNIFICADO (1%)"/>
    <x v="99"/>
    <x v="693"/>
    <x v="2"/>
    <x v="3"/>
    <x v="155"/>
    <n v="0"/>
    <n v="78793717.400000006"/>
    <n v="78793717.400000006"/>
    <n v="78793717.400000006"/>
    <n v="78793717.400000006"/>
    <n v="78793717.400000006"/>
    <n v="78793717.400000006"/>
  </r>
  <r>
    <n v="2021"/>
    <x v="18"/>
    <s v="DISTRISEGURIDAD"/>
    <x v="18"/>
    <x v="718"/>
    <s v="051"/>
    <s v="IMPUESTO PREDIAL UNIFICADO (1%)"/>
    <x v="99"/>
    <x v="694"/>
    <x v="2"/>
    <x v="3"/>
    <x v="157"/>
    <n v="0"/>
    <n v="12286790.6"/>
    <n v="12286790.6"/>
    <n v="12286790.6"/>
    <n v="12286790.6"/>
    <n v="12286790.6"/>
    <n v="12286790.6"/>
  </r>
  <r>
    <n v="2021"/>
    <x v="18"/>
    <s v="DISTRISEGURIDAD"/>
    <x v="18"/>
    <x v="719"/>
    <s v="051"/>
    <s v="IMPUESTO PREDIAL UNIFICADO (1%)"/>
    <x v="99"/>
    <x v="693"/>
    <x v="2"/>
    <x v="3"/>
    <x v="155"/>
    <n v="1619930355"/>
    <n v="0"/>
    <n v="1619930355"/>
    <n v="1418947377.9400001"/>
    <n v="1418947377.9400001"/>
    <n v="1418947377.9400001"/>
    <n v="1418947377.9400001"/>
  </r>
  <r>
    <n v="2021"/>
    <x v="18"/>
    <s v="DISTRISEGURIDAD"/>
    <x v="18"/>
    <x v="720"/>
    <s v="051"/>
    <s v="IMPUESTO PREDIAL UNIFICADO (1%)"/>
    <x v="99"/>
    <x v="695"/>
    <x v="2"/>
    <x v="3"/>
    <x v="157"/>
    <n v="634094522"/>
    <n v="0"/>
    <n v="634094522"/>
    <n v="586162616.32000005"/>
    <n v="586162616.32000005"/>
    <n v="586162616.32000005"/>
    <n v="586162616.32000005"/>
  </r>
  <r>
    <n v="2021"/>
    <x v="18"/>
    <s v="DISTRISEGURIDAD"/>
    <x v="18"/>
    <x v="721"/>
    <s v="076"/>
    <s v="TELEFONIA CONMUTADA"/>
    <x v="100"/>
    <x v="696"/>
    <x v="2"/>
    <x v="3"/>
    <x v="53"/>
    <n v="1634832151"/>
    <n v="0"/>
    <n v="1634832151"/>
    <n v="0"/>
    <n v="0"/>
    <n v="0"/>
    <n v="0"/>
  </r>
  <r>
    <n v="2021"/>
    <x v="18"/>
    <s v="DISTRISEGURIDAD"/>
    <x v="18"/>
    <x v="722"/>
    <s v="083"/>
    <s v="IMPUESTO DE DELINEACION URBANA Y APROBACION DE PLANOS"/>
    <x v="9"/>
    <x v="697"/>
    <x v="2"/>
    <x v="3"/>
    <x v="155"/>
    <n v="270180085"/>
    <n v="0"/>
    <n v="270180085"/>
    <n v="270180085"/>
    <n v="270180085"/>
    <n v="270180085"/>
    <n v="270180085"/>
  </r>
  <r>
    <n v="2021"/>
    <x v="18"/>
    <s v="DISTRISEGURIDAD"/>
    <x v="18"/>
    <x v="723"/>
    <s v="083"/>
    <s v="IMPUESTO DE DELINEACION URBANA Y APROBACION DE PLANOS"/>
    <x v="9"/>
    <x v="698"/>
    <x v="2"/>
    <x v="3"/>
    <x v="157"/>
    <n v="157474842"/>
    <n v="0"/>
    <n v="157474842"/>
    <n v="157474842"/>
    <n v="157474842"/>
    <n v="157474842"/>
    <n v="157474842"/>
  </r>
  <r>
    <n v="2021"/>
    <x v="18"/>
    <s v="DISTRISEGURIDAD"/>
    <x v="18"/>
    <x v="724"/>
    <s v="083"/>
    <s v="IMPUESTO DE DELINEACION URBANA Y APROBACION DE PLANOS"/>
    <x v="9"/>
    <x v="697"/>
    <x v="2"/>
    <x v="3"/>
    <x v="155"/>
    <n v="0"/>
    <n v="89104288.219999999"/>
    <n v="89104288.219999999"/>
    <n v="89104288.219999999"/>
    <n v="89104288.219999999"/>
    <n v="89104288.219999999"/>
    <n v="89104288.219999999"/>
  </r>
  <r>
    <n v="2021"/>
    <x v="18"/>
    <s v="DISTRISEGURIDAD"/>
    <x v="18"/>
    <x v="725"/>
    <s v="083"/>
    <s v="IMPUESTO DE DELINEACION URBANA Y APROBACION DE PLANOS"/>
    <x v="9"/>
    <x v="699"/>
    <x v="2"/>
    <x v="3"/>
    <x v="157"/>
    <n v="0"/>
    <n v="4354491.78"/>
    <n v="4354491.78"/>
    <n v="4354491.78"/>
    <n v="4354491.78"/>
    <n v="4354491.78"/>
    <n v="4354491.78"/>
  </r>
  <r>
    <n v="2021"/>
    <x v="18"/>
    <s v="DISTRISEGURIDAD"/>
    <x v="18"/>
    <x v="726"/>
    <s v="084"/>
    <s v="OTROS INGRESOS - DISTRISEGURIDAD"/>
    <x v="101"/>
    <x v="700"/>
    <x v="2"/>
    <x v="3"/>
    <x v="155"/>
    <n v="1287687"/>
    <n v="0"/>
    <n v="1287687"/>
    <n v="0"/>
    <n v="0"/>
    <n v="0"/>
    <n v="0"/>
  </r>
  <r>
    <n v="2021"/>
    <x v="18"/>
    <s v="DISTRISEGURIDAD"/>
    <x v="18"/>
    <x v="727"/>
    <s v="138"/>
    <s v=" DIVIDENDOS SOCIEDAD PORTUARIA"/>
    <x v="6"/>
    <x v="691"/>
    <x v="2"/>
    <x v="3"/>
    <x v="53"/>
    <n v="0"/>
    <n v="0"/>
    <n v="0"/>
    <n v="0"/>
    <n v="0"/>
    <n v="0"/>
    <n v="0"/>
  </r>
  <r>
    <n v="2021"/>
    <x v="19"/>
    <s v="LOCALIDAD INDUSTRIAL Y DE LA BAHIA"/>
    <x v="19"/>
    <x v="728"/>
    <s v="001"/>
    <s v="INGRESOS CORRIENTES DE LIBRE DESTINACION"/>
    <x v="2"/>
    <x v="147"/>
    <x v="2"/>
    <x v="10"/>
    <x v="43"/>
    <n v="13719086483"/>
    <n v="0"/>
    <n v="13719086483"/>
    <n v="13707459590.4"/>
    <n v="13474092437.969999"/>
    <n v="6451733807.6499996"/>
    <n v="4324245807.6499996"/>
  </r>
  <r>
    <n v="2021"/>
    <x v="20"/>
    <s v="COLEGIO MAYOR DE BOLIVAR"/>
    <x v="20"/>
    <x v="729"/>
    <s v="001"/>
    <s v="INGRESOS CORRIENTES DE LIBRE DESTINACION"/>
    <x v="2"/>
    <x v="701"/>
    <x v="1"/>
    <x v="15"/>
    <x v="158"/>
    <n v="1000000000"/>
    <n v="0"/>
    <n v="1000000000"/>
    <n v="1000000000"/>
    <n v="1000000000"/>
    <n v="1000000000"/>
    <n v="1000000000"/>
  </r>
  <r>
    <n v="2021"/>
    <x v="20"/>
    <s v="COLEGIO MAYOR DE BOLIVAR"/>
    <x v="20"/>
    <x v="730"/>
    <s v="048"/>
    <s v="APORTES DE LA NACION - COLEGIO MAYOR"/>
    <x v="102"/>
    <x v="702"/>
    <x v="1"/>
    <x v="15"/>
    <x v="158"/>
    <n v="100000000"/>
    <n v="0"/>
    <n v="100000000"/>
    <n v="0"/>
    <n v="0"/>
    <n v="0"/>
    <n v="0"/>
  </r>
  <r>
    <n v="2021"/>
    <x v="20"/>
    <s v="COLEGIO MAYOR DE BOLIVAR"/>
    <x v="20"/>
    <x v="731"/>
    <s v="001"/>
    <s v="INGRESOS CORRIENTES DE LIBRE DESTINACION"/>
    <x v="2"/>
    <x v="703"/>
    <x v="1"/>
    <x v="15"/>
    <x v="158"/>
    <n v="2500000000"/>
    <n v="514848650"/>
    <n v="3014848650"/>
    <n v="3014848650"/>
    <n v="3014848650"/>
    <n v="3014848650"/>
    <n v="30148486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600-000000000000}" name="TablaDinámica1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K1423" firstHeaderRow="0" firstDataRow="1" firstDataCol="1" rowPageCount="1" colPageCount="1"/>
  <pivotFields count="25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733">
        <item x="21"/>
        <item x="22"/>
        <item x="23"/>
        <item x="24"/>
        <item x="25"/>
        <item x="231"/>
        <item x="394"/>
        <item x="395"/>
        <item x="396"/>
        <item x="365"/>
        <item x="397"/>
        <item x="393"/>
        <item x="157"/>
        <item x="200"/>
        <item x="201"/>
        <item x="121"/>
        <item x="185"/>
        <item x="122"/>
        <item x="123"/>
        <item x="389"/>
        <item x="703"/>
        <item x="704"/>
        <item x="705"/>
        <item x="706"/>
        <item x="707"/>
        <item x="363"/>
        <item x="364"/>
        <item x="226"/>
        <item x="227"/>
        <item x="534"/>
        <item x="228"/>
        <item x="224"/>
        <item x="541"/>
        <item x="542"/>
        <item x="543"/>
        <item x="544"/>
        <item x="545"/>
        <item x="546"/>
        <item x="229"/>
        <item x="390"/>
        <item x="14"/>
        <item x="20"/>
        <item x="639"/>
        <item x="202"/>
        <item x="203"/>
        <item x="204"/>
        <item x="205"/>
        <item x="206"/>
        <item x="207"/>
        <item x="208"/>
        <item x="391"/>
        <item x="230"/>
        <item x="392"/>
        <item x="15"/>
        <item x="16"/>
        <item x="7"/>
        <item x="8"/>
        <item x="9"/>
        <item x="10"/>
        <item x="11"/>
        <item x="12"/>
        <item x="13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69"/>
        <item x="270"/>
        <item x="268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184"/>
        <item x="731"/>
        <item x="729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681"/>
        <item x="682"/>
        <item x="640"/>
        <item x="641"/>
        <item x="642"/>
        <item x="643"/>
        <item x="644"/>
        <item x="645"/>
        <item x="646"/>
        <item x="647"/>
        <item x="359"/>
        <item x="142"/>
        <item x="360"/>
        <item x="143"/>
        <item x="144"/>
        <item x="145"/>
        <item x="146"/>
        <item x="147"/>
        <item x="186"/>
        <item x="361"/>
        <item x="187"/>
        <item x="188"/>
        <item x="189"/>
        <item x="148"/>
        <item x="149"/>
        <item x="150"/>
        <item x="362"/>
        <item x="190"/>
        <item x="191"/>
        <item x="192"/>
        <item x="193"/>
        <item x="194"/>
        <item x="195"/>
        <item x="196"/>
        <item x="197"/>
        <item x="198"/>
        <item x="199"/>
        <item x="551"/>
        <item x="648"/>
        <item x="107"/>
        <item x="108"/>
        <item x="109"/>
        <item x="110"/>
        <item x="713"/>
        <item x="111"/>
        <item x="112"/>
        <item x="113"/>
        <item x="114"/>
        <item x="552"/>
        <item x="553"/>
        <item x="554"/>
        <item x="561"/>
        <item x="556"/>
        <item x="557"/>
        <item x="558"/>
        <item x="559"/>
        <item x="560"/>
        <item x="555"/>
        <item x="340"/>
        <item x="156"/>
        <item x="516"/>
        <item x="728"/>
        <item x="139"/>
        <item x="140"/>
        <item x="141"/>
        <item x="115"/>
        <item x="341"/>
        <item x="223"/>
        <item x="649"/>
        <item x="116"/>
        <item x="117"/>
        <item x="342"/>
        <item x="343"/>
        <item x="344"/>
        <item x="345"/>
        <item x="346"/>
        <item x="347"/>
        <item x="348"/>
        <item x="349"/>
        <item x="350"/>
        <item x="351"/>
        <item x="650"/>
        <item x="352"/>
        <item x="353"/>
        <item x="354"/>
        <item x="355"/>
        <item x="356"/>
        <item x="357"/>
        <item x="358"/>
        <item x="708"/>
        <item x="709"/>
        <item x="710"/>
        <item x="711"/>
        <item x="378"/>
        <item x="379"/>
        <item x="651"/>
        <item x="380"/>
        <item x="381"/>
        <item x="382"/>
        <item x="383"/>
        <item x="384"/>
        <item x="385"/>
        <item x="19"/>
        <item x="17"/>
        <item x="18"/>
        <item x="550"/>
        <item x="151"/>
        <item x="152"/>
        <item x="85"/>
        <item x="225"/>
        <item x="86"/>
        <item x="547"/>
        <item x="548"/>
        <item x="2"/>
        <item x="3"/>
        <item x="87"/>
        <item x="88"/>
        <item x="4"/>
        <item x="5"/>
        <item x="89"/>
        <item x="0"/>
        <item x="386"/>
        <item x="1"/>
        <item x="239"/>
        <item x="119"/>
        <item x="120"/>
        <item x="118"/>
        <item x="388"/>
        <item x="387"/>
        <item x="70"/>
        <item x="6"/>
        <item x="69"/>
        <item x="71"/>
        <item x="72"/>
        <item x="562"/>
        <item x="563"/>
        <item x="652"/>
        <item x="433"/>
        <item x="692"/>
        <item x="438"/>
        <item x="439"/>
        <item x="440"/>
        <item x="441"/>
        <item x="434"/>
        <item x="435"/>
        <item x="436"/>
        <item x="437"/>
        <item x="442"/>
        <item x="412"/>
        <item x="411"/>
        <item x="408"/>
        <item x="409"/>
        <item x="410"/>
        <item x="443"/>
        <item x="444"/>
        <item x="445"/>
        <item x="446"/>
        <item x="447"/>
        <item x="448"/>
        <item x="449"/>
        <item x="407"/>
        <item x="420"/>
        <item x="413"/>
        <item x="414"/>
        <item x="415"/>
        <item x="416"/>
        <item x="417"/>
        <item x="418"/>
        <item x="419"/>
        <item x="217"/>
        <item x="421"/>
        <item x="169"/>
        <item x="530"/>
        <item x="531"/>
        <item x="532"/>
        <item x="533"/>
        <item x="520"/>
        <item x="521"/>
        <item x="522"/>
        <item x="523"/>
        <item x="524"/>
        <item x="525"/>
        <item x="526"/>
        <item x="527"/>
        <item x="528"/>
        <item x="529"/>
        <item x="549"/>
        <item x="564"/>
        <item x="565"/>
        <item x="571"/>
        <item x="572"/>
        <item x="573"/>
        <item x="574"/>
        <item x="575"/>
        <item x="576"/>
        <item x="569"/>
        <item x="577"/>
        <item x="578"/>
        <item x="579"/>
        <item x="570"/>
        <item x="566"/>
        <item x="567"/>
        <item x="568"/>
        <item x="580"/>
        <item x="581"/>
        <item x="582"/>
        <item x="583"/>
        <item x="584"/>
        <item x="235"/>
        <item x="233"/>
        <item x="234"/>
        <item x="693"/>
        <item x="694"/>
        <item x="695"/>
        <item x="696"/>
        <item x="697"/>
        <item x="698"/>
        <item x="699"/>
        <item x="700"/>
        <item x="701"/>
        <item x="702"/>
        <item x="653"/>
        <item x="172"/>
        <item x="170"/>
        <item x="73"/>
        <item x="171"/>
        <item x="472"/>
        <item x="97"/>
        <item x="76"/>
        <item x="77"/>
        <item x="78"/>
        <item x="138"/>
        <item x="173"/>
        <item x="74"/>
        <item x="75"/>
        <item x="218"/>
        <item x="473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8"/>
        <item x="636"/>
        <item x="637"/>
        <item x="99"/>
        <item x="79"/>
        <item x="98"/>
        <item x="100"/>
        <item x="535"/>
        <item x="536"/>
        <item x="101"/>
        <item x="730"/>
        <item x="476"/>
        <item x="477"/>
        <item x="478"/>
        <item x="474"/>
        <item x="475"/>
        <item x="719"/>
        <item x="720"/>
        <item x="716"/>
        <item x="717"/>
        <item x="718"/>
        <item x="220"/>
        <item x="538"/>
        <item x="539"/>
        <item x="105"/>
        <item x="106"/>
        <item x="222"/>
        <item x="221"/>
        <item x="83"/>
        <item x="84"/>
        <item x="236"/>
        <item x="655"/>
        <item x="80"/>
        <item x="219"/>
        <item x="537"/>
        <item x="81"/>
        <item x="82"/>
        <item x="237"/>
        <item x="102"/>
        <item x="103"/>
        <item x="104"/>
        <item x="178"/>
        <item x="179"/>
        <item x="180"/>
        <item x="181"/>
        <item x="182"/>
        <item x="183"/>
        <item x="174"/>
        <item x="175"/>
        <item x="176"/>
        <item x="177"/>
        <item x="238"/>
        <item x="302"/>
        <item x="657"/>
        <item x="658"/>
        <item x="659"/>
        <item x="660"/>
        <item x="661"/>
        <item x="662"/>
        <item x="663"/>
        <item x="656"/>
        <item x="664"/>
        <item x="665"/>
        <item x="666"/>
        <item x="540"/>
        <item x="594"/>
        <item x="595"/>
        <item x="596"/>
        <item x="597"/>
        <item x="598"/>
        <item x="599"/>
        <item x="600"/>
        <item x="590"/>
        <item x="591"/>
        <item x="592"/>
        <item x="593"/>
        <item x="585"/>
        <item x="586"/>
        <item x="587"/>
        <item x="588"/>
        <item x="589"/>
        <item x="214"/>
        <item x="215"/>
        <item x="167"/>
        <item x="61"/>
        <item x="213"/>
        <item x="60"/>
        <item x="684"/>
        <item x="685"/>
        <item x="686"/>
        <item x="687"/>
        <item x="688"/>
        <item x="689"/>
        <item x="339"/>
        <item x="508"/>
        <item x="509"/>
        <item x="510"/>
        <item x="511"/>
        <item x="479"/>
        <item x="512"/>
        <item x="513"/>
        <item x="399"/>
        <item x="400"/>
        <item x="401"/>
        <item x="402"/>
        <item x="403"/>
        <item x="404"/>
        <item x="405"/>
        <item x="406"/>
        <item x="450"/>
        <item x="451"/>
        <item x="452"/>
        <item x="453"/>
        <item x="454"/>
        <item x="455"/>
        <item x="456"/>
        <item x="457"/>
        <item x="458"/>
        <item x="45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372"/>
        <item x="216"/>
        <item x="66"/>
        <item x="67"/>
        <item x="68"/>
        <item x="62"/>
        <item x="369"/>
        <item x="373"/>
        <item x="303"/>
        <item x="667"/>
        <item x="168"/>
        <item x="137"/>
        <item x="374"/>
        <item x="375"/>
        <item x="376"/>
        <item x="377"/>
        <item x="370"/>
        <item x="63"/>
        <item x="64"/>
        <item x="65"/>
        <item x="371"/>
        <item x="304"/>
        <item x="136"/>
        <item x="321"/>
        <item x="322"/>
        <item x="323"/>
        <item x="324"/>
        <item x="325"/>
        <item x="305"/>
        <item x="306"/>
        <item x="307"/>
        <item x="308"/>
        <item x="309"/>
        <item x="310"/>
        <item x="311"/>
        <item x="312"/>
        <item x="313"/>
        <item x="319"/>
        <item x="285"/>
        <item x="314"/>
        <item x="315"/>
        <item x="316"/>
        <item x="317"/>
        <item x="318"/>
        <item x="320"/>
        <item x="326"/>
        <item x="327"/>
        <item x="328"/>
        <item x="329"/>
        <item x="330"/>
        <item x="331"/>
        <item x="332"/>
        <item x="333"/>
        <item x="286"/>
        <item x="334"/>
        <item x="232"/>
        <item x="279"/>
        <item x="280"/>
        <item x="281"/>
        <item x="282"/>
        <item x="283"/>
        <item x="284"/>
        <item x="287"/>
        <item x="288"/>
        <item x="289"/>
        <item x="290"/>
        <item x="668"/>
        <item x="132"/>
        <item x="291"/>
        <item x="133"/>
        <item x="721"/>
        <item x="292"/>
        <item x="293"/>
        <item x="294"/>
        <item x="517"/>
        <item x="518"/>
        <item x="519"/>
        <item x="40"/>
        <item x="41"/>
        <item x="42"/>
        <item x="43"/>
        <item x="295"/>
        <item x="296"/>
        <item x="669"/>
        <item x="670"/>
        <item x="671"/>
        <item x="672"/>
        <item x="673"/>
        <item x="674"/>
        <item x="675"/>
        <item x="676"/>
        <item x="722"/>
        <item x="723"/>
        <item x="44"/>
        <item x="677"/>
        <item x="678"/>
        <item x="724"/>
        <item x="725"/>
        <item x="726"/>
        <item x="45"/>
        <item x="46"/>
        <item x="47"/>
        <item x="49"/>
        <item x="48"/>
        <item x="460"/>
        <item x="461"/>
        <item x="462"/>
        <item x="466"/>
        <item x="463"/>
        <item x="464"/>
        <item x="465"/>
        <item x="335"/>
        <item x="366"/>
        <item x="336"/>
        <item x="690"/>
        <item x="691"/>
        <item x="679"/>
        <item x="467"/>
        <item x="154"/>
        <item x="514"/>
        <item x="468"/>
        <item x="155"/>
        <item x="515"/>
        <item x="469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50"/>
        <item x="51"/>
        <item x="52"/>
        <item x="53"/>
        <item x="54"/>
        <item x="164"/>
        <item x="134"/>
        <item x="135"/>
        <item x="337"/>
        <item x="338"/>
        <item x="165"/>
        <item x="166"/>
        <item x="297"/>
        <item x="299"/>
        <item x="298"/>
        <item x="300"/>
        <item x="301"/>
        <item x="55"/>
        <item x="56"/>
        <item x="57"/>
        <item x="59"/>
        <item x="58"/>
        <item x="96"/>
        <item x="90"/>
        <item x="124"/>
        <item x="91"/>
        <item x="158"/>
        <item x="159"/>
        <item x="618"/>
        <item x="680"/>
        <item x="209"/>
        <item x="27"/>
        <item x="398"/>
        <item x="367"/>
        <item x="28"/>
        <item x="271"/>
        <item x="125"/>
        <item x="26"/>
        <item x="29"/>
        <item x="30"/>
        <item x="31"/>
        <item x="33"/>
        <item x="32"/>
        <item x="34"/>
        <item x="210"/>
        <item x="35"/>
        <item x="211"/>
        <item x="212"/>
        <item x="153"/>
        <item x="683"/>
        <item x="654"/>
        <item x="619"/>
        <item x="272"/>
        <item x="126"/>
        <item x="273"/>
        <item x="127"/>
        <item x="36"/>
        <item x="368"/>
        <item x="160"/>
        <item x="274"/>
        <item x="161"/>
        <item x="712"/>
        <item x="714"/>
        <item x="727"/>
        <item x="92"/>
        <item x="93"/>
        <item x="128"/>
        <item x="94"/>
        <item x="37"/>
        <item x="275"/>
        <item x="129"/>
        <item x="130"/>
        <item x="131"/>
        <item x="620"/>
        <item x="38"/>
        <item x="39"/>
        <item x="715"/>
        <item x="621"/>
        <item x="162"/>
        <item x="163"/>
        <item x="470"/>
        <item x="471"/>
        <item x="276"/>
        <item x="277"/>
        <item x="95"/>
        <item x="27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104">
        <item x="2"/>
        <item x="22"/>
        <item x="73"/>
        <item x="0"/>
        <item x="27"/>
        <item x="57"/>
        <item x="1"/>
        <item x="17"/>
        <item x="75"/>
        <item x="86"/>
        <item x="61"/>
        <item x="96"/>
        <item x="62"/>
        <item x="59"/>
        <item x="60"/>
        <item x="41"/>
        <item x="38"/>
        <item x="70"/>
        <item x="74"/>
        <item x="76"/>
        <item x="77"/>
        <item x="78"/>
        <item x="44"/>
        <item x="97"/>
        <item x="87"/>
        <item x="18"/>
        <item x="67"/>
        <item x="19"/>
        <item x="42"/>
        <item x="85"/>
        <item x="20"/>
        <item x="25"/>
        <item x="71"/>
        <item x="26"/>
        <item x="102"/>
        <item x="68"/>
        <item x="99"/>
        <item x="21"/>
        <item x="39"/>
        <item x="45"/>
        <item x="89"/>
        <item x="72"/>
        <item x="79"/>
        <item x="15"/>
        <item x="94"/>
        <item x="56"/>
        <item x="58"/>
        <item x="16"/>
        <item x="43"/>
        <item x="49"/>
        <item x="90"/>
        <item x="31"/>
        <item x="100"/>
        <item x="50"/>
        <item x="69"/>
        <item x="8"/>
        <item x="51"/>
        <item x="91"/>
        <item x="9"/>
        <item x="101"/>
        <item x="10"/>
        <item x="11"/>
        <item x="63"/>
        <item x="54"/>
        <item x="95"/>
        <item x="34"/>
        <item x="64"/>
        <item x="80"/>
        <item x="12"/>
        <item x="13"/>
        <item x="32"/>
        <item x="55"/>
        <item x="37"/>
        <item x="52"/>
        <item x="53"/>
        <item x="14"/>
        <item x="23"/>
        <item x="35"/>
        <item x="81"/>
        <item x="92"/>
        <item x="3"/>
        <item x="4"/>
        <item x="5"/>
        <item x="40"/>
        <item x="33"/>
        <item x="93"/>
        <item x="88"/>
        <item x="82"/>
        <item x="46"/>
        <item x="28"/>
        <item x="6"/>
        <item x="29"/>
        <item x="30"/>
        <item x="83"/>
        <item x="7"/>
        <item x="98"/>
        <item x="84"/>
        <item x="36"/>
        <item x="65"/>
        <item x="66"/>
        <item x="47"/>
        <item x="24"/>
        <item x="4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705">
        <item x="11"/>
        <item x="232"/>
        <item x="234"/>
        <item x="231"/>
        <item x="304"/>
        <item x="233"/>
        <item x="306"/>
        <item x="309"/>
        <item x="310"/>
        <item x="311"/>
        <item x="303"/>
        <item x="312"/>
        <item x="288"/>
        <item x="224"/>
        <item x="226"/>
        <item x="276"/>
        <item x="287"/>
        <item x="281"/>
        <item x="283"/>
        <item x="260"/>
        <item x="258"/>
        <item x="227"/>
        <item x="305"/>
        <item x="230"/>
        <item x="282"/>
        <item x="223"/>
        <item x="228"/>
        <item x="277"/>
        <item x="272"/>
        <item x="278"/>
        <item x="273"/>
        <item x="275"/>
        <item x="222"/>
        <item x="274"/>
        <item x="229"/>
        <item x="285"/>
        <item x="313"/>
        <item x="261"/>
        <item x="314"/>
        <item x="196"/>
        <item x="160"/>
        <item x="193"/>
        <item x="212"/>
        <item x="162"/>
        <item x="163"/>
        <item x="153"/>
        <item x="154"/>
        <item x="161"/>
        <item x="530"/>
        <item x="149"/>
        <item x="150"/>
        <item x="701"/>
        <item x="64"/>
        <item x="53"/>
        <item x="61"/>
        <item x="505"/>
        <item x="497"/>
        <item x="513"/>
        <item x="510"/>
        <item x="496"/>
        <item x="188"/>
        <item x="594"/>
        <item x="587"/>
        <item x="544"/>
        <item x="148"/>
        <item x="57"/>
        <item x="13"/>
        <item x="54"/>
        <item x="62"/>
        <item x="65"/>
        <item x="291"/>
        <item x="290"/>
        <item x="215"/>
        <item x="152"/>
        <item x="185"/>
        <item x="325"/>
        <item x="529"/>
        <item x="528"/>
        <item x="27"/>
        <item x="29"/>
        <item x="74"/>
        <item x="50"/>
        <item x="351"/>
        <item x="371"/>
        <item x="353"/>
        <item x="650"/>
        <item x="620"/>
        <item x="639"/>
        <item x="136"/>
        <item x="564"/>
        <item x="542"/>
        <item x="586"/>
        <item x="540"/>
        <item x="556"/>
        <item x="139"/>
        <item x="345"/>
        <item x="97"/>
        <item x="99"/>
        <item x="104"/>
        <item x="365"/>
        <item x="358"/>
        <item x="115"/>
        <item x="405"/>
        <item x="406"/>
        <item x="442"/>
        <item x="394"/>
        <item x="455"/>
        <item x="459"/>
        <item x="404"/>
        <item x="461"/>
        <item x="462"/>
        <item x="408"/>
        <item x="452"/>
        <item x="451"/>
        <item x="463"/>
        <item x="393"/>
        <item x="453"/>
        <item x="464"/>
        <item x="447"/>
        <item x="349"/>
        <item x="319"/>
        <item x="318"/>
        <item x="320"/>
        <item x="321"/>
        <item x="410"/>
        <item x="8"/>
        <item x="73"/>
        <item x="534"/>
        <item x="344"/>
        <item x="189"/>
        <item x="329"/>
        <item x="411"/>
        <item x="135"/>
        <item x="144"/>
        <item x="539"/>
        <item x="322"/>
        <item x="330"/>
        <item x="533"/>
        <item x="567"/>
        <item x="595"/>
        <item x="562"/>
        <item x="588"/>
        <item x="596"/>
        <item x="578"/>
        <item x="558"/>
        <item x="568"/>
        <item x="581"/>
        <item x="573"/>
        <item x="551"/>
        <item x="591"/>
        <item x="570"/>
        <item x="517"/>
        <item x="519"/>
        <item x="525"/>
        <item x="514"/>
        <item x="170"/>
        <item x="211"/>
        <item x="213"/>
        <item x="205"/>
        <item x="202"/>
        <item x="203"/>
        <item x="198"/>
        <item x="217"/>
        <item x="207"/>
        <item x="460"/>
        <item x="457"/>
        <item x="450"/>
        <item x="419"/>
        <item x="420"/>
        <item x="403"/>
        <item x="489"/>
        <item x="423"/>
        <item x="415"/>
        <item x="56"/>
        <item x="16"/>
        <item x="19"/>
        <item x="82"/>
        <item x="81"/>
        <item x="79"/>
        <item x="44"/>
        <item x="69"/>
        <item x="32"/>
        <item x="60"/>
        <item x="46"/>
        <item x="47"/>
        <item x="58"/>
        <item x="36"/>
        <item x="33"/>
        <item x="67"/>
        <item x="49"/>
        <item x="75"/>
        <item x="43"/>
        <item x="42"/>
        <item x="0"/>
        <item x="28"/>
        <item x="70"/>
        <item x="83"/>
        <item x="52"/>
        <item x="34"/>
        <item x="80"/>
        <item x="71"/>
        <item x="63"/>
        <item x="45"/>
        <item x="55"/>
        <item x="66"/>
        <item x="398"/>
        <item x="431"/>
        <item x="478"/>
        <item x="380"/>
        <item x="471"/>
        <item x="89"/>
        <item x="112"/>
        <item x="531"/>
        <item x="169"/>
        <item x="366"/>
        <item x="589"/>
        <item x="559"/>
        <item x="579"/>
        <item x="598"/>
        <item x="572"/>
        <item x="549"/>
        <item x="569"/>
        <item x="245"/>
        <item x="300"/>
        <item x="244"/>
        <item x="299"/>
        <item x="134"/>
        <item x="129"/>
        <item x="177"/>
        <item x="421"/>
        <item x="409"/>
        <item x="414"/>
        <item x="401"/>
        <item x="418"/>
        <item x="395"/>
        <item x="338"/>
        <item x="9"/>
        <item x="520"/>
        <item x="518"/>
        <item x="527"/>
        <item x="48"/>
        <item x="23"/>
        <item x="341"/>
        <item x="561"/>
        <item x="545"/>
        <item x="294"/>
        <item x="256"/>
        <item x="293"/>
        <item x="257"/>
        <item x="250"/>
        <item x="302"/>
        <item x="317"/>
        <item x="221"/>
        <item x="264"/>
        <item x="265"/>
        <item x="266"/>
        <item x="15"/>
        <item x="267"/>
        <item x="251"/>
        <item x="268"/>
        <item x="269"/>
        <item x="286"/>
        <item x="225"/>
        <item x="252"/>
        <item x="259"/>
        <item x="686"/>
        <item x="676"/>
        <item x="663"/>
        <item x="413"/>
        <item x="388"/>
        <item x="343"/>
        <item x="195"/>
        <item x="688"/>
        <item x="678"/>
        <item x="666"/>
        <item x="532"/>
        <item x="648"/>
        <item x="617"/>
        <item x="657"/>
        <item x="636"/>
        <item x="348"/>
        <item x="350"/>
        <item x="373"/>
        <item x="171"/>
        <item x="151"/>
        <item x="98"/>
        <item x="100"/>
        <item x="116"/>
        <item x="147"/>
        <item x="145"/>
        <item x="495"/>
        <item x="146"/>
        <item x="165"/>
        <item x="173"/>
        <item x="166"/>
        <item x="167"/>
        <item x="158"/>
        <item x="192"/>
        <item x="172"/>
        <item x="340"/>
        <item x="647"/>
        <item x="659"/>
        <item x="635"/>
        <item x="242"/>
        <item x="298"/>
        <item x="243"/>
        <item x="511"/>
        <item x="538"/>
        <item x="103"/>
        <item x="324"/>
        <item x="180"/>
        <item x="690"/>
        <item x="504"/>
        <item x="509"/>
        <item x="441"/>
        <item x="492"/>
        <item x="465"/>
        <item x="246"/>
        <item x="301"/>
        <item x="702"/>
        <item x="703"/>
        <item x="323"/>
        <item x="627"/>
        <item x="88"/>
        <item x="110"/>
        <item x="109"/>
        <item x="141"/>
        <item x="113"/>
        <item x="101"/>
        <item x="94"/>
        <item x="95"/>
        <item x="590"/>
        <item x="580"/>
        <item x="550"/>
        <item x="333"/>
        <item x="642"/>
        <item x="628"/>
        <item x="186"/>
        <item x="164"/>
        <item x="12"/>
        <item x="1"/>
        <item x="18"/>
        <item x="3"/>
        <item x="26"/>
        <item x="25"/>
        <item x="24"/>
        <item x="4"/>
        <item x="30"/>
        <item x="51"/>
        <item x="35"/>
        <item x="2"/>
        <item x="59"/>
        <item x="31"/>
        <item x="698"/>
        <item x="695"/>
        <item x="696"/>
        <item x="691"/>
        <item x="402"/>
        <item x="454"/>
        <item x="106"/>
        <item x="107"/>
        <item x="86"/>
        <item x="87"/>
        <item x="108"/>
        <item x="114"/>
        <item x="91"/>
        <item x="412"/>
        <item x="652"/>
        <item x="623"/>
        <item x="641"/>
        <item x="237"/>
        <item x="307"/>
        <item x="308"/>
        <item x="239"/>
        <item x="289"/>
        <item x="271"/>
        <item x="315"/>
        <item x="270"/>
        <item x="295"/>
        <item x="238"/>
        <item x="41"/>
        <item x="22"/>
        <item x="507"/>
        <item x="501"/>
        <item x="677"/>
        <item x="665"/>
        <item x="667"/>
        <item x="669"/>
        <item x="336"/>
        <item x="76"/>
        <item x="78"/>
        <item x="6"/>
        <item x="339"/>
        <item x="72"/>
        <item x="133"/>
        <item x="124"/>
        <item x="120"/>
        <item x="117"/>
        <item x="142"/>
        <item x="126"/>
        <item x="128"/>
        <item x="127"/>
        <item x="130"/>
        <item x="118"/>
        <item x="122"/>
        <item x="119"/>
        <item x="121"/>
        <item x="125"/>
        <item x="123"/>
        <item x="140"/>
        <item x="424"/>
        <item x="392"/>
        <item x="555"/>
        <item x="131"/>
        <item x="132"/>
        <item x="143"/>
        <item x="175"/>
        <item x="565"/>
        <item x="585"/>
        <item x="577"/>
        <item x="548"/>
        <item x="697"/>
        <item x="693"/>
        <item x="700"/>
        <item x="692"/>
        <item x="689"/>
        <item x="655"/>
        <item x="631"/>
        <item x="653"/>
        <item x="624"/>
        <item x="643"/>
        <item x="630"/>
        <item x="77"/>
        <item x="7"/>
        <item x="179"/>
        <item x="360"/>
        <item x="571"/>
        <item x="582"/>
        <item x="574"/>
        <item x="552"/>
        <item x="592"/>
        <item x="111"/>
        <item x="687"/>
        <item x="664"/>
        <item x="625"/>
        <item x="334"/>
        <item x="602"/>
        <item x="603"/>
        <item x="600"/>
        <item x="616"/>
        <item x="601"/>
        <item x="326"/>
        <item x="332"/>
        <item x="646"/>
        <item x="658"/>
        <item x="634"/>
        <item x="654"/>
        <item x="96"/>
        <item x="102"/>
        <item x="90"/>
        <item x="85"/>
        <item x="593"/>
        <item x="563"/>
        <item x="583"/>
        <item x="547"/>
        <item x="575"/>
        <item x="606"/>
        <item x="604"/>
        <item x="605"/>
        <item x="607"/>
        <item x="599"/>
        <item x="613"/>
        <item x="612"/>
        <item x="610"/>
        <item x="611"/>
        <item x="615"/>
        <item x="554"/>
        <item x="254"/>
        <item x="253"/>
        <item x="342"/>
        <item x="328"/>
        <item x="684"/>
        <item x="674"/>
        <item x="661"/>
        <item x="537"/>
        <item x="10"/>
        <item x="17"/>
        <item x="387"/>
        <item x="479"/>
        <item x="699"/>
        <item x="694"/>
        <item x="263"/>
        <item x="255"/>
        <item x="284"/>
        <item x="316"/>
        <item x="280"/>
        <item x="262"/>
        <item x="297"/>
        <item x="240"/>
        <item x="279"/>
        <item x="296"/>
        <item x="682"/>
        <item x="672"/>
        <item x="210"/>
        <item x="219"/>
        <item x="190"/>
        <item x="337"/>
        <item x="248"/>
        <item x="247"/>
        <item x="249"/>
        <item x="236"/>
        <item x="372"/>
        <item x="355"/>
        <item x="535"/>
        <item x="683"/>
        <item x="673"/>
        <item x="93"/>
        <item x="92"/>
        <item x="84"/>
        <item x="367"/>
        <item x="359"/>
        <item x="197"/>
        <item x="499"/>
        <item x="346"/>
        <item x="335"/>
        <item x="370"/>
        <item x="191"/>
        <item x="645"/>
        <item x="629"/>
        <item x="649"/>
        <item x="618"/>
        <item x="656"/>
        <item x="637"/>
        <item x="400"/>
        <item x="440"/>
        <item x="488"/>
        <item x="434"/>
        <item x="480"/>
        <item x="426"/>
        <item x="386"/>
        <item x="477"/>
        <item x="483"/>
        <item x="439"/>
        <item x="389"/>
        <item x="435"/>
        <item x="427"/>
        <item x="484"/>
        <item x="390"/>
        <item x="428"/>
        <item x="436"/>
        <item x="485"/>
        <item x="385"/>
        <item x="473"/>
        <item x="383"/>
        <item x="474"/>
        <item x="384"/>
        <item x="475"/>
        <item x="438"/>
        <item x="487"/>
        <item x="105"/>
        <item x="391"/>
        <item x="429"/>
        <item x="446"/>
        <item x="437"/>
        <item x="486"/>
        <item x="432"/>
        <item x="481"/>
        <item x="444"/>
        <item x="469"/>
        <item x="493"/>
        <item x="430"/>
        <item x="526"/>
        <item x="516"/>
        <item x="515"/>
        <item x="521"/>
        <item x="331"/>
        <item x="292"/>
        <item x="361"/>
        <item x="363"/>
        <item x="356"/>
        <item x="378"/>
        <item x="216"/>
        <item x="376"/>
        <item x="354"/>
        <item x="368"/>
        <item x="369"/>
        <item x="362"/>
        <item x="377"/>
        <item x="347"/>
        <item x="364"/>
        <item x="357"/>
        <item x="352"/>
        <item x="375"/>
        <item x="379"/>
        <item x="396"/>
        <item x="417"/>
        <item x="443"/>
        <item x="467"/>
        <item x="546"/>
        <item x="597"/>
        <item x="543"/>
        <item x="541"/>
        <item x="566"/>
        <item x="584"/>
        <item x="576"/>
        <item x="557"/>
        <item x="681"/>
        <item x="670"/>
        <item x="5"/>
        <item x="38"/>
        <item x="68"/>
        <item x="40"/>
        <item x="21"/>
        <item x="37"/>
        <item x="201"/>
        <item x="199"/>
        <item x="204"/>
        <item x="218"/>
        <item x="200"/>
        <item x="214"/>
        <item x="206"/>
        <item x="138"/>
        <item x="374"/>
        <item x="506"/>
        <item x="498"/>
        <item x="512"/>
        <item x="137"/>
        <item x="241"/>
        <item x="14"/>
        <item x="433"/>
        <item x="482"/>
        <item x="399"/>
        <item x="619"/>
        <item x="638"/>
        <item x="157"/>
        <item x="168"/>
        <item x="194"/>
        <item x="156"/>
        <item x="174"/>
        <item x="456"/>
        <item x="381"/>
        <item x="472"/>
        <item x="235"/>
        <item x="680"/>
        <item x="671"/>
        <item x="500"/>
        <item x="679"/>
        <item x="668"/>
        <item x="508"/>
        <item x="502"/>
        <item x="208"/>
        <item x="209"/>
        <item x="220"/>
        <item x="685"/>
        <item x="675"/>
        <item x="662"/>
        <item x="660"/>
        <item x="178"/>
        <item x="159"/>
        <item x="626"/>
        <item x="39"/>
        <item x="20"/>
        <item x="503"/>
        <item x="458"/>
        <item x="560"/>
        <item x="553"/>
        <item x="187"/>
        <item x="181"/>
        <item x="155"/>
        <item x="182"/>
        <item x="183"/>
        <item x="184"/>
        <item x="609"/>
        <item x="608"/>
        <item x="614"/>
        <item x="327"/>
        <item x="632"/>
        <item x="622"/>
        <item x="644"/>
        <item x="651"/>
        <item x="621"/>
        <item x="640"/>
        <item x="633"/>
        <item x="522"/>
        <item x="523"/>
        <item x="476"/>
        <item x="445"/>
        <item x="382"/>
        <item x="176"/>
        <item x="490"/>
        <item x="468"/>
        <item x="425"/>
        <item x="397"/>
        <item x="494"/>
        <item x="470"/>
        <item x="449"/>
        <item x="448"/>
        <item x="491"/>
        <item x="466"/>
        <item x="422"/>
        <item x="407"/>
        <item x="416"/>
        <item x="536"/>
        <item x="52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6">
        <item x="0"/>
        <item x="1"/>
        <item x="4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34">
        <item x="25"/>
        <item x="2"/>
        <item x="16"/>
        <item x="0"/>
        <item x="31"/>
        <item x="12"/>
        <item x="17"/>
        <item x="1"/>
        <item x="15"/>
        <item x="28"/>
        <item x="30"/>
        <item x="32"/>
        <item x="26"/>
        <item x="8"/>
        <item x="9"/>
        <item x="14"/>
        <item x="27"/>
        <item x="13"/>
        <item x="11"/>
        <item x="3"/>
        <item x="4"/>
        <item x="6"/>
        <item x="29"/>
        <item x="10"/>
        <item x="7"/>
        <item x="5"/>
        <item x="20"/>
        <item x="19"/>
        <item x="21"/>
        <item x="18"/>
        <item x="22"/>
        <item x="23"/>
        <item x="2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160">
        <item x="153"/>
        <item x="154"/>
        <item x="148"/>
        <item x="150"/>
        <item x="151"/>
        <item x="149"/>
        <item x="152"/>
        <item x="98"/>
        <item x="13"/>
        <item x="3"/>
        <item x="14"/>
        <item x="15"/>
        <item x="2"/>
        <item x="117"/>
        <item x="118"/>
        <item x="119"/>
        <item x="63"/>
        <item x="65"/>
        <item x="120"/>
        <item x="121"/>
        <item x="64"/>
        <item x="16"/>
        <item x="10"/>
        <item x="0"/>
        <item x="24"/>
        <item x="137"/>
        <item x="138"/>
        <item x="136"/>
        <item x="139"/>
        <item x="140"/>
        <item x="46"/>
        <item x="45"/>
        <item x="51"/>
        <item x="62"/>
        <item x="48"/>
        <item x="100"/>
        <item x="101"/>
        <item x="66"/>
        <item x="17"/>
        <item x="11"/>
        <item x="12"/>
        <item x="4"/>
        <item x="5"/>
        <item x="6"/>
        <item x="7"/>
        <item x="8"/>
        <item x="9"/>
        <item x="1"/>
        <item x="69"/>
        <item x="71"/>
        <item x="72"/>
        <item x="73"/>
        <item x="74"/>
        <item x="68"/>
        <item x="70"/>
        <item x="75"/>
        <item x="52"/>
        <item x="158"/>
        <item x="114"/>
        <item x="113"/>
        <item x="107"/>
        <item x="108"/>
        <item x="109"/>
        <item x="110"/>
        <item x="115"/>
        <item x="112"/>
        <item x="111"/>
        <item x="116"/>
        <item x="132"/>
        <item x="133"/>
        <item x="134"/>
        <item x="131"/>
        <item x="129"/>
        <item x="130"/>
        <item x="135"/>
        <item x="147"/>
        <item x="141"/>
        <item x="142"/>
        <item x="143"/>
        <item x="144"/>
        <item x="145"/>
        <item x="102"/>
        <item x="105"/>
        <item x="99"/>
        <item x="95"/>
        <item x="36"/>
        <item x="34"/>
        <item x="37"/>
        <item x="38"/>
        <item x="39"/>
        <item x="40"/>
        <item x="54"/>
        <item x="96"/>
        <item x="50"/>
        <item x="55"/>
        <item x="41"/>
        <item x="42"/>
        <item x="97"/>
        <item x="49"/>
        <item x="56"/>
        <item x="57"/>
        <item x="106"/>
        <item x="104"/>
        <item x="47"/>
        <item x="58"/>
        <item x="44"/>
        <item x="59"/>
        <item x="60"/>
        <item x="61"/>
        <item x="122"/>
        <item x="18"/>
        <item x="22"/>
        <item x="19"/>
        <item x="27"/>
        <item x="23"/>
        <item x="28"/>
        <item x="25"/>
        <item x="155"/>
        <item x="157"/>
        <item x="53"/>
        <item x="156"/>
        <item x="29"/>
        <item x="20"/>
        <item x="32"/>
        <item x="26"/>
        <item x="123"/>
        <item x="124"/>
        <item x="126"/>
        <item x="127"/>
        <item x="128"/>
        <item x="125"/>
        <item x="78"/>
        <item x="43"/>
        <item x="103"/>
        <item x="33"/>
        <item x="35"/>
        <item x="30"/>
        <item x="79"/>
        <item x="67"/>
        <item x="146"/>
        <item x="21"/>
        <item x="31"/>
        <item x="80"/>
        <item x="81"/>
        <item x="82"/>
        <item x="83"/>
        <item x="84"/>
        <item x="77"/>
        <item x="85"/>
        <item x="86"/>
        <item x="87"/>
        <item x="88"/>
        <item x="76"/>
        <item x="89"/>
        <item x="90"/>
        <item x="91"/>
        <item x="92"/>
        <item x="93"/>
        <item x="9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3"/>
    <field x="9"/>
    <field x="10"/>
    <field x="11"/>
    <field x="7"/>
    <field x="4"/>
  </rowFields>
  <rowItems count="1420">
    <i>
      <x/>
    </i>
    <i r="1">
      <x/>
    </i>
    <i r="2">
      <x v="1"/>
    </i>
    <i r="3">
      <x v="8"/>
    </i>
    <i r="4">
      <x/>
    </i>
    <i r="5">
      <x/>
    </i>
    <i r="4">
      <x v="55"/>
    </i>
    <i r="5">
      <x v="582"/>
    </i>
    <i r="3">
      <x v="9"/>
    </i>
    <i r="4">
      <x/>
    </i>
    <i r="5">
      <x v="1"/>
    </i>
    <i r="4">
      <x v="6"/>
    </i>
    <i r="5">
      <x v="236"/>
    </i>
    <i r="5">
      <x v="237"/>
    </i>
    <i r="4">
      <x v="55"/>
    </i>
    <i r="5">
      <x v="583"/>
    </i>
    <i r="4">
      <x v="94"/>
    </i>
    <i r="5">
      <x v="720"/>
    </i>
    <i r="5">
      <x v="721"/>
    </i>
    <i r="3">
      <x v="10"/>
    </i>
    <i r="4">
      <x/>
    </i>
    <i r="5">
      <x v="2"/>
    </i>
    <i r="4">
      <x v="55"/>
    </i>
    <i r="5">
      <x v="584"/>
    </i>
    <i r="3">
      <x v="11"/>
    </i>
    <i r="4">
      <x/>
    </i>
    <i r="5">
      <x v="3"/>
    </i>
    <i r="4">
      <x v="68"/>
    </i>
    <i r="5">
      <x v="646"/>
    </i>
    <i r="3">
      <x v="12"/>
    </i>
    <i r="4">
      <x/>
    </i>
    <i r="5">
      <x v="4"/>
    </i>
    <i r="5">
      <x v="209"/>
    </i>
    <i r="4">
      <x v="3"/>
    </i>
    <i r="5">
      <x v="220"/>
    </i>
    <i r="5">
      <x v="221"/>
    </i>
    <i r="5">
      <x v="224"/>
    </i>
    <i r="5">
      <x v="225"/>
    </i>
    <i r="4">
      <x v="43"/>
    </i>
    <i r="5">
      <x v="442"/>
    </i>
    <i r="4">
      <x v="69"/>
    </i>
    <i r="5">
      <x v="649"/>
    </i>
    <i r="4">
      <x v="80"/>
    </i>
    <i r="5">
      <x v="677"/>
    </i>
    <i r="5">
      <x v="683"/>
    </i>
    <i r="4">
      <x v="81"/>
    </i>
    <i r="5">
      <x v="686"/>
    </i>
    <i r="5">
      <x v="688"/>
    </i>
    <i r="4">
      <x v="90"/>
    </i>
    <i r="5">
      <x v="702"/>
    </i>
    <i r="2">
      <x v="3"/>
    </i>
    <i r="3">
      <x v="21"/>
    </i>
    <i r="4">
      <x v="47"/>
    </i>
    <i r="5">
      <x v="507"/>
    </i>
    <i r="5">
      <x v="522"/>
    </i>
    <i r="4">
      <x v="75"/>
    </i>
    <i r="5">
      <x v="663"/>
    </i>
    <i r="3">
      <x v="22"/>
    </i>
    <i r="4">
      <x/>
    </i>
    <i r="5">
      <x v="40"/>
    </i>
    <i r="4">
      <x v="47"/>
    </i>
    <i r="5">
      <x v="508"/>
    </i>
    <i r="5">
      <x v="523"/>
    </i>
    <i r="4">
      <x v="75"/>
    </i>
    <i r="5">
      <x v="664"/>
    </i>
    <i r="5">
      <x v="666"/>
    </i>
    <i r="3">
      <x v="23"/>
    </i>
    <i r="4">
      <x/>
    </i>
    <i r="5">
      <x v="41"/>
    </i>
    <i r="5">
      <x v="210"/>
    </i>
    <i r="4">
      <x v="1"/>
    </i>
    <i r="5">
      <x v="215"/>
    </i>
    <i r="5">
      <x v="217"/>
    </i>
    <i r="4">
      <x v="3"/>
    </i>
    <i r="5">
      <x v="222"/>
    </i>
    <i r="5">
      <x v="223"/>
    </i>
    <i r="5">
      <x v="226"/>
    </i>
    <i r="5">
      <x v="227"/>
    </i>
    <i r="4">
      <x v="6"/>
    </i>
    <i r="5">
      <x v="238"/>
    </i>
    <i r="4">
      <x v="7"/>
    </i>
    <i r="5">
      <x v="239"/>
    </i>
    <i r="5">
      <x v="240"/>
    </i>
    <i r="4">
      <x v="25"/>
    </i>
    <i r="5">
      <x v="331"/>
    </i>
    <i r="4">
      <x v="30"/>
    </i>
    <i r="5">
      <x v="362"/>
    </i>
    <i r="4">
      <x v="43"/>
    </i>
    <i r="5">
      <x v="444"/>
    </i>
    <i r="4">
      <x v="47"/>
    </i>
    <i r="5">
      <x v="509"/>
    </i>
    <i r="5">
      <x v="510"/>
    </i>
    <i r="5">
      <x v="524"/>
    </i>
    <i r="4">
      <x v="55"/>
    </i>
    <i r="5">
      <x v="585"/>
    </i>
    <i r="4">
      <x v="58"/>
    </i>
    <i r="5">
      <x v="598"/>
    </i>
    <i r="4">
      <x v="60"/>
    </i>
    <i r="5">
      <x v="604"/>
    </i>
    <i r="4">
      <x v="61"/>
    </i>
    <i r="5">
      <x v="605"/>
    </i>
    <i r="5">
      <x v="606"/>
    </i>
    <i r="5">
      <x v="607"/>
    </i>
    <i r="5">
      <x v="608"/>
    </i>
    <i r="4">
      <x v="68"/>
    </i>
    <i r="5">
      <x v="647"/>
    </i>
    <i r="4">
      <x v="69"/>
    </i>
    <i r="5">
      <x v="650"/>
    </i>
    <i r="4">
      <x v="75"/>
    </i>
    <i r="5">
      <x v="665"/>
    </i>
    <i r="5">
      <x v="667"/>
    </i>
    <i r="4">
      <x v="80"/>
    </i>
    <i r="5">
      <x v="684"/>
    </i>
    <i r="4">
      <x v="81"/>
    </i>
    <i r="5">
      <x v="687"/>
    </i>
    <i r="5">
      <x v="689"/>
    </i>
    <i r="4">
      <x v="82"/>
    </i>
    <i r="5">
      <x v="691"/>
    </i>
    <i r="4">
      <x v="90"/>
    </i>
    <i r="5">
      <x v="714"/>
    </i>
    <i r="1">
      <x v="1"/>
    </i>
    <i r="2">
      <x v="7"/>
    </i>
    <i r="3">
      <x v="38"/>
    </i>
    <i r="4">
      <x v="27"/>
    </i>
    <i r="5">
      <x v="335"/>
    </i>
    <i r="5">
      <x v="340"/>
    </i>
    <i r="3">
      <x v="39"/>
    </i>
    <i r="4">
      <x/>
    </i>
    <i r="5">
      <x v="53"/>
    </i>
    <i r="3">
      <x v="40"/>
    </i>
    <i r="4">
      <x/>
    </i>
    <i r="5">
      <x v="54"/>
    </i>
    <i r="3">
      <x v="41"/>
    </i>
    <i r="4">
      <x/>
    </i>
    <i r="5">
      <x v="55"/>
    </i>
    <i r="4">
      <x v="37"/>
    </i>
    <i r="5">
      <x v="386"/>
    </i>
    <i r="5">
      <x v="390"/>
    </i>
    <i r="5">
      <x v="393"/>
    </i>
    <i r="3">
      <x v="42"/>
    </i>
    <i r="4">
      <x/>
    </i>
    <i r="5">
      <x v="56"/>
    </i>
    <i r="4">
      <x v="37"/>
    </i>
    <i r="5">
      <x v="387"/>
    </i>
    <i r="5">
      <x v="394"/>
    </i>
    <i r="3">
      <x v="43"/>
    </i>
    <i r="4">
      <x/>
    </i>
    <i r="5">
      <x v="57"/>
    </i>
    <i r="4">
      <x v="27"/>
    </i>
    <i r="5">
      <x v="336"/>
    </i>
    <i r="5">
      <x v="341"/>
    </i>
    <i r="3">
      <x v="44"/>
    </i>
    <i r="4">
      <x/>
    </i>
    <i r="5">
      <x v="58"/>
    </i>
    <i r="3">
      <x v="45"/>
    </i>
    <i r="4">
      <x/>
    </i>
    <i r="5">
      <x v="59"/>
    </i>
    <i r="5">
      <x v="211"/>
    </i>
    <i r="3">
      <x v="46"/>
    </i>
    <i r="4">
      <x/>
    </i>
    <i r="5">
      <x v="60"/>
    </i>
    <i r="3">
      <x v="47"/>
    </i>
    <i r="4">
      <x/>
    </i>
    <i r="5">
      <x v="61"/>
    </i>
    <i r="4">
      <x v="3"/>
    </i>
    <i r="5">
      <x v="229"/>
    </i>
    <i r="4">
      <x v="27"/>
    </i>
    <i r="5">
      <x v="337"/>
    </i>
    <i r="4">
      <x v="69"/>
    </i>
    <i r="5">
      <x v="648"/>
    </i>
    <i r="4">
      <x v="80"/>
    </i>
    <i r="5">
      <x v="680"/>
    </i>
    <i r="5">
      <x v="685"/>
    </i>
    <i>
      <x v="1"/>
    </i>
    <i r="1">
      <x/>
    </i>
    <i r="2">
      <x v="3"/>
    </i>
    <i r="3">
      <x v="24"/>
    </i>
    <i r="4">
      <x v="31"/>
    </i>
    <i r="5">
      <x v="364"/>
    </i>
    <i r="4">
      <x v="33"/>
    </i>
    <i r="5">
      <x v="367"/>
    </i>
    <i r="1">
      <x v="3"/>
    </i>
    <i r="2">
      <x v="19"/>
    </i>
    <i r="3">
      <x v="110"/>
    </i>
    <i r="4">
      <x v="30"/>
    </i>
    <i r="5">
      <x v="361"/>
    </i>
    <i r="5">
      <x v="363"/>
    </i>
    <i r="4">
      <x v="76"/>
    </i>
    <i r="5">
      <x v="669"/>
    </i>
    <i r="5">
      <x v="670"/>
    </i>
    <i r="3">
      <x v="111"/>
    </i>
    <i r="4">
      <x/>
    </i>
    <i r="5">
      <x v="146"/>
    </i>
    <i r="4">
      <x v="4"/>
    </i>
    <i r="5">
      <x v="231"/>
    </i>
    <i r="5">
      <x v="232"/>
    </i>
    <i r="5">
      <x v="233"/>
    </i>
    <i r="4">
      <x v="101"/>
    </i>
    <i r="5">
      <x v="730"/>
    </i>
    <i r="3">
      <x v="112"/>
    </i>
    <i r="4">
      <x/>
    </i>
    <i r="5">
      <x v="147"/>
    </i>
    <i r="4">
      <x v="37"/>
    </i>
    <i r="5">
      <x v="396"/>
    </i>
    <i r="4">
      <x v="76"/>
    </i>
    <i r="5">
      <x v="668"/>
    </i>
    <i r="5">
      <x v="671"/>
    </i>
    <i r="3">
      <x v="113"/>
    </i>
    <i r="4">
      <x/>
    </i>
    <i r="5">
      <x v="148"/>
    </i>
    <i r="3">
      <x v="114"/>
    </i>
    <i r="4">
      <x/>
    </i>
    <i r="5">
      <x v="15"/>
    </i>
    <i r="4">
      <x v="27"/>
    </i>
    <i r="5">
      <x v="334"/>
    </i>
    <i r="3">
      <x v="115"/>
    </i>
    <i r="4">
      <x/>
    </i>
    <i r="5">
      <x v="149"/>
    </i>
    <i r="3">
      <x v="116"/>
    </i>
    <i r="4">
      <x v="37"/>
    </i>
    <i r="5">
      <x v="382"/>
    </i>
    <i r="5">
      <x v="397"/>
    </i>
    <i r="2">
      <x v="20"/>
    </i>
    <i r="3">
      <x v="121"/>
    </i>
    <i r="4">
      <x/>
    </i>
    <i r="5">
      <x v="151"/>
    </i>
    <i r="3">
      <x v="122"/>
    </i>
    <i r="4">
      <x/>
    </i>
    <i r="5">
      <x v="152"/>
    </i>
    <i r="5">
      <x v="153"/>
    </i>
    <i r="5">
      <x v="154"/>
    </i>
    <i r="4">
      <x v="90"/>
    </i>
    <i r="5">
      <x v="710"/>
    </i>
    <i r="5">
      <x v="711"/>
    </i>
    <i r="2">
      <x v="21"/>
    </i>
    <i r="3">
      <x v="123"/>
    </i>
    <i r="4">
      <x/>
    </i>
    <i r="5">
      <x v="17"/>
    </i>
    <i r="3">
      <x v="124"/>
    </i>
    <i r="4">
      <x/>
    </i>
    <i r="5">
      <x v="18"/>
    </i>
    <i r="4">
      <x v="37"/>
    </i>
    <i r="5">
      <x v="383"/>
    </i>
    <i r="5">
      <x v="398"/>
    </i>
    <i r="1">
      <x v="4"/>
    </i>
    <i r="2">
      <x v="25"/>
    </i>
    <i r="3">
      <x v="136"/>
    </i>
    <i r="4">
      <x/>
    </i>
    <i r="5">
      <x v="172"/>
    </i>
    <i r="3">
      <x v="140"/>
    </i>
    <i r="4">
      <x/>
    </i>
    <i r="5">
      <x v="176"/>
    </i>
    <i r="4">
      <x v="90"/>
    </i>
    <i r="5">
      <x v="713"/>
    </i>
    <i r="3">
      <x v="141"/>
    </i>
    <i r="4">
      <x/>
    </i>
    <i r="5">
      <x v="177"/>
    </i>
    <i>
      <x v="2"/>
    </i>
    <i r="1">
      <x v="2"/>
    </i>
    <i r="2">
      <x v="13"/>
    </i>
    <i r="3">
      <x v="85"/>
    </i>
    <i r="4">
      <x/>
    </i>
    <i r="5">
      <x v="118"/>
    </i>
    <i r="3">
      <x v="86"/>
    </i>
    <i r="4">
      <x/>
    </i>
    <i r="5">
      <x v="120"/>
    </i>
    <i r="4">
      <x v="27"/>
    </i>
    <i r="5">
      <x v="338"/>
    </i>
    <i r="3">
      <x v="87"/>
    </i>
    <i r="4">
      <x/>
    </i>
    <i r="5">
      <x v="121"/>
    </i>
    <i r="4">
      <x v="84"/>
    </i>
    <i r="5">
      <x v="694"/>
    </i>
    <i r="3">
      <x v="88"/>
    </i>
    <i r="4">
      <x/>
    </i>
    <i r="5">
      <x v="122"/>
    </i>
    <i r="3">
      <x v="89"/>
    </i>
    <i r="4">
      <x/>
    </i>
    <i r="5">
      <x v="123"/>
    </i>
    <i r="3">
      <x v="90"/>
    </i>
    <i r="4">
      <x/>
    </i>
    <i r="5">
      <x v="124"/>
    </i>
    <i r="2">
      <x v="14"/>
    </i>
    <i r="3">
      <x v="95"/>
    </i>
    <i r="4">
      <x/>
    </i>
    <i r="5">
      <x v="130"/>
    </i>
    <i r="3">
      <x v="96"/>
    </i>
    <i r="4">
      <x/>
    </i>
    <i r="5">
      <x v="131"/>
    </i>
    <i r="5">
      <x v="132"/>
    </i>
    <i r="1">
      <x v="3"/>
    </i>
    <i r="2">
      <x v="24"/>
    </i>
    <i r="3">
      <x v="134"/>
    </i>
    <i r="4">
      <x/>
    </i>
    <i r="5">
      <x v="169"/>
    </i>
    <i r="5">
      <x v="213"/>
    </i>
    <i r="4">
      <x v="47"/>
    </i>
    <i r="5">
      <x v="516"/>
    </i>
    <i r="5">
      <x v="527"/>
    </i>
    <i r="4">
      <x v="51"/>
    </i>
    <i r="5">
      <x v="572"/>
    </i>
    <i r="5">
      <x v="574"/>
    </i>
    <i r="4">
      <x v="70"/>
    </i>
    <i r="5">
      <x v="652"/>
    </i>
    <i r="5">
      <x v="653"/>
    </i>
    <i r="4">
      <x v="80"/>
    </i>
    <i r="5">
      <x v="682"/>
    </i>
    <i r="4">
      <x v="89"/>
    </i>
    <i r="5">
      <x v="699"/>
    </i>
    <i r="4">
      <x v="90"/>
    </i>
    <i r="5">
      <x v="701"/>
    </i>
    <i r="5">
      <x v="712"/>
    </i>
    <i r="5">
      <x v="716"/>
    </i>
    <i r="4">
      <x v="91"/>
    </i>
    <i r="5">
      <x v="717"/>
    </i>
    <i r="4">
      <x v="92"/>
    </i>
    <i r="5">
      <x v="718"/>
    </i>
    <i r="3">
      <x v="135"/>
    </i>
    <i r="4">
      <x/>
    </i>
    <i r="5">
      <x v="170"/>
    </i>
    <i r="5">
      <x v="171"/>
    </i>
    <i r="5">
      <x v="214"/>
    </i>
    <i>
      <x v="3"/>
    </i>
    <i r="1">
      <x v="3"/>
    </i>
    <i r="2">
      <x v="23"/>
    </i>
    <i r="3">
      <x v="132"/>
    </i>
    <i r="4">
      <x/>
    </i>
    <i r="5">
      <x v="166"/>
    </i>
    <i r="4">
      <x v="65"/>
    </i>
    <i r="5">
      <x v="623"/>
    </i>
    <i r="5">
      <x v="626"/>
    </i>
    <i>
      <x v="4"/>
    </i>
    <i r="1">
      <x/>
    </i>
    <i r="2">
      <x v="5"/>
    </i>
    <i r="3">
      <x v="30"/>
    </i>
    <i r="4">
      <x/>
    </i>
    <i r="5">
      <x v="43"/>
    </i>
    <i r="5">
      <x v="44"/>
    </i>
    <i r="5">
      <x v="45"/>
    </i>
    <i r="5">
      <x v="46"/>
    </i>
    <i r="4">
      <x v="38"/>
    </i>
    <i r="5">
      <x v="399"/>
    </i>
    <i r="5">
      <x v="400"/>
    </i>
    <i r="5">
      <x v="401"/>
    </i>
    <i r="5">
      <x v="402"/>
    </i>
    <i r="5">
      <x v="403"/>
    </i>
    <i r="5">
      <x v="404"/>
    </i>
    <i r="5">
      <x v="405"/>
    </i>
    <i r="5">
      <x v="406"/>
    </i>
    <i r="5">
      <x v="407"/>
    </i>
    <i r="5">
      <x v="408"/>
    </i>
    <i r="4">
      <x v="43"/>
    </i>
    <i r="5">
      <x v="441"/>
    </i>
    <i r="4">
      <x v="72"/>
    </i>
    <i r="5">
      <x v="656"/>
    </i>
    <i r="5">
      <x v="657"/>
    </i>
    <i r="4">
      <x v="90"/>
    </i>
    <i r="5">
      <x v="704"/>
    </i>
    <i r="3">
      <x v="31"/>
    </i>
    <i r="4">
      <x/>
    </i>
    <i r="5">
      <x v="47"/>
    </i>
    <i r="4">
      <x v="77"/>
    </i>
    <i r="5">
      <x v="672"/>
    </i>
    <i r="5">
      <x v="673"/>
    </i>
    <i r="3">
      <x v="32"/>
    </i>
    <i r="4">
      <x/>
    </i>
    <i r="5">
      <x v="48"/>
    </i>
    <i r="4">
      <x v="16"/>
    </i>
    <i r="5">
      <x v="278"/>
    </i>
    <i r="3">
      <x v="33"/>
    </i>
    <i r="4">
      <x/>
    </i>
    <i r="5">
      <x v="49"/>
    </i>
    <i r="3">
      <x v="34"/>
    </i>
    <i r="4">
      <x v="25"/>
    </i>
    <i r="5">
      <x v="329"/>
    </i>
    <i r="5">
      <x v="330"/>
    </i>
    <i r="5">
      <x v="332"/>
    </i>
    <i r="4">
      <x v="97"/>
    </i>
    <i r="5">
      <x v="724"/>
    </i>
    <i r="5">
      <x v="725"/>
    </i>
    <i r="1">
      <x v="1"/>
    </i>
    <i r="2">
      <x v="8"/>
    </i>
    <i r="3">
      <x v="56"/>
    </i>
    <i r="4">
      <x/>
    </i>
    <i r="5">
      <x v="93"/>
    </i>
    <i r="1">
      <x v="2"/>
    </i>
    <i r="2">
      <x v="13"/>
    </i>
    <i r="3">
      <x v="91"/>
    </i>
    <i r="4">
      <x/>
    </i>
    <i r="5">
      <x v="125"/>
    </i>
    <i r="3">
      <x v="93"/>
    </i>
    <i r="4">
      <x/>
    </i>
    <i r="5">
      <x v="127"/>
    </i>
    <i r="4">
      <x v="47"/>
    </i>
    <i r="5">
      <x v="515"/>
    </i>
    <i r="3">
      <x v="94"/>
    </i>
    <i r="4">
      <x/>
    </i>
    <i r="5">
      <x v="128"/>
    </i>
    <i r="5">
      <x v="129"/>
    </i>
    <i r="2">
      <x v="15"/>
    </i>
    <i r="3">
      <x v="98"/>
    </i>
    <i r="4">
      <x/>
    </i>
    <i r="5">
      <x v="134"/>
    </i>
    <i r="5">
      <x v="135"/>
    </i>
    <i r="5">
      <x v="136"/>
    </i>
    <i r="5">
      <x v="137"/>
    </i>
    <i r="4">
      <x v="69"/>
    </i>
    <i r="5">
      <x v="651"/>
    </i>
    <i r="3">
      <x v="99"/>
    </i>
    <i r="4">
      <x/>
    </i>
    <i r="5">
      <x v="138"/>
    </i>
    <i r="3">
      <x v="100"/>
    </i>
    <i r="4">
      <x/>
    </i>
    <i r="5">
      <x v="139"/>
    </i>
    <i r="1">
      <x v="3"/>
    </i>
    <i r="2">
      <x v="17"/>
    </i>
    <i r="3">
      <x v="103"/>
    </i>
    <i r="4">
      <x/>
    </i>
    <i r="5">
      <x v="140"/>
    </i>
    <i r="5">
      <x v="141"/>
    </i>
    <i r="4">
      <x v="27"/>
    </i>
    <i r="5">
      <x v="339"/>
    </i>
    <i r="4">
      <x v="90"/>
    </i>
    <i r="5">
      <x v="706"/>
    </i>
    <i r="3">
      <x v="104"/>
    </i>
    <i r="4">
      <x/>
    </i>
    <i r="5">
      <x v="142"/>
    </i>
    <i r="2">
      <x v="18"/>
    </i>
    <i r="3">
      <x v="105"/>
    </i>
    <i r="4">
      <x/>
    </i>
    <i r="5">
      <x v="12"/>
    </i>
    <i r="3">
      <x v="106"/>
    </i>
    <i r="4">
      <x/>
    </i>
    <i r="5">
      <x v="143"/>
    </i>
    <i r="3">
      <x v="107"/>
    </i>
    <i r="4">
      <x/>
    </i>
    <i r="5">
      <x v="13"/>
    </i>
    <i r="3">
      <x v="108"/>
    </i>
    <i r="4">
      <x/>
    </i>
    <i r="5">
      <x v="14"/>
    </i>
    <i r="2">
      <x v="19"/>
    </i>
    <i r="3">
      <x v="119"/>
    </i>
    <i r="4">
      <x/>
    </i>
    <i r="5">
      <x v="16"/>
    </i>
    <i>
      <x v="5"/>
    </i>
    <i r="1">
      <x/>
    </i>
    <i r="2">
      <x v="1"/>
    </i>
    <i r="3">
      <x v="10"/>
    </i>
    <i r="4">
      <x/>
    </i>
    <i r="5">
      <x v="27"/>
    </i>
    <i r="5">
      <x v="28"/>
    </i>
    <i r="2">
      <x v="2"/>
    </i>
    <i r="3">
      <x v="16"/>
    </i>
    <i r="4">
      <x/>
    </i>
    <i r="5">
      <x v="30"/>
    </i>
    <i r="5">
      <x v="31"/>
    </i>
    <i r="4">
      <x v="28"/>
    </i>
    <i r="5">
      <x v="342"/>
    </i>
    <i r="4">
      <x v="37"/>
    </i>
    <i r="5">
      <x v="384"/>
    </i>
    <i r="4">
      <x v="43"/>
    </i>
    <i r="5">
      <x v="439"/>
    </i>
    <i r="5">
      <x v="443"/>
    </i>
    <i r="4">
      <x v="47"/>
    </i>
    <i r="5">
      <x v="506"/>
    </i>
    <i r="4">
      <x v="80"/>
    </i>
    <i r="5">
      <x v="676"/>
    </i>
    <i r="3">
      <x v="17"/>
    </i>
    <i r="4">
      <x/>
    </i>
    <i r="5">
      <x v="5"/>
    </i>
    <i r="4">
      <x v="37"/>
    </i>
    <i r="5">
      <x v="379"/>
    </i>
    <i r="5">
      <x v="391"/>
    </i>
    <i r="3">
      <x v="20"/>
    </i>
    <i r="4">
      <x/>
    </i>
    <i r="5">
      <x v="38"/>
    </i>
    <i r="4">
      <x v="1"/>
    </i>
    <i r="5">
      <x v="216"/>
    </i>
    <i r="4">
      <x v="15"/>
    </i>
    <i r="5">
      <x v="276"/>
    </i>
    <i r="4">
      <x v="43"/>
    </i>
    <i r="5">
      <x v="440"/>
    </i>
    <i r="4">
      <x v="82"/>
    </i>
    <i r="5">
      <x v="690"/>
    </i>
    <i r="4">
      <x v="83"/>
    </i>
    <i r="5">
      <x v="692"/>
    </i>
    <i r="5">
      <x v="693"/>
    </i>
    <i r="2">
      <x v="6"/>
    </i>
    <i r="3">
      <x v="37"/>
    </i>
    <i r="4">
      <x/>
    </i>
    <i r="5">
      <x v="51"/>
    </i>
    <i r="4">
      <x v="37"/>
    </i>
    <i r="5">
      <x v="385"/>
    </i>
    <i r="1">
      <x v="4"/>
    </i>
    <i r="2">
      <x v="25"/>
    </i>
    <i r="3">
      <x v="138"/>
    </i>
    <i r="4">
      <x/>
    </i>
    <i r="5">
      <x v="174"/>
    </i>
    <i>
      <x v="6"/>
    </i>
    <i r="1">
      <x v="1"/>
    </i>
    <i r="2">
      <x v="8"/>
    </i>
    <i r="3">
      <x v="48"/>
    </i>
    <i r="4">
      <x/>
    </i>
    <i r="5">
      <x v="62"/>
    </i>
    <i r="5">
      <x v="63"/>
    </i>
    <i r="5">
      <x v="64"/>
    </i>
    <i r="5">
      <x v="65"/>
    </i>
    <i r="5">
      <x v="66"/>
    </i>
    <i r="5">
      <x v="67"/>
    </i>
    <i r="5">
      <x v="68"/>
    </i>
    <i r="5">
      <x v="69"/>
    </i>
    <i r="5">
      <x v="70"/>
    </i>
    <i r="5">
      <x v="71"/>
    </i>
    <i r="5">
      <x v="72"/>
    </i>
    <i r="5">
      <x v="73"/>
    </i>
    <i r="5">
      <x v="74"/>
    </i>
    <i r="5">
      <x v="75"/>
    </i>
    <i r="5">
      <x v="76"/>
    </i>
    <i r="5">
      <x v="77"/>
    </i>
    <i r="5">
      <x v="78"/>
    </i>
    <i r="4">
      <x v="3"/>
    </i>
    <i r="5">
      <x v="230"/>
    </i>
    <i r="4">
      <x v="22"/>
    </i>
    <i r="5">
      <x v="315"/>
    </i>
    <i r="5">
      <x v="316"/>
    </i>
    <i r="5">
      <x v="317"/>
    </i>
    <i r="4">
      <x v="37"/>
    </i>
    <i r="5">
      <x v="388"/>
    </i>
    <i r="5">
      <x v="395"/>
    </i>
    <i r="4">
      <x v="47"/>
    </i>
    <i r="5">
      <x v="513"/>
    </i>
    <i r="5">
      <x v="526"/>
    </i>
    <i r="4">
      <x v="48"/>
    </i>
    <i r="5">
      <x v="528"/>
    </i>
    <i r="5">
      <x v="529"/>
    </i>
    <i r="5">
      <x v="530"/>
    </i>
    <i r="5">
      <x v="531"/>
    </i>
    <i r="5">
      <x v="532"/>
    </i>
    <i r="5">
      <x v="533"/>
    </i>
    <i r="5">
      <x v="534"/>
    </i>
    <i r="5">
      <x v="535"/>
    </i>
    <i r="5">
      <x v="536"/>
    </i>
    <i r="5">
      <x v="537"/>
    </i>
    <i r="5">
      <x v="538"/>
    </i>
    <i r="5">
      <x v="539"/>
    </i>
    <i r="5">
      <x v="540"/>
    </i>
    <i r="5">
      <x v="541"/>
    </i>
    <i r="5">
      <x v="542"/>
    </i>
    <i r="5">
      <x v="543"/>
    </i>
    <i r="5">
      <x v="549"/>
    </i>
    <i r="5">
      <x v="550"/>
    </i>
    <i r="5">
      <x v="551"/>
    </i>
    <i r="5">
      <x v="552"/>
    </i>
    <i r="5">
      <x v="553"/>
    </i>
    <i r="5">
      <x v="554"/>
    </i>
    <i r="5">
      <x v="555"/>
    </i>
    <i r="5">
      <x v="556"/>
    </i>
    <i r="5">
      <x v="557"/>
    </i>
    <i r="5">
      <x v="558"/>
    </i>
    <i r="4">
      <x v="49"/>
    </i>
    <i r="5">
      <x v="567"/>
    </i>
    <i r="5">
      <x v="568"/>
    </i>
    <i r="5">
      <x v="569"/>
    </i>
    <i r="5">
      <x v="570"/>
    </i>
    <i r="4">
      <x v="51"/>
    </i>
    <i r="5">
      <x v="573"/>
    </i>
    <i r="4">
      <x v="53"/>
    </i>
    <i r="5">
      <x v="576"/>
    </i>
    <i r="5">
      <x v="577"/>
    </i>
    <i r="5">
      <x v="578"/>
    </i>
    <i r="4">
      <x v="56"/>
    </i>
    <i r="5">
      <x v="586"/>
    </i>
    <i r="5">
      <x v="587"/>
    </i>
    <i r="4">
      <x v="73"/>
    </i>
    <i r="5">
      <x v="658"/>
    </i>
    <i r="5">
      <x v="659"/>
    </i>
    <i r="5">
      <x v="660"/>
    </i>
    <i r="4">
      <x v="74"/>
    </i>
    <i r="5">
      <x v="661"/>
    </i>
    <i r="5">
      <x v="662"/>
    </i>
    <i r="4">
      <x v="80"/>
    </i>
    <i r="5">
      <x v="681"/>
    </i>
    <i r="4">
      <x v="90"/>
    </i>
    <i r="5">
      <x v="700"/>
    </i>
    <i r="5">
      <x v="705"/>
    </i>
    <i r="5">
      <x v="715"/>
    </i>
    <i r="4">
      <x v="100"/>
    </i>
    <i r="5">
      <x v="728"/>
    </i>
    <i r="5">
      <x v="729"/>
    </i>
    <i r="4">
      <x v="102"/>
    </i>
    <i r="5">
      <x v="731"/>
    </i>
    <i r="3">
      <x v="49"/>
    </i>
    <i r="4">
      <x/>
    </i>
    <i r="5">
      <x v="79"/>
    </i>
    <i r="3">
      <x v="50"/>
    </i>
    <i r="4">
      <x/>
    </i>
    <i r="5">
      <x v="80"/>
    </i>
    <i r="5">
      <x v="81"/>
    </i>
    <i r="4">
      <x v="48"/>
    </i>
    <i r="5">
      <x v="544"/>
    </i>
    <i r="3">
      <x v="51"/>
    </i>
    <i r="4">
      <x/>
    </i>
    <i r="5">
      <x v="82"/>
    </i>
    <i r="5">
      <x v="83"/>
    </i>
    <i r="5">
      <x v="84"/>
    </i>
    <i r="4">
      <x v="48"/>
    </i>
    <i r="5">
      <x v="545"/>
    </i>
    <i r="5">
      <x v="546"/>
    </i>
    <i r="5">
      <x v="547"/>
    </i>
    <i r="3">
      <x v="52"/>
    </i>
    <i r="4">
      <x/>
    </i>
    <i r="5">
      <x v="85"/>
    </i>
    <i r="5">
      <x v="86"/>
    </i>
    <i r="5">
      <x v="87"/>
    </i>
    <i r="3">
      <x v="53"/>
    </i>
    <i r="4">
      <x/>
    </i>
    <i r="5">
      <x v="88"/>
    </i>
    <i r="4">
      <x v="48"/>
    </i>
    <i r="5">
      <x v="548"/>
    </i>
    <i r="5">
      <x v="559"/>
    </i>
    <i r="5">
      <x v="560"/>
    </i>
    <i r="5">
      <x v="561"/>
    </i>
    <i r="5">
      <x v="562"/>
    </i>
    <i r="5">
      <x v="563"/>
    </i>
    <i r="3">
      <x v="54"/>
    </i>
    <i r="4">
      <x/>
    </i>
    <i r="5">
      <x v="89"/>
    </i>
    <i r="5">
      <x v="90"/>
    </i>
    <i r="4">
      <x v="39"/>
    </i>
    <i r="5">
      <x v="409"/>
    </i>
    <i r="5">
      <x v="410"/>
    </i>
    <i r="4">
      <x v="48"/>
    </i>
    <i r="5">
      <x v="564"/>
    </i>
    <i r="5">
      <x v="565"/>
    </i>
    <i r="5">
      <x v="566"/>
    </i>
    <i r="4">
      <x v="88"/>
    </i>
    <i r="5">
      <x v="698"/>
    </i>
    <i r="3">
      <x v="55"/>
    </i>
    <i r="4">
      <x/>
    </i>
    <i r="5">
      <x v="91"/>
    </i>
    <i r="5">
      <x v="92"/>
    </i>
    <i>
      <x v="7"/>
    </i>
    <i r="1">
      <x/>
    </i>
    <i r="2">
      <x/>
    </i>
    <i r="3">
      <x v="7"/>
    </i>
    <i r="4">
      <x/>
    </i>
    <i r="5">
      <x v="25"/>
    </i>
    <i r="5">
      <x v="26"/>
    </i>
    <i r="1">
      <x v="2"/>
    </i>
    <i r="2">
      <x v="13"/>
    </i>
    <i r="3">
      <x v="83"/>
    </i>
    <i r="4">
      <x/>
    </i>
    <i r="5">
      <x v="9"/>
    </i>
    <i r="3">
      <x v="84"/>
    </i>
    <i r="4">
      <x/>
    </i>
    <i r="5">
      <x v="117"/>
    </i>
    <i r="3">
      <x v="85"/>
    </i>
    <i r="4">
      <x/>
    </i>
    <i r="5">
      <x v="119"/>
    </i>
    <i r="3">
      <x v="92"/>
    </i>
    <i r="4">
      <x/>
    </i>
    <i r="5">
      <x v="126"/>
    </i>
    <i r="2">
      <x v="14"/>
    </i>
    <i r="3">
      <x v="97"/>
    </i>
    <i r="4">
      <x/>
    </i>
    <i r="5">
      <x v="133"/>
    </i>
    <i r="1">
      <x v="3"/>
    </i>
    <i r="2">
      <x v="23"/>
    </i>
    <i r="3">
      <x v="131"/>
    </i>
    <i r="4">
      <x/>
    </i>
    <i r="5">
      <x v="165"/>
    </i>
    <i r="1">
      <x v="4"/>
    </i>
    <i r="2">
      <x v="25"/>
    </i>
    <i r="3">
      <x v="137"/>
    </i>
    <i r="4">
      <x/>
    </i>
    <i r="5">
      <x v="173"/>
    </i>
    <i r="3">
      <x v="142"/>
    </i>
    <i r="4">
      <x/>
    </i>
    <i r="5">
      <x v="178"/>
    </i>
    <i r="2">
      <x v="26"/>
    </i>
    <i r="3">
      <x v="143"/>
    </i>
    <i r="4">
      <x/>
    </i>
    <i r="5">
      <x v="179"/>
    </i>
    <i r="3">
      <x v="144"/>
    </i>
    <i r="4">
      <x/>
    </i>
    <i r="5">
      <x v="180"/>
    </i>
    <i r="3">
      <x v="145"/>
    </i>
    <i r="4">
      <x/>
    </i>
    <i r="5">
      <x v="181"/>
    </i>
    <i r="3">
      <x v="146"/>
    </i>
    <i r="4">
      <x/>
    </i>
    <i r="5">
      <x v="182"/>
    </i>
    <i r="2">
      <x v="27"/>
    </i>
    <i r="3">
      <x v="147"/>
    </i>
    <i r="4">
      <x/>
    </i>
    <i r="5">
      <x v="183"/>
    </i>
    <i r="4">
      <x v="45"/>
    </i>
    <i r="5">
      <x v="451"/>
    </i>
    <i r="3">
      <x v="148"/>
    </i>
    <i r="4">
      <x/>
    </i>
    <i r="5">
      <x v="184"/>
    </i>
    <i r="5">
      <x v="185"/>
    </i>
    <i r="3">
      <x v="149"/>
    </i>
    <i r="4">
      <x/>
    </i>
    <i r="5">
      <x v="186"/>
    </i>
    <i r="2">
      <x v="28"/>
    </i>
    <i r="3">
      <x v="150"/>
    </i>
    <i r="4">
      <x/>
    </i>
    <i r="5">
      <x v="187"/>
    </i>
    <i r="3">
      <x v="151"/>
    </i>
    <i r="4">
      <x/>
    </i>
    <i r="5">
      <x v="189"/>
    </i>
    <i r="2">
      <x v="29"/>
    </i>
    <i r="3">
      <x v="152"/>
    </i>
    <i r="4">
      <x v="63"/>
    </i>
    <i r="5">
      <x v="616"/>
    </i>
    <i r="5">
      <x v="617"/>
    </i>
    <i r="5">
      <x v="618"/>
    </i>
    <i r="4">
      <x v="71"/>
    </i>
    <i r="5">
      <x v="654"/>
    </i>
    <i r="5">
      <x v="655"/>
    </i>
    <i r="2">
      <x v="30"/>
    </i>
    <i r="3">
      <x v="153"/>
    </i>
    <i r="4">
      <x/>
    </i>
    <i r="5">
      <x v="190"/>
    </i>
    <i r="3">
      <x v="154"/>
    </i>
    <i r="4">
      <x/>
    </i>
    <i r="5">
      <x v="191"/>
    </i>
    <i r="3">
      <x v="155"/>
    </i>
    <i r="4">
      <x/>
    </i>
    <i r="5">
      <x v="192"/>
    </i>
    <i r="2">
      <x v="31"/>
    </i>
    <i r="3">
      <x v="156"/>
    </i>
    <i r="4">
      <x/>
    </i>
    <i r="5">
      <x v="193"/>
    </i>
    <i r="3">
      <x v="157"/>
    </i>
    <i r="4">
      <x/>
    </i>
    <i r="5">
      <x v="194"/>
    </i>
    <i r="2">
      <x v="32"/>
    </i>
    <i r="3">
      <x v="158"/>
    </i>
    <i r="4">
      <x/>
    </i>
    <i r="5">
      <x v="195"/>
    </i>
    <i>
      <x v="8"/>
    </i>
    <i r="1">
      <x/>
    </i>
    <i r="2">
      <x v="2"/>
    </i>
    <i r="3">
      <x v="20"/>
    </i>
    <i r="4">
      <x/>
    </i>
    <i r="5">
      <x v="39"/>
    </i>
    <i r="4">
      <x v="47"/>
    </i>
    <i r="5">
      <x v="521"/>
    </i>
    <i r="4">
      <x v="90"/>
    </i>
    <i r="5">
      <x v="703"/>
    </i>
    <i r="2">
      <x v="5"/>
    </i>
    <i r="3">
      <x v="33"/>
    </i>
    <i r="4">
      <x/>
    </i>
    <i r="5">
      <x v="200"/>
    </i>
    <i r="2">
      <x v="6"/>
    </i>
    <i r="3">
      <x v="35"/>
    </i>
    <i r="4">
      <x/>
    </i>
    <i r="5">
      <x v="6"/>
    </i>
    <i r="5">
      <x v="7"/>
    </i>
    <i r="5">
      <x v="201"/>
    </i>
    <i r="4">
      <x v="3"/>
    </i>
    <i r="5">
      <x v="228"/>
    </i>
    <i r="4">
      <x v="47"/>
    </i>
    <i r="5">
      <x v="505"/>
    </i>
    <i r="5">
      <x v="511"/>
    </i>
    <i r="5">
      <x v="525"/>
    </i>
    <i r="4">
      <x v="80"/>
    </i>
    <i r="5">
      <x v="678"/>
    </i>
    <i r="3">
      <x v="36"/>
    </i>
    <i r="4">
      <x/>
    </i>
    <i r="5">
      <x v="50"/>
    </i>
    <i r="4">
      <x v="47"/>
    </i>
    <i r="5">
      <x v="512"/>
    </i>
    <i r="3">
      <x v="37"/>
    </i>
    <i r="4">
      <x/>
    </i>
    <i r="5">
      <x v="52"/>
    </i>
    <i r="4">
      <x v="80"/>
    </i>
    <i r="5">
      <x v="679"/>
    </i>
    <i r="1">
      <x v="1"/>
    </i>
    <i r="2">
      <x v="12"/>
    </i>
    <i r="3">
      <x v="81"/>
    </i>
    <i r="4">
      <x/>
    </i>
    <i r="5">
      <x v="203"/>
    </i>
    <i r="5">
      <x v="204"/>
    </i>
    <i r="5">
      <x v="205"/>
    </i>
    <i r="4">
      <x v="5"/>
    </i>
    <i r="5">
      <x v="234"/>
    </i>
    <i r="5">
      <x v="235"/>
    </i>
    <i r="4">
      <x v="47"/>
    </i>
    <i r="5">
      <x v="517"/>
    </i>
    <i r="5">
      <x v="518"/>
    </i>
    <i r="3">
      <x v="82"/>
    </i>
    <i r="4">
      <x/>
    </i>
    <i r="5">
      <x v="8"/>
    </i>
    <i r="1">
      <x v="2"/>
    </i>
    <i r="2">
      <x v="16"/>
    </i>
    <i r="3">
      <x v="101"/>
    </i>
    <i r="4">
      <x/>
    </i>
    <i r="5">
      <x v="10"/>
    </i>
    <i r="3">
      <x v="102"/>
    </i>
    <i r="4">
      <x/>
    </i>
    <i r="5">
      <x v="11"/>
    </i>
    <i r="1">
      <x v="3"/>
    </i>
    <i r="2">
      <x v="23"/>
    </i>
    <i r="3">
      <x v="132"/>
    </i>
    <i r="4">
      <x/>
    </i>
    <i r="5">
      <x v="206"/>
    </i>
    <i r="5">
      <x v="207"/>
    </i>
    <i r="5">
      <x v="208"/>
    </i>
    <i r="4">
      <x v="47"/>
    </i>
    <i r="5">
      <x v="519"/>
    </i>
    <i r="5">
      <x v="520"/>
    </i>
    <i r="3">
      <x v="133"/>
    </i>
    <i r="4">
      <x/>
    </i>
    <i r="5">
      <x v="19"/>
    </i>
    <i>
      <x v="9"/>
    </i>
    <i r="1">
      <x v="1"/>
    </i>
    <i r="2">
      <x v="9"/>
    </i>
    <i r="3">
      <x v="58"/>
    </i>
    <i r="4">
      <x/>
    </i>
    <i r="5">
      <x v="96"/>
    </i>
    <i r="5">
      <x v="97"/>
    </i>
    <i r="5">
      <x v="98"/>
    </i>
    <i r="5">
      <x v="99"/>
    </i>
    <i r="5">
      <x v="100"/>
    </i>
    <i r="5">
      <x v="101"/>
    </i>
    <i r="5">
      <x v="102"/>
    </i>
    <i r="5">
      <x v="103"/>
    </i>
    <i r="5">
      <x v="104"/>
    </i>
    <i r="4">
      <x v="10"/>
    </i>
    <i r="5">
      <x v="244"/>
    </i>
    <i r="4">
      <x v="12"/>
    </i>
    <i r="5">
      <x v="246"/>
    </i>
    <i r="5">
      <x v="247"/>
    </i>
    <i r="5">
      <x v="248"/>
    </i>
    <i r="5">
      <x v="249"/>
    </i>
    <i r="5">
      <x v="250"/>
    </i>
    <i r="5">
      <x v="251"/>
    </i>
    <i r="5">
      <x v="252"/>
    </i>
    <i r="5">
      <x v="253"/>
    </i>
    <i r="5">
      <x v="254"/>
    </i>
    <i r="4">
      <x v="13"/>
    </i>
    <i r="5">
      <x v="255"/>
    </i>
    <i r="5">
      <x v="261"/>
    </i>
    <i r="4">
      <x v="14"/>
    </i>
    <i r="5">
      <x v="268"/>
    </i>
    <i r="5">
      <x v="269"/>
    </i>
    <i r="5">
      <x v="270"/>
    </i>
    <i r="5">
      <x v="271"/>
    </i>
    <i r="5">
      <x v="272"/>
    </i>
    <i r="4">
      <x v="15"/>
    </i>
    <i r="5">
      <x v="277"/>
    </i>
    <i r="4">
      <x v="26"/>
    </i>
    <i r="5">
      <x v="333"/>
    </i>
    <i r="4">
      <x v="28"/>
    </i>
    <i r="5">
      <x v="343"/>
    </i>
    <i r="4">
      <x v="35"/>
    </i>
    <i r="5">
      <x v="369"/>
    </i>
    <i r="5">
      <x v="370"/>
    </i>
    <i r="5">
      <x v="371"/>
    </i>
    <i r="5">
      <x v="372"/>
    </i>
    <i r="5">
      <x v="373"/>
    </i>
    <i r="4">
      <x v="46"/>
    </i>
    <i r="5">
      <x v="452"/>
    </i>
    <i r="5">
      <x v="453"/>
    </i>
    <i r="5">
      <x v="454"/>
    </i>
    <i r="5">
      <x v="455"/>
    </i>
    <i r="5">
      <x v="456"/>
    </i>
    <i r="5">
      <x v="477"/>
    </i>
    <i r="5">
      <x v="478"/>
    </i>
    <i r="5">
      <x v="479"/>
    </i>
    <i r="5">
      <x v="480"/>
    </i>
    <i r="5">
      <x v="481"/>
    </i>
    <i r="5">
      <x v="482"/>
    </i>
    <i r="5">
      <x v="483"/>
    </i>
    <i r="5">
      <x v="484"/>
    </i>
    <i r="4">
      <x v="62"/>
    </i>
    <i r="5">
      <x v="609"/>
    </i>
    <i r="5">
      <x v="610"/>
    </i>
    <i r="5">
      <x v="611"/>
    </i>
    <i r="5">
      <x v="612"/>
    </i>
    <i r="4">
      <x v="65"/>
    </i>
    <i r="5">
      <x v="622"/>
    </i>
    <i r="5">
      <x v="625"/>
    </i>
    <i r="4">
      <x v="66"/>
    </i>
    <i r="5">
      <x v="628"/>
    </i>
    <i r="4">
      <x v="98"/>
    </i>
    <i r="5">
      <x v="726"/>
    </i>
    <i r="4">
      <x v="99"/>
    </i>
    <i r="5">
      <x v="727"/>
    </i>
    <i r="3">
      <x v="59"/>
    </i>
    <i r="4">
      <x/>
    </i>
    <i r="5">
      <x v="105"/>
    </i>
    <i r="4">
      <x v="13"/>
    </i>
    <i r="5">
      <x v="256"/>
    </i>
    <i r="5">
      <x v="260"/>
    </i>
    <i r="4">
      <x v="46"/>
    </i>
    <i r="5">
      <x v="457"/>
    </i>
    <i r="5">
      <x v="485"/>
    </i>
    <i r="4">
      <x v="62"/>
    </i>
    <i r="5">
      <x v="613"/>
    </i>
    <i r="3">
      <x v="60"/>
    </i>
    <i r="4">
      <x v="46"/>
    </i>
    <i r="5">
      <x v="458"/>
    </i>
    <i r="5">
      <x v="459"/>
    </i>
    <i r="5">
      <x v="460"/>
    </i>
    <i r="5">
      <x v="486"/>
    </i>
    <i r="5">
      <x v="487"/>
    </i>
    <i r="5">
      <x v="488"/>
    </i>
    <i r="3">
      <x v="61"/>
    </i>
    <i r="4">
      <x v="46"/>
    </i>
    <i r="5">
      <x v="461"/>
    </i>
    <i r="5">
      <x v="462"/>
    </i>
    <i r="5">
      <x v="463"/>
    </i>
    <i r="5">
      <x v="464"/>
    </i>
    <i r="5">
      <x v="489"/>
    </i>
    <i r="5">
      <x v="490"/>
    </i>
    <i r="5">
      <x v="491"/>
    </i>
    <i r="5">
      <x v="492"/>
    </i>
    <i r="4">
      <x v="62"/>
    </i>
    <i r="5">
      <x v="614"/>
    </i>
    <i r="3">
      <x v="62"/>
    </i>
    <i r="4">
      <x v="13"/>
    </i>
    <i r="5">
      <x v="262"/>
    </i>
    <i r="4">
      <x v="46"/>
    </i>
    <i r="5">
      <x v="465"/>
    </i>
    <i r="5">
      <x v="493"/>
    </i>
    <i r="3">
      <x v="63"/>
    </i>
    <i r="4">
      <x v="14"/>
    </i>
    <i r="5">
      <x v="273"/>
    </i>
    <i r="4">
      <x v="46"/>
    </i>
    <i r="5">
      <x v="466"/>
    </i>
    <i r="5">
      <x v="467"/>
    </i>
    <i r="5">
      <x v="494"/>
    </i>
    <i r="5">
      <x v="495"/>
    </i>
    <i r="3">
      <x v="64"/>
    </i>
    <i r="4">
      <x v="14"/>
    </i>
    <i r="5">
      <x v="274"/>
    </i>
    <i r="4">
      <x v="46"/>
    </i>
    <i r="5">
      <x v="468"/>
    </i>
    <i r="5">
      <x v="469"/>
    </i>
    <i r="5">
      <x v="470"/>
    </i>
    <i r="5">
      <x v="496"/>
    </i>
    <i r="5">
      <x v="497"/>
    </i>
    <i r="5">
      <x v="498"/>
    </i>
    <i r="3">
      <x v="65"/>
    </i>
    <i r="4">
      <x v="13"/>
    </i>
    <i r="5">
      <x v="257"/>
    </i>
    <i r="5">
      <x v="258"/>
    </i>
    <i r="5">
      <x v="259"/>
    </i>
    <i r="5">
      <x v="263"/>
    </i>
    <i r="5">
      <x v="264"/>
    </i>
    <i r="5">
      <x v="265"/>
    </i>
    <i r="5">
      <x v="266"/>
    </i>
    <i r="4">
      <x v="46"/>
    </i>
    <i r="5">
      <x v="471"/>
    </i>
    <i r="5">
      <x v="472"/>
    </i>
    <i r="5">
      <x v="473"/>
    </i>
    <i r="5">
      <x v="474"/>
    </i>
    <i r="5">
      <x v="475"/>
    </i>
    <i r="5">
      <x v="499"/>
    </i>
    <i r="5">
      <x v="500"/>
    </i>
    <i r="5">
      <x v="501"/>
    </i>
    <i r="5">
      <x v="502"/>
    </i>
    <i r="5">
      <x v="503"/>
    </i>
    <i r="4">
      <x v="62"/>
    </i>
    <i r="5">
      <x v="615"/>
    </i>
    <i r="3">
      <x v="66"/>
    </i>
    <i r="4">
      <x/>
    </i>
    <i r="5">
      <x v="106"/>
    </i>
    <i r="4">
      <x v="13"/>
    </i>
    <i r="5">
      <x v="267"/>
    </i>
    <i r="3">
      <x v="67"/>
    </i>
    <i r="4">
      <x v="14"/>
    </i>
    <i r="5">
      <x v="275"/>
    </i>
    <i r="4">
      <x v="46"/>
    </i>
    <i r="5">
      <x v="476"/>
    </i>
    <i r="5">
      <x v="504"/>
    </i>
    <i>
      <x v="10"/>
    </i>
    <i r="1">
      <x v="3"/>
    </i>
    <i r="2">
      <x v="23"/>
    </i>
    <i r="3">
      <x v="132"/>
    </i>
    <i r="4">
      <x/>
    </i>
    <i r="5">
      <x v="167"/>
    </i>
    <i r="4">
      <x v="65"/>
    </i>
    <i r="5">
      <x v="624"/>
    </i>
    <i r="5">
      <x v="627"/>
    </i>
    <i>
      <x v="11"/>
    </i>
    <i r="1">
      <x/>
    </i>
    <i r="2">
      <x v="1"/>
    </i>
    <i r="3">
      <x v="13"/>
    </i>
    <i r="4">
      <x/>
    </i>
    <i r="5">
      <x v="29"/>
    </i>
    <i r="4">
      <x v="17"/>
    </i>
    <i r="5">
      <x v="279"/>
    </i>
    <i r="5">
      <x v="280"/>
    </i>
    <i r="5">
      <x v="281"/>
    </i>
    <i r="5">
      <x v="288"/>
    </i>
    <i r="5">
      <x v="289"/>
    </i>
    <i r="4">
      <x v="54"/>
    </i>
    <i r="5">
      <x v="579"/>
    </i>
    <i r="5">
      <x v="580"/>
    </i>
    <i r="3">
      <x v="14"/>
    </i>
    <i r="4">
      <x v="17"/>
    </i>
    <i r="5">
      <x v="282"/>
    </i>
    <i r="5">
      <x v="283"/>
    </i>
    <i r="5">
      <x v="284"/>
    </i>
    <i r="5">
      <x v="290"/>
    </i>
    <i r="4">
      <x v="54"/>
    </i>
    <i r="5">
      <x v="581"/>
    </i>
    <i r="3">
      <x v="15"/>
    </i>
    <i r="4">
      <x v="17"/>
    </i>
    <i r="5">
      <x v="285"/>
    </i>
    <i r="5">
      <x v="286"/>
    </i>
    <i r="5">
      <x v="287"/>
    </i>
    <i r="5">
      <x v="291"/>
    </i>
    <i r="5">
      <x v="292"/>
    </i>
    <i>
      <x v="12"/>
    </i>
    <i r="1">
      <x/>
    </i>
    <i r="2">
      <x v="2"/>
    </i>
    <i r="3">
      <x v="17"/>
    </i>
    <i r="4">
      <x/>
    </i>
    <i r="5">
      <x v="32"/>
    </i>
    <i r="5">
      <x v="33"/>
    </i>
    <i r="4">
      <x v="2"/>
    </i>
    <i r="5">
      <x v="218"/>
    </i>
    <i r="4">
      <x v="18"/>
    </i>
    <i r="5">
      <x v="293"/>
    </i>
    <i r="4">
      <x v="32"/>
    </i>
    <i r="5">
      <x v="365"/>
    </i>
    <i r="4">
      <x v="37"/>
    </i>
    <i r="5">
      <x v="380"/>
    </i>
    <i r="4">
      <x v="41"/>
    </i>
    <i r="5">
      <x v="422"/>
    </i>
    <i r="3">
      <x v="18"/>
    </i>
    <i r="4">
      <x/>
    </i>
    <i r="5">
      <x v="34"/>
    </i>
    <i r="4">
      <x v="2"/>
    </i>
    <i r="5">
      <x v="219"/>
    </i>
    <i r="4">
      <x v="32"/>
    </i>
    <i r="5">
      <x v="366"/>
    </i>
    <i r="4">
      <x v="37"/>
    </i>
    <i r="5">
      <x v="381"/>
    </i>
    <i r="5">
      <x v="392"/>
    </i>
    <i r="3">
      <x v="19"/>
    </i>
    <i r="4">
      <x/>
    </i>
    <i r="5">
      <x v="35"/>
    </i>
    <i r="5">
      <x v="36"/>
    </i>
    <i r="5">
      <x v="37"/>
    </i>
    <i>
      <x v="13"/>
    </i>
    <i r="1">
      <x v="3"/>
    </i>
    <i r="2">
      <x v="18"/>
    </i>
    <i r="3">
      <x v="109"/>
    </i>
    <i r="4">
      <x/>
    </i>
    <i r="5">
      <x v="144"/>
    </i>
    <i r="5">
      <x v="212"/>
    </i>
    <i r="2">
      <x v="22"/>
    </i>
    <i r="3">
      <x v="125"/>
    </i>
    <i r="4">
      <x/>
    </i>
    <i r="5">
      <x v="155"/>
    </i>
    <i r="5">
      <x v="156"/>
    </i>
    <i r="3">
      <x v="126"/>
    </i>
    <i r="4">
      <x/>
    </i>
    <i r="5">
      <x v="157"/>
    </i>
    <i r="5">
      <x v="158"/>
    </i>
    <i r="3">
      <x v="127"/>
    </i>
    <i r="4">
      <x/>
    </i>
    <i r="5">
      <x v="159"/>
    </i>
    <i r="5">
      <x v="160"/>
    </i>
    <i r="3">
      <x v="128"/>
    </i>
    <i r="4">
      <x/>
    </i>
    <i r="5">
      <x v="161"/>
    </i>
    <i r="3">
      <x v="129"/>
    </i>
    <i r="4">
      <x/>
    </i>
    <i r="5">
      <x v="162"/>
    </i>
    <i r="5">
      <x v="163"/>
    </i>
    <i r="3">
      <x v="130"/>
    </i>
    <i r="4">
      <x/>
    </i>
    <i r="5">
      <x v="164"/>
    </i>
    <i>
      <x v="14"/>
    </i>
    <i r="1">
      <x v="1"/>
    </i>
    <i r="2">
      <x v="10"/>
    </i>
    <i r="3">
      <x v="68"/>
    </i>
    <i r="4">
      <x v="20"/>
    </i>
    <i r="5">
      <x v="296"/>
    </i>
    <i r="5">
      <x v="297"/>
    </i>
    <i r="4">
      <x v="21"/>
    </i>
    <i r="5">
      <x v="311"/>
    </i>
    <i r="4">
      <x v="42"/>
    </i>
    <i r="5">
      <x v="423"/>
    </i>
    <i r="5">
      <x v="431"/>
    </i>
    <i r="4">
      <x v="67"/>
    </i>
    <i r="5">
      <x v="629"/>
    </i>
    <i r="5">
      <x v="630"/>
    </i>
    <i r="5">
      <x v="639"/>
    </i>
    <i r="5">
      <x v="640"/>
    </i>
    <i r="4">
      <x v="93"/>
    </i>
    <i r="5">
      <x v="719"/>
    </i>
    <i r="3">
      <x v="69"/>
    </i>
    <i r="4">
      <x v="20"/>
    </i>
    <i r="5">
      <x v="298"/>
    </i>
    <i r="4">
      <x v="42"/>
    </i>
    <i r="5">
      <x v="424"/>
    </i>
    <i r="5">
      <x v="432"/>
    </i>
    <i r="4">
      <x v="67"/>
    </i>
    <i r="5">
      <x v="631"/>
    </i>
    <i r="5">
      <x v="641"/>
    </i>
    <i r="3">
      <x v="70"/>
    </i>
    <i r="4">
      <x v="20"/>
    </i>
    <i r="5">
      <x v="299"/>
    </i>
    <i r="4">
      <x v="42"/>
    </i>
    <i r="5">
      <x v="425"/>
    </i>
    <i r="5">
      <x v="433"/>
    </i>
    <i r="4">
      <x v="67"/>
    </i>
    <i r="5">
      <x v="632"/>
    </i>
    <i r="5">
      <x v="642"/>
    </i>
    <i r="3">
      <x v="71"/>
    </i>
    <i r="4">
      <x v="20"/>
    </i>
    <i r="5">
      <x v="300"/>
    </i>
    <i r="5">
      <x v="301"/>
    </i>
    <i r="5">
      <x v="302"/>
    </i>
    <i r="4">
      <x v="21"/>
    </i>
    <i r="5">
      <x v="312"/>
    </i>
    <i r="4">
      <x v="42"/>
    </i>
    <i r="5">
      <x v="426"/>
    </i>
    <i r="5">
      <x v="434"/>
    </i>
    <i r="4">
      <x v="67"/>
    </i>
    <i r="5">
      <x v="633"/>
    </i>
    <i r="5">
      <x v="643"/>
    </i>
    <i r="3">
      <x v="72"/>
    </i>
    <i r="4">
      <x v="8"/>
    </i>
    <i r="5">
      <x v="241"/>
    </i>
    <i r="4">
      <x v="19"/>
    </i>
    <i r="5">
      <x v="294"/>
    </i>
    <i r="4">
      <x v="20"/>
    </i>
    <i r="5">
      <x v="303"/>
    </i>
    <i r="5">
      <x v="304"/>
    </i>
    <i r="5">
      <x v="305"/>
    </i>
    <i r="5">
      <x v="306"/>
    </i>
    <i r="4">
      <x v="42"/>
    </i>
    <i r="5">
      <x v="427"/>
    </i>
    <i r="5">
      <x v="428"/>
    </i>
    <i r="5">
      <x v="435"/>
    </i>
    <i r="5">
      <x v="436"/>
    </i>
    <i r="5">
      <x v="437"/>
    </i>
    <i r="4">
      <x v="67"/>
    </i>
    <i r="5">
      <x v="634"/>
    </i>
    <i r="5">
      <x v="635"/>
    </i>
    <i r="5">
      <x v="636"/>
    </i>
    <i r="3">
      <x v="73"/>
    </i>
    <i r="4">
      <x v="8"/>
    </i>
    <i r="5">
      <x v="242"/>
    </i>
    <i r="4">
      <x v="19"/>
    </i>
    <i r="5">
      <x v="295"/>
    </i>
    <i r="4">
      <x v="20"/>
    </i>
    <i r="5">
      <x v="307"/>
    </i>
    <i r="5">
      <x v="308"/>
    </i>
    <i r="5">
      <x v="309"/>
    </i>
    <i r="4">
      <x v="21"/>
    </i>
    <i r="5">
      <x v="313"/>
    </i>
    <i r="4">
      <x v="67"/>
    </i>
    <i r="5">
      <x v="637"/>
    </i>
    <i r="5">
      <x v="644"/>
    </i>
    <i r="4">
      <x v="87"/>
    </i>
    <i r="5">
      <x v="697"/>
    </i>
    <i r="3">
      <x v="74"/>
    </i>
    <i r="4">
      <x v="20"/>
    </i>
    <i r="5">
      <x v="310"/>
    </i>
    <i r="4">
      <x v="21"/>
    </i>
    <i r="5">
      <x v="314"/>
    </i>
    <i r="4">
      <x v="42"/>
    </i>
    <i r="5">
      <x v="429"/>
    </i>
    <i r="5">
      <x v="430"/>
    </i>
    <i r="5">
      <x v="438"/>
    </i>
    <i r="4">
      <x v="67"/>
    </i>
    <i r="5">
      <x v="638"/>
    </i>
    <i r="5">
      <x v="645"/>
    </i>
    <i r="4">
      <x v="78"/>
    </i>
    <i r="5">
      <x v="674"/>
    </i>
    <i>
      <x v="15"/>
    </i>
    <i r="1">
      <x/>
    </i>
    <i r="2">
      <x v="4"/>
    </i>
    <i r="3">
      <x v="25"/>
    </i>
    <i r="4">
      <x/>
    </i>
    <i r="5">
      <x v="42"/>
    </i>
    <i r="4">
      <x v="29"/>
    </i>
    <i r="5">
      <x v="344"/>
    </i>
    <i r="5">
      <x v="345"/>
    </i>
    <i r="5">
      <x v="346"/>
    </i>
    <i r="5">
      <x v="347"/>
    </i>
    <i r="5">
      <x v="358"/>
    </i>
    <i r="3">
      <x v="26"/>
    </i>
    <i r="4">
      <x v="29"/>
    </i>
    <i r="5">
      <x v="348"/>
    </i>
    <i r="5">
      <x v="349"/>
    </i>
    <i r="5">
      <x v="350"/>
    </i>
    <i r="3">
      <x v="27"/>
    </i>
    <i r="4">
      <x v="29"/>
    </i>
    <i r="5">
      <x v="351"/>
    </i>
    <i r="4">
      <x v="96"/>
    </i>
    <i r="5">
      <x v="723"/>
    </i>
    <i r="3">
      <x v="28"/>
    </i>
    <i r="4">
      <x v="29"/>
    </i>
    <i r="5">
      <x v="352"/>
    </i>
    <i r="5">
      <x v="353"/>
    </i>
    <i r="5">
      <x v="359"/>
    </i>
    <i r="3">
      <x v="29"/>
    </i>
    <i r="4">
      <x v="29"/>
    </i>
    <i r="5">
      <x v="354"/>
    </i>
    <i r="5">
      <x v="355"/>
    </i>
    <i r="5">
      <x v="356"/>
    </i>
    <i r="5">
      <x v="357"/>
    </i>
    <i r="5">
      <x v="360"/>
    </i>
    <i>
      <x v="16"/>
    </i>
    <i r="1">
      <x v="1"/>
    </i>
    <i r="2">
      <x v="11"/>
    </i>
    <i r="3">
      <x v="75"/>
    </i>
    <i r="4">
      <x/>
    </i>
    <i r="5">
      <x v="107"/>
    </i>
    <i r="4">
      <x v="40"/>
    </i>
    <i r="5">
      <x v="411"/>
    </i>
    <i r="4">
      <x v="57"/>
    </i>
    <i r="5">
      <x v="588"/>
    </i>
    <i r="4">
      <x v="58"/>
    </i>
    <i r="5">
      <x v="599"/>
    </i>
    <i r="3">
      <x v="76"/>
    </i>
    <i r="4">
      <x/>
    </i>
    <i r="5">
      <x v="108"/>
    </i>
    <i r="5">
      <x v="109"/>
    </i>
    <i r="4">
      <x v="40"/>
    </i>
    <i r="5">
      <x v="412"/>
    </i>
    <i r="5">
      <x v="413"/>
    </i>
    <i r="4">
      <x v="57"/>
    </i>
    <i r="5">
      <x v="589"/>
    </i>
    <i r="5">
      <x v="590"/>
    </i>
    <i r="4">
      <x v="79"/>
    </i>
    <i r="5">
      <x v="675"/>
    </i>
    <i r="3">
      <x v="77"/>
    </i>
    <i r="4">
      <x/>
    </i>
    <i r="5">
      <x v="110"/>
    </i>
    <i r="5">
      <x v="111"/>
    </i>
    <i r="4">
      <x v="9"/>
    </i>
    <i r="5">
      <x v="243"/>
    </i>
    <i r="4">
      <x v="40"/>
    </i>
    <i r="5">
      <x v="414"/>
    </i>
    <i r="5">
      <x v="415"/>
    </i>
    <i r="4">
      <x v="50"/>
    </i>
    <i r="5">
      <x v="571"/>
    </i>
    <i r="4">
      <x v="57"/>
    </i>
    <i r="5">
      <x v="591"/>
    </i>
    <i r="4">
      <x v="65"/>
    </i>
    <i r="5">
      <x v="621"/>
    </i>
    <i r="3">
      <x v="78"/>
    </i>
    <i r="4">
      <x/>
    </i>
    <i r="5">
      <x v="112"/>
    </i>
    <i r="5">
      <x v="113"/>
    </i>
    <i r="5">
      <x v="114"/>
    </i>
    <i r="4">
      <x v="37"/>
    </i>
    <i r="5">
      <x v="389"/>
    </i>
    <i r="4">
      <x v="40"/>
    </i>
    <i r="5">
      <x v="416"/>
    </i>
    <i r="5">
      <x v="417"/>
    </i>
    <i r="5">
      <x v="418"/>
    </i>
    <i r="4">
      <x v="47"/>
    </i>
    <i r="5">
      <x v="514"/>
    </i>
    <i r="4">
      <x v="57"/>
    </i>
    <i r="5">
      <x v="592"/>
    </i>
    <i r="5">
      <x v="593"/>
    </i>
    <i r="3">
      <x v="79"/>
    </i>
    <i r="4">
      <x/>
    </i>
    <i r="5">
      <x v="115"/>
    </i>
    <i r="5">
      <x v="202"/>
    </i>
    <i r="4">
      <x v="40"/>
    </i>
    <i r="5">
      <x v="419"/>
    </i>
    <i r="5">
      <x v="420"/>
    </i>
    <i r="4">
      <x v="57"/>
    </i>
    <i r="5">
      <x v="594"/>
    </i>
    <i r="3">
      <x v="80"/>
    </i>
    <i r="4">
      <x/>
    </i>
    <i r="5">
      <x v="116"/>
    </i>
    <i r="4">
      <x v="24"/>
    </i>
    <i r="5">
      <x v="328"/>
    </i>
    <i r="4">
      <x v="40"/>
    </i>
    <i r="5">
      <x v="421"/>
    </i>
    <i r="4">
      <x v="57"/>
    </i>
    <i r="5">
      <x v="595"/>
    </i>
    <i r="4">
      <x v="58"/>
    </i>
    <i r="5">
      <x v="600"/>
    </i>
    <i r="4">
      <x v="86"/>
    </i>
    <i r="5">
      <x v="696"/>
    </i>
    <i r="1">
      <x v="3"/>
    </i>
    <i r="2">
      <x v="18"/>
    </i>
    <i r="3">
      <x v="109"/>
    </i>
    <i r="4">
      <x/>
    </i>
    <i r="5">
      <x v="145"/>
    </i>
    <i r="1">
      <x v="4"/>
    </i>
    <i r="2">
      <x v="25"/>
    </i>
    <i r="3">
      <x v="139"/>
    </i>
    <i r="4">
      <x/>
    </i>
    <i r="5">
      <x v="175"/>
    </i>
    <i r="2">
      <x v="28"/>
    </i>
    <i r="3">
      <x v="150"/>
    </i>
    <i r="4">
      <x/>
    </i>
    <i r="5">
      <x v="188"/>
    </i>
    <i>
      <x v="17"/>
    </i>
    <i r="1">
      <x/>
    </i>
    <i r="2">
      <x/>
    </i>
    <i r="3">
      <x/>
    </i>
    <i r="4">
      <x/>
    </i>
    <i r="5">
      <x v="20"/>
    </i>
    <i r="5">
      <x v="21"/>
    </i>
    <i r="4">
      <x v="23"/>
    </i>
    <i r="5">
      <x v="318"/>
    </i>
    <i r="5">
      <x v="319"/>
    </i>
    <i r="3">
      <x v="1"/>
    </i>
    <i r="4">
      <x/>
    </i>
    <i r="5">
      <x v="22"/>
    </i>
    <i r="5">
      <x v="23"/>
    </i>
    <i r="4">
      <x v="23"/>
    </i>
    <i r="5">
      <x v="320"/>
    </i>
    <i r="5">
      <x v="321"/>
    </i>
    <i r="3">
      <x v="2"/>
    </i>
    <i r="4">
      <x/>
    </i>
    <i r="5">
      <x v="196"/>
    </i>
    <i r="4">
      <x v="23"/>
    </i>
    <i r="5">
      <x v="323"/>
    </i>
    <i r="4">
      <x v="44"/>
    </i>
    <i r="5">
      <x v="446"/>
    </i>
    <i r="4">
      <x v="85"/>
    </i>
    <i r="5">
      <x v="695"/>
    </i>
    <i r="3">
      <x v="3"/>
    </i>
    <i r="4">
      <x/>
    </i>
    <i r="5">
      <x v="197"/>
    </i>
    <i r="5">
      <x v="198"/>
    </i>
    <i r="4">
      <x v="23"/>
    </i>
    <i r="5">
      <x v="324"/>
    </i>
    <i r="4">
      <x v="44"/>
    </i>
    <i r="5">
      <x v="447"/>
    </i>
    <i r="5">
      <x v="448"/>
    </i>
    <i r="3">
      <x v="4"/>
    </i>
    <i r="4">
      <x v="11"/>
    </i>
    <i r="5">
      <x v="245"/>
    </i>
    <i r="4">
      <x v="23"/>
    </i>
    <i r="5">
      <x v="325"/>
    </i>
    <i r="4">
      <x v="44"/>
    </i>
    <i r="5">
      <x v="449"/>
    </i>
    <i r="4">
      <x v="64"/>
    </i>
    <i r="5">
      <x v="619"/>
    </i>
    <i r="3">
      <x v="5"/>
    </i>
    <i r="4">
      <x/>
    </i>
    <i r="5">
      <x v="24"/>
    </i>
    <i r="4">
      <x v="23"/>
    </i>
    <i r="5">
      <x v="322"/>
    </i>
    <i r="4">
      <x v="44"/>
    </i>
    <i r="5">
      <x v="445"/>
    </i>
    <i r="3">
      <x v="6"/>
    </i>
    <i r="4">
      <x/>
    </i>
    <i r="5">
      <x v="199"/>
    </i>
    <i r="4">
      <x v="23"/>
    </i>
    <i r="5">
      <x v="326"/>
    </i>
    <i r="4">
      <x v="44"/>
    </i>
    <i r="5">
      <x v="450"/>
    </i>
    <i r="2">
      <x v="6"/>
    </i>
    <i r="3">
      <x v="37"/>
    </i>
    <i r="4">
      <x v="23"/>
    </i>
    <i r="5">
      <x v="327"/>
    </i>
    <i r="4">
      <x v="64"/>
    </i>
    <i r="5">
      <x v="620"/>
    </i>
    <i>
      <x v="18"/>
    </i>
    <i r="1">
      <x v="3"/>
    </i>
    <i r="2">
      <x v="19"/>
    </i>
    <i r="3">
      <x v="117"/>
    </i>
    <i r="4">
      <x v="36"/>
    </i>
    <i r="5">
      <x v="374"/>
    </i>
    <i r="5">
      <x v="376"/>
    </i>
    <i r="5">
      <x v="377"/>
    </i>
    <i r="4">
      <x v="58"/>
    </i>
    <i r="5">
      <x v="596"/>
    </i>
    <i r="5">
      <x v="601"/>
    </i>
    <i r="4">
      <x v="59"/>
    </i>
    <i r="5">
      <x v="603"/>
    </i>
    <i r="4">
      <x v="90"/>
    </i>
    <i r="5">
      <x v="707"/>
    </i>
    <i r="4">
      <x v="95"/>
    </i>
    <i r="5">
      <x v="722"/>
    </i>
    <i r="3">
      <x v="118"/>
    </i>
    <i r="4">
      <x v="36"/>
    </i>
    <i r="5">
      <x v="375"/>
    </i>
    <i r="5">
      <x v="378"/>
    </i>
    <i r="4">
      <x v="58"/>
    </i>
    <i r="5">
      <x v="597"/>
    </i>
    <i r="5">
      <x v="602"/>
    </i>
    <i r="4">
      <x v="90"/>
    </i>
    <i r="5">
      <x v="708"/>
    </i>
    <i r="3">
      <x v="119"/>
    </i>
    <i r="4">
      <x v="52"/>
    </i>
    <i r="5">
      <x v="575"/>
    </i>
    <i r="4">
      <x v="90"/>
    </i>
    <i r="5">
      <x v="709"/>
    </i>
    <i r="3">
      <x v="120"/>
    </i>
    <i r="4">
      <x/>
    </i>
    <i r="5">
      <x v="150"/>
    </i>
    <i>
      <x v="19"/>
    </i>
    <i r="1">
      <x v="3"/>
    </i>
    <i r="2">
      <x v="23"/>
    </i>
    <i r="3">
      <x v="132"/>
    </i>
    <i r="4">
      <x/>
    </i>
    <i r="5">
      <x v="168"/>
    </i>
    <i>
      <x v="20"/>
    </i>
    <i r="1">
      <x v="1"/>
    </i>
    <i r="2">
      <x v="8"/>
    </i>
    <i r="3">
      <x v="57"/>
    </i>
    <i r="4">
      <x/>
    </i>
    <i r="5">
      <x v="94"/>
    </i>
    <i r="5">
      <x v="95"/>
    </i>
    <i r="4">
      <x v="34"/>
    </i>
    <i r="5">
      <x v="368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1" hier="-1"/>
  </pageFields>
  <dataFields count="10">
    <dataField name="Suma de INICIAL" fld="12" baseField="0" baseItem="0"/>
    <dataField name="Suma de VIGENTE" fld="14" baseField="0" baseItem="0"/>
    <dataField name="Suma de DISPONIBILIDADES" fld="15" baseField="0" baseItem="0"/>
    <dataField name="Suma de COMPROMISOS" fld="16" baseField="0" baseItem="0"/>
    <dataField name="Suma de GIROS" fld="17" baseField="0" baseItem="0"/>
    <dataField name="Suma de PAGOS" fld="18" baseField="0" baseItem="0"/>
    <dataField name="Suma de SALDO POR APROPIAR" fld="20" baseField="0" baseItem="0" numFmtId="165"/>
    <dataField name="Suma de SALDO RP" fld="21" baseField="0" baseItem="0" numFmtId="165"/>
    <dataField name="Suma de % EJECUCION CDP" fld="22" baseField="3" baseItem="0" numFmtId="10"/>
    <dataField name="Suma de % EJECUCION rP" fld="24" baseField="3" baseItem="0" numFmtId="10"/>
  </dataFields>
  <formats count="4">
    <format dxfId="14">
      <pivotArea outline="0" collapsedLevelsAreSubtotals="1" fieldPosition="0">
        <references count="1">
          <reference field="4294967294" count="2" selected="0">
            <x v="6"/>
            <x v="7"/>
          </reference>
        </references>
      </pivotArea>
    </format>
    <format dxfId="13">
      <pivotArea dataOnly="0" labelOnly="1" outline="0" fieldPosition="0">
        <references count="1">
          <reference field="4294967294" count="2">
            <x v="6"/>
            <x v="7"/>
          </reference>
        </references>
      </pivotArea>
    </format>
    <format dxfId="12">
      <pivotArea outline="0" fieldPosition="0">
        <references count="1">
          <reference field="4294967294" count="1">
            <x v="8"/>
          </reference>
        </references>
      </pivotArea>
    </format>
    <format dxfId="11">
      <pivotArea outline="0" fieldPosition="0">
        <references count="1">
          <reference field="4294967294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09A8D-3BB2-4BE9-A6C4-B54E7F157A9B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G25" firstHeaderRow="0" firstDataRow="1" firstDataCol="1"/>
  <pivotFields count="25">
    <pivotField showAll="0"/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INICIAL" fld="12" baseField="0" baseItem="0"/>
    <dataField name="Suma de VIGENTE" fld="14" baseField="0" baseItem="0"/>
    <dataField name="Suma de DISPONIBILIDADES" fld="15" baseField="0" baseItem="0"/>
    <dataField name="Suma de COMPROMISOS" fld="16" baseField="0" baseItem="0"/>
    <dataField name="Suma de GIROS" fld="17" baseField="0" baseItem="0"/>
    <dataField name="Suma de PAGOS" fld="18" baseField="0" baseItem="0"/>
  </dataFields>
  <formats count="11">
    <format dxfId="10">
      <pivotArea outline="0" collapsedLevelsAreSubtotals="1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Row="1" outline="0" fieldPosition="0"/>
    </format>
    <format dxfId="7">
      <pivotArea field="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">
      <pivotArea field="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7"/>
  <sheetViews>
    <sheetView workbookViewId="0">
      <selection activeCell="A10" sqref="A10"/>
    </sheetView>
  </sheetViews>
  <sheetFormatPr baseColWidth="10" defaultRowHeight="15" x14ac:dyDescent="0.25"/>
  <cols>
    <col min="1" max="1" width="28" customWidth="1"/>
    <col min="2" max="2" width="32.28515625" style="34" customWidth="1"/>
    <col min="3" max="8" width="18.7109375" style="17" bestFit="1" customWidth="1"/>
    <col min="9" max="9" width="23.140625" style="17" bestFit="1" customWidth="1"/>
    <col min="10" max="10" width="18.7109375" style="17" bestFit="1" customWidth="1"/>
    <col min="11" max="11" width="16.7109375" style="23" bestFit="1" customWidth="1"/>
    <col min="12" max="12" width="15.28515625" style="23" bestFit="1" customWidth="1"/>
  </cols>
  <sheetData>
    <row r="1" spans="1:12" x14ac:dyDescent="0.25">
      <c r="A1" s="1" t="s">
        <v>1</v>
      </c>
      <c r="C1" s="17" t="s">
        <v>19</v>
      </c>
    </row>
    <row r="3" spans="1:12" x14ac:dyDescent="0.25">
      <c r="A3" s="64" t="s">
        <v>2046</v>
      </c>
      <c r="B3" s="64"/>
      <c r="C3" s="29" t="s">
        <v>2047</v>
      </c>
      <c r="D3" s="29" t="s">
        <v>2048</v>
      </c>
      <c r="E3" s="29" t="s">
        <v>2049</v>
      </c>
      <c r="F3" s="29" t="s">
        <v>2050</v>
      </c>
      <c r="G3" s="29" t="s">
        <v>2051</v>
      </c>
      <c r="H3" s="29" t="s">
        <v>2052</v>
      </c>
      <c r="I3" s="29" t="s">
        <v>2053</v>
      </c>
      <c r="J3" s="29" t="s">
        <v>2054</v>
      </c>
      <c r="K3" s="30" t="s">
        <v>2055</v>
      </c>
      <c r="L3" s="30" t="s">
        <v>2056</v>
      </c>
    </row>
    <row r="4" spans="1:12" x14ac:dyDescent="0.25">
      <c r="A4" s="12" t="s">
        <v>1710</v>
      </c>
      <c r="B4" s="35"/>
      <c r="C4" s="18">
        <v>31653561909.990002</v>
      </c>
      <c r="D4" s="18">
        <v>70557941704.550018</v>
      </c>
      <c r="E4" s="18">
        <v>59256808042.370003</v>
      </c>
      <c r="F4" s="18">
        <v>53785568162.650009</v>
      </c>
      <c r="G4" s="18">
        <v>48448180655.080009</v>
      </c>
      <c r="H4" s="18">
        <v>45578590129.660011</v>
      </c>
      <c r="I4" s="18">
        <v>11301133662.180016</v>
      </c>
      <c r="J4" s="18">
        <v>16772373541.900009</v>
      </c>
      <c r="K4" s="24">
        <v>0.8398318688277262</v>
      </c>
      <c r="L4" s="24">
        <v>0.76228935911804774</v>
      </c>
    </row>
    <row r="5" spans="1:12" x14ac:dyDescent="0.25">
      <c r="A5" s="13" t="s">
        <v>1712</v>
      </c>
      <c r="B5" s="36"/>
      <c r="C5" s="19">
        <v>21619092407</v>
      </c>
      <c r="D5" s="19">
        <v>58028204389.610016</v>
      </c>
      <c r="E5" s="19">
        <v>47913487796.310005</v>
      </c>
      <c r="F5" s="19">
        <v>46922439014.320007</v>
      </c>
      <c r="G5" s="19">
        <v>42896423015.750008</v>
      </c>
      <c r="H5" s="19">
        <v>40474867949.330009</v>
      </c>
      <c r="I5" s="19">
        <v>10114716593.300011</v>
      </c>
      <c r="J5" s="19">
        <v>11105765375.290009</v>
      </c>
      <c r="K5" s="25">
        <v>0.82569309700868398</v>
      </c>
      <c r="L5" s="25">
        <v>0.80861435413847649</v>
      </c>
    </row>
    <row r="6" spans="1:12" x14ac:dyDescent="0.25">
      <c r="A6" s="14" t="s">
        <v>1718</v>
      </c>
      <c r="B6" s="37"/>
      <c r="C6" s="20">
        <v>13474318534</v>
      </c>
      <c r="D6" s="20">
        <v>31806557491.650002</v>
      </c>
      <c r="E6" s="20">
        <v>30661970939.920002</v>
      </c>
      <c r="F6" s="20">
        <v>29900589144.170002</v>
      </c>
      <c r="G6" s="20">
        <v>29598396422.990002</v>
      </c>
      <c r="H6" s="20">
        <v>29500685061.990002</v>
      </c>
      <c r="I6" s="20">
        <v>1144586551.7299995</v>
      </c>
      <c r="J6" s="20">
        <v>1905968347.4799995</v>
      </c>
      <c r="K6" s="26">
        <v>0.96401413287085591</v>
      </c>
      <c r="L6" s="26">
        <v>0.94007624534719414</v>
      </c>
    </row>
    <row r="7" spans="1:12" x14ac:dyDescent="0.25">
      <c r="A7" s="15" t="s">
        <v>1732</v>
      </c>
      <c r="B7" s="38"/>
      <c r="C7" s="21">
        <v>443776217</v>
      </c>
      <c r="D7" s="21">
        <v>341776217</v>
      </c>
      <c r="E7" s="21">
        <v>298000000</v>
      </c>
      <c r="F7" s="21">
        <v>298000000</v>
      </c>
      <c r="G7" s="21">
        <v>288000000</v>
      </c>
      <c r="H7" s="21">
        <v>283000000</v>
      </c>
      <c r="I7" s="21">
        <v>43776217</v>
      </c>
      <c r="J7" s="21">
        <v>43776217</v>
      </c>
      <c r="K7" s="27">
        <v>0.87191555520084651</v>
      </c>
      <c r="L7" s="27">
        <v>0.87191555520084651</v>
      </c>
    </row>
    <row r="8" spans="1:12" x14ac:dyDescent="0.25">
      <c r="A8" s="16" t="s">
        <v>1722</v>
      </c>
      <c r="B8" s="39"/>
      <c r="C8" s="22">
        <v>400000000</v>
      </c>
      <c r="D8" s="22">
        <v>298000000</v>
      </c>
      <c r="E8" s="22">
        <v>298000000</v>
      </c>
      <c r="F8" s="22">
        <v>298000000</v>
      </c>
      <c r="G8" s="22">
        <v>288000000</v>
      </c>
      <c r="H8" s="22">
        <v>283000000</v>
      </c>
      <c r="I8" s="22">
        <v>0</v>
      </c>
      <c r="J8" s="22">
        <v>0</v>
      </c>
      <c r="K8" s="28">
        <v>1</v>
      </c>
      <c r="L8" s="28">
        <v>1</v>
      </c>
    </row>
    <row r="9" spans="1:12" ht="45" x14ac:dyDescent="0.25">
      <c r="A9" s="31" t="s">
        <v>68</v>
      </c>
      <c r="B9" s="40" t="str">
        <f>+VLOOKUP(A9,Hoja5!$D$2:$E$733,2)</f>
        <v>SOSTENIBILIDAD DEL ESPACIO PUBLICO TG+ - Ingresos corrientes de libre destinacion</v>
      </c>
      <c r="C9" s="29">
        <v>400000000</v>
      </c>
      <c r="D9" s="29">
        <v>298000000</v>
      </c>
      <c r="E9" s="29">
        <v>298000000</v>
      </c>
      <c r="F9" s="29">
        <v>298000000</v>
      </c>
      <c r="G9" s="29">
        <v>288000000</v>
      </c>
      <c r="H9" s="29">
        <v>283000000</v>
      </c>
      <c r="I9" s="29">
        <v>0</v>
      </c>
      <c r="J9" s="29">
        <v>0</v>
      </c>
      <c r="K9" s="30">
        <v>1</v>
      </c>
      <c r="L9" s="30">
        <v>1</v>
      </c>
    </row>
    <row r="10" spans="1:12" x14ac:dyDescent="0.25">
      <c r="A10" s="15" t="s">
        <v>1740</v>
      </c>
      <c r="B10" s="38"/>
      <c r="C10" s="21">
        <v>43776217</v>
      </c>
      <c r="D10" s="21">
        <v>43776217</v>
      </c>
      <c r="E10" s="21">
        <v>0</v>
      </c>
      <c r="F10" s="21">
        <v>0</v>
      </c>
      <c r="G10" s="21">
        <v>0</v>
      </c>
      <c r="H10" s="21">
        <v>0</v>
      </c>
      <c r="I10" s="21">
        <v>43776217</v>
      </c>
      <c r="J10" s="21">
        <v>43776217</v>
      </c>
      <c r="K10" s="27">
        <v>0</v>
      </c>
      <c r="L10" s="27">
        <v>0</v>
      </c>
    </row>
    <row r="11" spans="1:12" ht="60" x14ac:dyDescent="0.25">
      <c r="A11" s="31" t="s">
        <v>116</v>
      </c>
      <c r="B11" s="40" t="str">
        <f>+VLOOKUP(A11,Hoja5!$D$2:$E$733,2)</f>
        <v xml:space="preserve">SOSTENIBILIDAD DEL ESPACIO PUBLICO TG+ - Estacionamiento, ocupacion de vias y espacio publico </v>
      </c>
      <c r="C11" s="29">
        <v>43776217</v>
      </c>
      <c r="D11" s="29">
        <v>43776217</v>
      </c>
      <c r="E11" s="29">
        <v>0</v>
      </c>
      <c r="F11" s="29">
        <v>0</v>
      </c>
      <c r="G11" s="29">
        <v>0</v>
      </c>
      <c r="H11" s="29">
        <v>0</v>
      </c>
      <c r="I11" s="29">
        <v>43776217</v>
      </c>
      <c r="J11" s="29">
        <v>43776217</v>
      </c>
      <c r="K11" s="30">
        <v>0</v>
      </c>
      <c r="L11" s="30">
        <v>0</v>
      </c>
    </row>
    <row r="12" spans="1:12" x14ac:dyDescent="0.25">
      <c r="A12" s="31" t="s">
        <v>1721</v>
      </c>
      <c r="B12" s="40"/>
      <c r="C12" s="29">
        <v>3003355076</v>
      </c>
      <c r="D12" s="29">
        <v>2778404962.1599998</v>
      </c>
      <c r="E12" s="29">
        <v>2401619943.3299999</v>
      </c>
      <c r="F12" s="29">
        <v>2006091564.3299999</v>
      </c>
      <c r="G12" s="29">
        <v>1762411018.5</v>
      </c>
      <c r="H12" s="29">
        <v>1738211018.5</v>
      </c>
      <c r="I12" s="29">
        <v>376785018.82999992</v>
      </c>
      <c r="J12" s="29">
        <v>772313397.82999992</v>
      </c>
      <c r="K12" s="30">
        <v>0.86438801256060305</v>
      </c>
      <c r="L12" s="30">
        <v>0.72202993863443699</v>
      </c>
    </row>
    <row r="13" spans="1:12" x14ac:dyDescent="0.25">
      <c r="A13" s="15" t="s">
        <v>1722</v>
      </c>
      <c r="B13" s="38"/>
      <c r="C13" s="21">
        <v>2300000000</v>
      </c>
      <c r="D13" s="21">
        <v>1978361121</v>
      </c>
      <c r="E13" s="21">
        <v>1976773359.97</v>
      </c>
      <c r="F13" s="21">
        <v>1849102897.8299999</v>
      </c>
      <c r="G13" s="21">
        <v>1754990000</v>
      </c>
      <c r="H13" s="21">
        <v>1730790000</v>
      </c>
      <c r="I13" s="21">
        <v>1587761.0299999714</v>
      </c>
      <c r="J13" s="21">
        <v>129258223.17000008</v>
      </c>
      <c r="K13" s="27">
        <v>0.99919743619446111</v>
      </c>
      <c r="L13" s="27">
        <v>0.93466398940115436</v>
      </c>
    </row>
    <row r="14" spans="1:12" ht="45" x14ac:dyDescent="0.25">
      <c r="A14" s="31" t="s">
        <v>70</v>
      </c>
      <c r="B14" s="40" t="str">
        <f>+VLOOKUP(A14,Hoja5!$D$2:$E$733,2)</f>
        <v>RECUPERACION DEL ESPACIO PUBLICO TG+ - Ingresos corrientes de libre destinacion</v>
      </c>
      <c r="C14" s="29">
        <v>2300000000</v>
      </c>
      <c r="D14" s="29">
        <v>1978361121</v>
      </c>
      <c r="E14" s="29">
        <v>1976773359.97</v>
      </c>
      <c r="F14" s="29">
        <v>1849102897.8299999</v>
      </c>
      <c r="G14" s="29">
        <v>1754990000</v>
      </c>
      <c r="H14" s="29">
        <v>1730790000</v>
      </c>
      <c r="I14" s="29">
        <v>1587761.0299999714</v>
      </c>
      <c r="J14" s="29">
        <v>129258223.17000008</v>
      </c>
      <c r="K14" s="30">
        <v>0.99919743619446111</v>
      </c>
      <c r="L14" s="30">
        <v>0.93466398940115436</v>
      </c>
    </row>
    <row r="15" spans="1:12" x14ac:dyDescent="0.25">
      <c r="A15" s="15" t="s">
        <v>1720</v>
      </c>
      <c r="B15" s="38"/>
      <c r="C15" s="21">
        <v>328158236</v>
      </c>
      <c r="D15" s="21">
        <v>422448364.15999997</v>
      </c>
      <c r="E15" s="21">
        <v>422447946.36000001</v>
      </c>
      <c r="F15" s="21">
        <v>156988666.5</v>
      </c>
      <c r="G15" s="21">
        <v>7421018.5</v>
      </c>
      <c r="H15" s="21">
        <v>7421018.5</v>
      </c>
      <c r="I15" s="21">
        <v>417.79999995231628</v>
      </c>
      <c r="J15" s="21">
        <v>265459697.65999997</v>
      </c>
      <c r="K15" s="27">
        <v>0.99999901100339028</v>
      </c>
      <c r="L15" s="27">
        <v>0.37161622536320538</v>
      </c>
    </row>
    <row r="16" spans="1:12" ht="45" x14ac:dyDescent="0.25">
      <c r="A16" s="31" t="s">
        <v>193</v>
      </c>
      <c r="B16" s="40" t="str">
        <f>+VLOOKUP(A16,Hoja5!$D$2:$E$733,2)</f>
        <v>RECUPERACION DEL ESPACIO PUBLICO TG+ - Amoblamiento urbano</v>
      </c>
      <c r="C16" s="29">
        <v>328158236</v>
      </c>
      <c r="D16" s="29">
        <v>328158236</v>
      </c>
      <c r="E16" s="29">
        <v>328157818.36000001</v>
      </c>
      <c r="F16" s="29">
        <v>156988666.5</v>
      </c>
      <c r="G16" s="29">
        <v>7421018.5</v>
      </c>
      <c r="H16" s="29">
        <v>7421018.5</v>
      </c>
      <c r="I16" s="29">
        <v>417.63999998569489</v>
      </c>
      <c r="J16" s="29">
        <v>171169569.5</v>
      </c>
      <c r="K16" s="30">
        <v>0.99999872732129147</v>
      </c>
      <c r="L16" s="30">
        <v>0.47839319352021381</v>
      </c>
    </row>
    <row r="17" spans="1:12" ht="30" x14ac:dyDescent="0.25">
      <c r="A17" s="31" t="s">
        <v>34</v>
      </c>
      <c r="B17" s="40" t="str">
        <f>+VLOOKUP(A17,Hoja5!$D$2:$E$733,2)</f>
        <v>RECUPERACION DEL ESPACIO PUBLICO  - Amoblamiento Urbano</v>
      </c>
      <c r="C17" s="29">
        <v>0</v>
      </c>
      <c r="D17" s="29">
        <v>94290128.159999996</v>
      </c>
      <c r="E17" s="29">
        <v>94290128</v>
      </c>
      <c r="F17" s="29">
        <v>0</v>
      </c>
      <c r="G17" s="29">
        <v>0</v>
      </c>
      <c r="H17" s="29">
        <v>0</v>
      </c>
      <c r="I17" s="29">
        <v>0.15999999642372131</v>
      </c>
      <c r="J17" s="29">
        <v>94290128.159999996</v>
      </c>
      <c r="K17" s="30">
        <v>0.99999999830310982</v>
      </c>
      <c r="L17" s="30">
        <v>0</v>
      </c>
    </row>
    <row r="18" spans="1:12" x14ac:dyDescent="0.25">
      <c r="A18" s="15" t="s">
        <v>1740</v>
      </c>
      <c r="B18" s="38"/>
      <c r="C18" s="21">
        <v>372097840</v>
      </c>
      <c r="D18" s="21">
        <v>372097840</v>
      </c>
      <c r="E18" s="21">
        <v>0</v>
      </c>
      <c r="F18" s="21">
        <v>0</v>
      </c>
      <c r="G18" s="21">
        <v>0</v>
      </c>
      <c r="H18" s="21">
        <v>0</v>
      </c>
      <c r="I18" s="21">
        <v>372097840</v>
      </c>
      <c r="J18" s="21">
        <v>372097840</v>
      </c>
      <c r="K18" s="27">
        <v>0</v>
      </c>
      <c r="L18" s="27">
        <v>0</v>
      </c>
    </row>
    <row r="19" spans="1:12" ht="60" x14ac:dyDescent="0.25">
      <c r="A19" s="31" t="s">
        <v>120</v>
      </c>
      <c r="B19" s="40" t="str">
        <f>+VLOOKUP(A19,Hoja5!$D$2:$E$733,2)</f>
        <v xml:space="preserve">RECUPERACION DEL ESPACIO PUBLICO TG+ - Estacionamiento, ocupacion de vias y espacio publico </v>
      </c>
      <c r="C19" s="29">
        <v>372097840</v>
      </c>
      <c r="D19" s="29">
        <v>372097840</v>
      </c>
      <c r="E19" s="29">
        <v>0</v>
      </c>
      <c r="F19" s="29">
        <v>0</v>
      </c>
      <c r="G19" s="29">
        <v>0</v>
      </c>
      <c r="H19" s="29">
        <v>0</v>
      </c>
      <c r="I19" s="29">
        <v>372097840</v>
      </c>
      <c r="J19" s="29">
        <v>372097840</v>
      </c>
      <c r="K19" s="30">
        <v>0</v>
      </c>
      <c r="L19" s="30">
        <v>0</v>
      </c>
    </row>
    <row r="20" spans="1:12" x14ac:dyDescent="0.25">
      <c r="A20" s="15" t="s">
        <v>1739</v>
      </c>
      <c r="B20" s="38"/>
      <c r="C20" s="21">
        <v>3099000</v>
      </c>
      <c r="D20" s="21">
        <v>5497637</v>
      </c>
      <c r="E20" s="21">
        <v>2398637</v>
      </c>
      <c r="F20" s="21">
        <v>0</v>
      </c>
      <c r="G20" s="21">
        <v>0</v>
      </c>
      <c r="H20" s="21">
        <v>0</v>
      </c>
      <c r="I20" s="21">
        <v>3099000</v>
      </c>
      <c r="J20" s="21">
        <v>5497637</v>
      </c>
      <c r="K20" s="27">
        <v>0.43630326993215451</v>
      </c>
      <c r="L20" s="27">
        <v>0</v>
      </c>
    </row>
    <row r="21" spans="1:12" ht="45" x14ac:dyDescent="0.25">
      <c r="A21" s="31" t="s">
        <v>110</v>
      </c>
      <c r="B21" s="40" t="str">
        <f>+VLOOKUP(A21,Hoja5!$D$2:$E$733,2)</f>
        <v xml:space="preserve">RECUPERACION DEL ESPACIO PUBLICO TG+ - Otros Rendimientos Financieros  Amoblamiento  </v>
      </c>
      <c r="C21" s="29">
        <v>3099000</v>
      </c>
      <c r="D21" s="29">
        <v>3099000</v>
      </c>
      <c r="E21" s="29">
        <v>0</v>
      </c>
      <c r="F21" s="29">
        <v>0</v>
      </c>
      <c r="G21" s="29">
        <v>0</v>
      </c>
      <c r="H21" s="29">
        <v>0</v>
      </c>
      <c r="I21" s="29">
        <v>3099000</v>
      </c>
      <c r="J21" s="29">
        <v>3099000</v>
      </c>
      <c r="K21" s="30">
        <v>0</v>
      </c>
      <c r="L21" s="30">
        <v>0</v>
      </c>
    </row>
    <row r="22" spans="1:12" ht="45" x14ac:dyDescent="0.25">
      <c r="A22" s="31" t="s">
        <v>114</v>
      </c>
      <c r="B22" s="40" t="str">
        <f>+VLOOKUP(A22,Hoja5!$D$2:$E$733,2)</f>
        <v>RECUPERACION DEL ESPACIO PUBLICO -Rendimientos Financieros Amoblamiento Urbano</v>
      </c>
      <c r="C22" s="29">
        <v>0</v>
      </c>
      <c r="D22" s="29">
        <v>2398637</v>
      </c>
      <c r="E22" s="29">
        <v>2398637</v>
      </c>
      <c r="F22" s="29">
        <v>0</v>
      </c>
      <c r="G22" s="29">
        <v>0</v>
      </c>
      <c r="H22" s="29">
        <v>0</v>
      </c>
      <c r="I22" s="29">
        <v>0</v>
      </c>
      <c r="J22" s="29">
        <v>2398637</v>
      </c>
      <c r="K22" s="30">
        <v>1</v>
      </c>
      <c r="L22" s="30">
        <v>0</v>
      </c>
    </row>
    <row r="23" spans="1:12" x14ac:dyDescent="0.25">
      <c r="A23" s="15" t="s">
        <v>1733</v>
      </c>
      <c r="B23" s="38"/>
      <c r="C23" s="21">
        <v>310293192</v>
      </c>
      <c r="D23" s="21">
        <v>733932071</v>
      </c>
      <c r="E23" s="21">
        <v>638136309.10000002</v>
      </c>
      <c r="F23" s="21">
        <v>288139899</v>
      </c>
      <c r="G23" s="21">
        <v>281511361</v>
      </c>
      <c r="H23" s="21">
        <v>213000000</v>
      </c>
      <c r="I23" s="21">
        <v>95795761.899999976</v>
      </c>
      <c r="J23" s="21">
        <v>445792172</v>
      </c>
      <c r="K23" s="27">
        <v>0.86947598328892217</v>
      </c>
      <c r="L23" s="27">
        <v>0.39259750375454022</v>
      </c>
    </row>
    <row r="24" spans="1:12" x14ac:dyDescent="0.25">
      <c r="A24" s="16" t="s">
        <v>1722</v>
      </c>
      <c r="B24" s="39"/>
      <c r="C24" s="22">
        <v>91412110</v>
      </c>
      <c r="D24" s="22">
        <v>515050989</v>
      </c>
      <c r="E24" s="22">
        <v>515048419.10000002</v>
      </c>
      <c r="F24" s="22">
        <v>166139899</v>
      </c>
      <c r="G24" s="22">
        <v>159511361</v>
      </c>
      <c r="H24" s="22">
        <v>91000000</v>
      </c>
      <c r="I24" s="22">
        <v>2569.8999999761581</v>
      </c>
      <c r="J24" s="22">
        <v>348911090</v>
      </c>
      <c r="K24" s="28">
        <v>0.99999501039692218</v>
      </c>
      <c r="L24" s="28">
        <v>0.32256980871460866</v>
      </c>
    </row>
    <row r="25" spans="1:12" ht="45" x14ac:dyDescent="0.25">
      <c r="A25" s="31" t="s">
        <v>72</v>
      </c>
      <c r="B25" s="40" t="str">
        <f>+VLOOKUP(A25,Hoja5!$D$2:$E$733,2)</f>
        <v>GENERACION DEL ESPACIO PUBLICO TG+ - Ingresos corrientes de libre destinacion</v>
      </c>
      <c r="C25" s="29">
        <v>91412110</v>
      </c>
      <c r="D25" s="29">
        <v>515050989</v>
      </c>
      <c r="E25" s="29">
        <v>515048419.10000002</v>
      </c>
      <c r="F25" s="29">
        <v>166139899</v>
      </c>
      <c r="G25" s="29">
        <v>159511361</v>
      </c>
      <c r="H25" s="29">
        <v>91000000</v>
      </c>
      <c r="I25" s="29">
        <v>2569.8999999761581</v>
      </c>
      <c r="J25" s="29">
        <v>348911090</v>
      </c>
      <c r="K25" s="30">
        <v>0.99999501039692218</v>
      </c>
      <c r="L25" s="30">
        <v>0.32256980871460866</v>
      </c>
    </row>
    <row r="26" spans="1:12" x14ac:dyDescent="0.25">
      <c r="A26" s="15" t="s">
        <v>1740</v>
      </c>
      <c r="B26" s="38"/>
      <c r="C26" s="21">
        <v>218881082</v>
      </c>
      <c r="D26" s="21">
        <v>218881082</v>
      </c>
      <c r="E26" s="21">
        <v>123087890</v>
      </c>
      <c r="F26" s="21">
        <v>122000000</v>
      </c>
      <c r="G26" s="21">
        <v>122000000</v>
      </c>
      <c r="H26" s="21">
        <v>122000000</v>
      </c>
      <c r="I26" s="21">
        <v>95793192</v>
      </c>
      <c r="J26" s="21">
        <v>96881082</v>
      </c>
      <c r="K26" s="27">
        <v>0.5623505187168254</v>
      </c>
      <c r="L26" s="27">
        <v>0.55738028561097852</v>
      </c>
    </row>
    <row r="27" spans="1:12" ht="60" x14ac:dyDescent="0.25">
      <c r="A27" s="31" t="s">
        <v>122</v>
      </c>
      <c r="B27" s="40" t="str">
        <f>+VLOOKUP(A27,Hoja5!$D$2:$E$733,2)</f>
        <v>GENERACION DEL ESPACIO PUBLICO TG+ - Estacionamiento, ocupacion de vias y espacio publico</v>
      </c>
      <c r="C27" s="29">
        <v>218881082</v>
      </c>
      <c r="D27" s="29">
        <v>218881082</v>
      </c>
      <c r="E27" s="29">
        <v>123087890</v>
      </c>
      <c r="F27" s="29">
        <v>122000000</v>
      </c>
      <c r="G27" s="29">
        <v>122000000</v>
      </c>
      <c r="H27" s="29">
        <v>122000000</v>
      </c>
      <c r="I27" s="29">
        <v>95793192</v>
      </c>
      <c r="J27" s="29">
        <v>96881082</v>
      </c>
      <c r="K27" s="30">
        <v>0.5623505187168254</v>
      </c>
      <c r="L27" s="30">
        <v>0.55738028561097852</v>
      </c>
    </row>
    <row r="28" spans="1:12" x14ac:dyDescent="0.25">
      <c r="A28" s="15" t="s">
        <v>1734</v>
      </c>
      <c r="B28" s="38"/>
      <c r="C28" s="21">
        <v>735970198</v>
      </c>
      <c r="D28" s="21">
        <v>735970198</v>
      </c>
      <c r="E28" s="21">
        <v>107740644</v>
      </c>
      <c r="F28" s="21">
        <v>91883637.349999994</v>
      </c>
      <c r="G28" s="21">
        <v>50000000</v>
      </c>
      <c r="H28" s="21">
        <v>50000000</v>
      </c>
      <c r="I28" s="21">
        <v>628229554</v>
      </c>
      <c r="J28" s="21">
        <v>644086560.64999998</v>
      </c>
      <c r="K28" s="27">
        <v>0.146392672275026</v>
      </c>
      <c r="L28" s="27">
        <v>0.12484695385722669</v>
      </c>
    </row>
    <row r="29" spans="1:12" x14ac:dyDescent="0.25">
      <c r="A29" s="16" t="s">
        <v>1722</v>
      </c>
      <c r="B29" s="39"/>
      <c r="C29" s="22">
        <v>63988477</v>
      </c>
      <c r="D29" s="22">
        <v>63988477</v>
      </c>
      <c r="E29" s="22">
        <v>63988477</v>
      </c>
      <c r="F29" s="22">
        <v>50000000</v>
      </c>
      <c r="G29" s="22">
        <v>50000000</v>
      </c>
      <c r="H29" s="22">
        <v>50000000</v>
      </c>
      <c r="I29" s="22">
        <v>0</v>
      </c>
      <c r="J29" s="22">
        <v>13988477</v>
      </c>
      <c r="K29" s="28">
        <v>1</v>
      </c>
      <c r="L29" s="28">
        <v>0.78139068695133973</v>
      </c>
    </row>
    <row r="30" spans="1:12" ht="75" x14ac:dyDescent="0.25">
      <c r="A30" s="31" t="s">
        <v>74</v>
      </c>
      <c r="B30" s="40" t="str">
        <f>+VLOOKUP(A30,Hoja5!$D$2:$E$733,2)</f>
        <v>DISENO DE PLAN INTEGRAL PARA MEJORAR LA MOVILIDAD EN LA CIUDAD DE CARTAGENA  TG+ - Ingresos corrientes de libre destinacion</v>
      </c>
      <c r="C30" s="29">
        <v>63988477</v>
      </c>
      <c r="D30" s="29">
        <v>63988477</v>
      </c>
      <c r="E30" s="29">
        <v>63988477</v>
      </c>
      <c r="F30" s="29">
        <v>50000000</v>
      </c>
      <c r="G30" s="29">
        <v>50000000</v>
      </c>
      <c r="H30" s="29">
        <v>50000000</v>
      </c>
      <c r="I30" s="29">
        <v>0</v>
      </c>
      <c r="J30" s="29">
        <v>13988477</v>
      </c>
      <c r="K30" s="30">
        <v>1</v>
      </c>
      <c r="L30" s="30">
        <v>0.78139068695133973</v>
      </c>
    </row>
    <row r="31" spans="1:12" x14ac:dyDescent="0.25">
      <c r="A31" s="15" t="s">
        <v>1744</v>
      </c>
      <c r="B31" s="38"/>
      <c r="C31" s="21">
        <v>671981721</v>
      </c>
      <c r="D31" s="21">
        <v>671981721</v>
      </c>
      <c r="E31" s="21">
        <v>43752167</v>
      </c>
      <c r="F31" s="21">
        <v>41883637.350000001</v>
      </c>
      <c r="G31" s="21">
        <v>0</v>
      </c>
      <c r="H31" s="21">
        <v>0</v>
      </c>
      <c r="I31" s="21">
        <v>628229554</v>
      </c>
      <c r="J31" s="21">
        <v>630098083.64999998</v>
      </c>
      <c r="K31" s="27">
        <v>6.5109162396397982E-2</v>
      </c>
      <c r="L31" s="27">
        <v>6.2328536686491208E-2</v>
      </c>
    </row>
    <row r="32" spans="1:12" ht="75" x14ac:dyDescent="0.25">
      <c r="A32" s="31" t="s">
        <v>143</v>
      </c>
      <c r="B32" s="40" t="str">
        <f>+VLOOKUP(A32,Hoja5!$D$2:$E$733,2)</f>
        <v xml:space="preserve">DISENO DE PLAN INTEGRAL PARA MEJORAR LA MOVILIDAD EN LA CIUDAD DE CARTAGENA  TG+ - Aprovechamiento economico del espacio publico </v>
      </c>
      <c r="C32" s="29">
        <v>671981721</v>
      </c>
      <c r="D32" s="29">
        <v>671981721</v>
      </c>
      <c r="E32" s="29">
        <v>43752167</v>
      </c>
      <c r="F32" s="29">
        <v>41883637.350000001</v>
      </c>
      <c r="G32" s="29">
        <v>0</v>
      </c>
      <c r="H32" s="29">
        <v>0</v>
      </c>
      <c r="I32" s="29">
        <v>628229554</v>
      </c>
      <c r="J32" s="29">
        <v>630098083.64999998</v>
      </c>
      <c r="K32" s="30">
        <v>6.5109162396397982E-2</v>
      </c>
      <c r="L32" s="30">
        <v>6.2328536686491208E-2</v>
      </c>
    </row>
    <row r="33" spans="1:12" x14ac:dyDescent="0.25">
      <c r="A33" s="15" t="s">
        <v>1719</v>
      </c>
      <c r="B33" s="38"/>
      <c r="C33" s="21">
        <v>8980923851</v>
      </c>
      <c r="D33" s="21">
        <v>27216474043.490002</v>
      </c>
      <c r="E33" s="21">
        <v>27216474043.490002</v>
      </c>
      <c r="F33" s="21">
        <v>27216474043.490002</v>
      </c>
      <c r="G33" s="21">
        <v>27216474043.490002</v>
      </c>
      <c r="H33" s="21">
        <v>27216474043.490002</v>
      </c>
      <c r="I33" s="21">
        <v>0</v>
      </c>
      <c r="J33" s="21">
        <v>0</v>
      </c>
      <c r="K33" s="27">
        <v>1</v>
      </c>
      <c r="L33" s="27">
        <v>1</v>
      </c>
    </row>
    <row r="34" spans="1:12" x14ac:dyDescent="0.25">
      <c r="A34" s="16" t="s">
        <v>1722</v>
      </c>
      <c r="B34" s="39"/>
      <c r="C34" s="22">
        <v>8980923851</v>
      </c>
      <c r="D34" s="22">
        <v>22787828246</v>
      </c>
      <c r="E34" s="22">
        <v>22787828246</v>
      </c>
      <c r="F34" s="22">
        <v>22787828246</v>
      </c>
      <c r="G34" s="22">
        <v>22787828246</v>
      </c>
      <c r="H34" s="22">
        <v>22787828246</v>
      </c>
      <c r="I34" s="22">
        <v>0</v>
      </c>
      <c r="J34" s="22">
        <v>0</v>
      </c>
      <c r="K34" s="28">
        <v>1</v>
      </c>
      <c r="L34" s="28">
        <v>1</v>
      </c>
    </row>
    <row r="35" spans="1:12" ht="90" x14ac:dyDescent="0.25">
      <c r="A35" s="31" t="s">
        <v>76</v>
      </c>
      <c r="B35" s="40" t="str">
        <f>+VLOOKUP(A35,Hoja5!$D$2:$E$733,2)</f>
        <v>FORTALECIMIENTO INSTITUCIONAL Y OPERACIONAL DEL SISTEMA INTEGRADO DE TRANSPORTE MASIVO CARTAGENA DE INDIAS - TRANSCARIBE - Ingresos corrientes de libre destinacion</v>
      </c>
      <c r="C35" s="29">
        <v>8980923851</v>
      </c>
      <c r="D35" s="29">
        <v>20537828246</v>
      </c>
      <c r="E35" s="29">
        <v>20537828246</v>
      </c>
      <c r="F35" s="29">
        <v>20537828246</v>
      </c>
      <c r="G35" s="29">
        <v>20537828246</v>
      </c>
      <c r="H35" s="29">
        <v>20537828246</v>
      </c>
      <c r="I35" s="29">
        <v>0</v>
      </c>
      <c r="J35" s="29">
        <v>0</v>
      </c>
      <c r="K35" s="30">
        <v>1</v>
      </c>
      <c r="L35" s="30">
        <v>1</v>
      </c>
    </row>
    <row r="36" spans="1:12" ht="75" x14ac:dyDescent="0.25">
      <c r="A36" s="31" t="s">
        <v>64</v>
      </c>
      <c r="B36" s="40" t="str">
        <f>+VLOOKUP(A36,Hoja5!$D$2:$E$733,2)</f>
        <v>FORTALECIMIENTO INSTITUCIONAL Y OPERACIONAL DEL SISTEMA INTEGRADO DE TRANSPORTE MASIVO CARTAGENA DE INDIAS  - TRANSCARIBE - REINTEGROS  ICLD</v>
      </c>
      <c r="C36" s="29">
        <v>0</v>
      </c>
      <c r="D36" s="29">
        <v>2250000000</v>
      </c>
      <c r="E36" s="29">
        <v>2250000000</v>
      </c>
      <c r="F36" s="29">
        <v>2250000000</v>
      </c>
      <c r="G36" s="29">
        <v>2250000000</v>
      </c>
      <c r="H36" s="29">
        <v>2250000000</v>
      </c>
      <c r="I36" s="29">
        <v>0</v>
      </c>
      <c r="J36" s="29">
        <v>0</v>
      </c>
      <c r="K36" s="30">
        <v>1</v>
      </c>
      <c r="L36" s="30">
        <v>1</v>
      </c>
    </row>
    <row r="37" spans="1:12" x14ac:dyDescent="0.25">
      <c r="A37" s="15" t="s">
        <v>1711</v>
      </c>
      <c r="B37" s="38"/>
      <c r="C37" s="21">
        <v>0</v>
      </c>
      <c r="D37" s="21">
        <v>495322506.64999998</v>
      </c>
      <c r="E37" s="21">
        <v>495322506.64999998</v>
      </c>
      <c r="F37" s="21">
        <v>495322506.64999998</v>
      </c>
      <c r="G37" s="21">
        <v>495322506.64999998</v>
      </c>
      <c r="H37" s="21">
        <v>495322506.64999998</v>
      </c>
      <c r="I37" s="21">
        <v>0</v>
      </c>
      <c r="J37" s="21">
        <v>0</v>
      </c>
      <c r="K37" s="27">
        <v>1</v>
      </c>
      <c r="L37" s="27">
        <v>1</v>
      </c>
    </row>
    <row r="38" spans="1:12" ht="90" x14ac:dyDescent="0.25">
      <c r="A38" s="31" t="s">
        <v>27</v>
      </c>
      <c r="B38" s="40" t="str">
        <f>+VLOOKUP(A38,Hoja5!$D$2:$E$733,2)</f>
        <v>FORTALECIMIENTO INSTITUCIONAL Y OPERACIONAL DEL SISTEMA INTEGRADO DE TRANSPORTE MASIVO CARTAGENA DE INDIAS - TRANSCARIBE- Regalías Margen de Comercialización</v>
      </c>
      <c r="C38" s="29">
        <v>0</v>
      </c>
      <c r="D38" s="29">
        <v>148221.26999999999</v>
      </c>
      <c r="E38" s="29">
        <v>148221.26999999999</v>
      </c>
      <c r="F38" s="29">
        <v>148221.26999999999</v>
      </c>
      <c r="G38" s="29">
        <v>148221.26999999999</v>
      </c>
      <c r="H38" s="29">
        <v>148221.26999999999</v>
      </c>
      <c r="I38" s="29">
        <v>0</v>
      </c>
      <c r="J38" s="29">
        <v>0</v>
      </c>
      <c r="K38" s="30">
        <v>1</v>
      </c>
      <c r="L38" s="30">
        <v>1</v>
      </c>
    </row>
    <row r="39" spans="1:12" ht="90" x14ac:dyDescent="0.25">
      <c r="A39" s="31" t="s">
        <v>29</v>
      </c>
      <c r="B39" s="40" t="str">
        <f>+VLOOKUP(A39,Hoja5!$D$2:$E$733,2)</f>
        <v>FORTALECIMIENTO INSTITUCIONAL Y OPERACIONAL DEL SISTEMA INTEGRADO DE TRANSPORTE MASIVO CARTAGENA DE INDIAS - TRANSCARIBE - Excedentes De Regalías</v>
      </c>
      <c r="C39" s="29">
        <v>0</v>
      </c>
      <c r="D39" s="29">
        <v>31350554.379999999</v>
      </c>
      <c r="E39" s="29">
        <v>31350554.379999999</v>
      </c>
      <c r="F39" s="29">
        <v>31350554.379999999</v>
      </c>
      <c r="G39" s="29">
        <v>31350554.379999999</v>
      </c>
      <c r="H39" s="29">
        <v>31350554.379999999</v>
      </c>
      <c r="I39" s="29">
        <v>0</v>
      </c>
      <c r="J39" s="29">
        <v>0</v>
      </c>
      <c r="K39" s="30">
        <v>1</v>
      </c>
      <c r="L39" s="30">
        <v>1</v>
      </c>
    </row>
    <row r="40" spans="1:12" ht="90" x14ac:dyDescent="0.25">
      <c r="A40" s="31" t="s">
        <v>31</v>
      </c>
      <c r="B40" s="40" t="str">
        <f>+VLOOKUP(A40,Hoja5!$D$2:$E$733,2)</f>
        <v>FORTALECIMIENTO INSTITUCIONAL Y OPERACIONAL DEL SISTEMA INTEGRADO DE TRANSPORTE MASIVO CARTAGENA DE INDIAS - TRANSCARIBE - Regalías Margen de Comercialización</v>
      </c>
      <c r="C40" s="29">
        <v>0</v>
      </c>
      <c r="D40" s="29">
        <v>1236090</v>
      </c>
      <c r="E40" s="29">
        <v>1236090</v>
      </c>
      <c r="F40" s="29">
        <v>1236090</v>
      </c>
      <c r="G40" s="29">
        <v>1236090</v>
      </c>
      <c r="H40" s="29">
        <v>1236090</v>
      </c>
      <c r="I40" s="29">
        <v>0</v>
      </c>
      <c r="J40" s="29">
        <v>0</v>
      </c>
      <c r="K40" s="30">
        <v>1</v>
      </c>
      <c r="L40" s="30">
        <v>1</v>
      </c>
    </row>
    <row r="41" spans="1:12" ht="90" x14ac:dyDescent="0.25">
      <c r="A41" s="31" t="s">
        <v>33</v>
      </c>
      <c r="B41" s="40" t="str">
        <f>+VLOOKUP(A41,Hoja5!$D$2:$E$733,2)</f>
        <v>FORTALECIMIENTO INSTITUCIONAL Y OPERACIONAL DEL SISTEMA INTEGRADO DE TRANSPORTE MASIVO CARTAGENA DE INDIAS - TRANSCARIBE - Excedentes De Regalías</v>
      </c>
      <c r="C41" s="29">
        <v>0</v>
      </c>
      <c r="D41" s="29">
        <v>462587641</v>
      </c>
      <c r="E41" s="29">
        <v>462587641</v>
      </c>
      <c r="F41" s="29">
        <v>462587641</v>
      </c>
      <c r="G41" s="29">
        <v>462587641</v>
      </c>
      <c r="H41" s="29">
        <v>462587641</v>
      </c>
      <c r="I41" s="29">
        <v>0</v>
      </c>
      <c r="J41" s="29">
        <v>0</v>
      </c>
      <c r="K41" s="30">
        <v>1</v>
      </c>
      <c r="L41" s="30">
        <v>1</v>
      </c>
    </row>
    <row r="42" spans="1:12" x14ac:dyDescent="0.25">
      <c r="A42" s="15" t="s">
        <v>1748</v>
      </c>
      <c r="B42" s="38"/>
      <c r="C42" s="21">
        <v>0</v>
      </c>
      <c r="D42" s="21">
        <v>1000000000</v>
      </c>
      <c r="E42" s="21">
        <v>1000000000</v>
      </c>
      <c r="F42" s="21">
        <v>1000000000</v>
      </c>
      <c r="G42" s="21">
        <v>1000000000</v>
      </c>
      <c r="H42" s="21">
        <v>1000000000</v>
      </c>
      <c r="I42" s="21">
        <v>0</v>
      </c>
      <c r="J42" s="21">
        <v>0</v>
      </c>
      <c r="K42" s="27">
        <v>1</v>
      </c>
      <c r="L42" s="27">
        <v>1</v>
      </c>
    </row>
    <row r="43" spans="1:12" ht="90" x14ac:dyDescent="0.25">
      <c r="A43" s="31" t="s">
        <v>173</v>
      </c>
      <c r="B43" s="40" t="str">
        <f>+VLOOKUP(A43,Hoja5!$D$2:$E$733,2)</f>
        <v>FORTALECIMIENTO INSTITUCIONAL Y OPERACIONAL DEL SISTEMA INTEGRADO DE TRANSPORTE MASIVO CARTAGENA DE INDIAS -TRANSCARIBE - Dividendos Acuacar</v>
      </c>
      <c r="C43" s="29">
        <v>0</v>
      </c>
      <c r="D43" s="29">
        <v>1000000000</v>
      </c>
      <c r="E43" s="29">
        <v>1000000000</v>
      </c>
      <c r="F43" s="29">
        <v>1000000000</v>
      </c>
      <c r="G43" s="29">
        <v>1000000000</v>
      </c>
      <c r="H43" s="29">
        <v>1000000000</v>
      </c>
      <c r="I43" s="29">
        <v>0</v>
      </c>
      <c r="J43" s="29">
        <v>0</v>
      </c>
      <c r="K43" s="30">
        <v>1</v>
      </c>
      <c r="L43" s="30">
        <v>1</v>
      </c>
    </row>
    <row r="44" spans="1:12" x14ac:dyDescent="0.25">
      <c r="A44" s="15" t="s">
        <v>1745</v>
      </c>
      <c r="B44" s="38"/>
      <c r="C44" s="21">
        <v>0</v>
      </c>
      <c r="D44" s="21">
        <v>255167559</v>
      </c>
      <c r="E44" s="21">
        <v>255167559</v>
      </c>
      <c r="F44" s="21">
        <v>255167559</v>
      </c>
      <c r="G44" s="21">
        <v>255167559</v>
      </c>
      <c r="H44" s="21">
        <v>255167559</v>
      </c>
      <c r="I44" s="21">
        <v>0</v>
      </c>
      <c r="J44" s="21">
        <v>0</v>
      </c>
      <c r="K44" s="27">
        <v>1</v>
      </c>
      <c r="L44" s="27">
        <v>1</v>
      </c>
    </row>
    <row r="45" spans="1:12" ht="90" x14ac:dyDescent="0.25">
      <c r="A45" s="31" t="s">
        <v>153</v>
      </c>
      <c r="B45" s="40" t="str">
        <f>+VLOOKUP(A45,Hoja5!$D$2:$E$733,2)</f>
        <v>FORTALECIMIENTO INSTITUCIONAL Y OPERACIONAL DEL SISTEMA INTEGRADO DE TRANSPORTE MASIVO CARTAGENA DE INDIAS - TRANSCARIBE - Rendimientos Financieros Otros Dividendos</v>
      </c>
      <c r="C45" s="29">
        <v>0</v>
      </c>
      <c r="D45" s="29">
        <v>255167559</v>
      </c>
      <c r="E45" s="29">
        <v>255167559</v>
      </c>
      <c r="F45" s="29">
        <v>255167559</v>
      </c>
      <c r="G45" s="29">
        <v>255167559</v>
      </c>
      <c r="H45" s="29">
        <v>255167559</v>
      </c>
      <c r="I45" s="29">
        <v>0</v>
      </c>
      <c r="J45" s="29">
        <v>0</v>
      </c>
      <c r="K45" s="30">
        <v>1</v>
      </c>
      <c r="L45" s="30">
        <v>1</v>
      </c>
    </row>
    <row r="46" spans="1:12" x14ac:dyDescent="0.25">
      <c r="A46" s="15" t="s">
        <v>1735</v>
      </c>
      <c r="B46" s="38"/>
      <c r="C46" s="21">
        <v>0</v>
      </c>
      <c r="D46" s="21">
        <v>2110326128</v>
      </c>
      <c r="E46" s="21">
        <v>2110326128</v>
      </c>
      <c r="F46" s="21">
        <v>2110326128</v>
      </c>
      <c r="G46" s="21">
        <v>2110326128</v>
      </c>
      <c r="H46" s="21">
        <v>2110326128</v>
      </c>
      <c r="I46" s="21">
        <v>0</v>
      </c>
      <c r="J46" s="21">
        <v>0</v>
      </c>
      <c r="K46" s="27">
        <v>1</v>
      </c>
      <c r="L46" s="27">
        <v>1</v>
      </c>
    </row>
    <row r="47" spans="1:12" ht="105" x14ac:dyDescent="0.25">
      <c r="A47" s="31" t="s">
        <v>82</v>
      </c>
      <c r="B47" s="40" t="str">
        <f>+VLOOKUP(A47,Hoja5!$D$2:$E$733,2)</f>
        <v>FORTALECIMIENTO INSTITUCIONAL Y OPERACIONAL DEL SISTEMA INTEGRADO DE TRANSPORTE MASIVO CARTAGENA DE INDIAS ��� TRANSCARIBE - Impuesto Transporte por Oleoducto y Gasoducto</v>
      </c>
      <c r="C47" s="29">
        <v>0</v>
      </c>
      <c r="D47" s="29">
        <v>1500000000</v>
      </c>
      <c r="E47" s="29">
        <v>1500000000</v>
      </c>
      <c r="F47" s="29">
        <v>1500000000</v>
      </c>
      <c r="G47" s="29">
        <v>1500000000</v>
      </c>
      <c r="H47" s="29">
        <v>1500000000</v>
      </c>
      <c r="I47" s="29">
        <v>0</v>
      </c>
      <c r="J47" s="29">
        <v>0</v>
      </c>
      <c r="K47" s="30">
        <v>1</v>
      </c>
      <c r="L47" s="30">
        <v>1</v>
      </c>
    </row>
    <row r="48" spans="1:12" ht="105" x14ac:dyDescent="0.25">
      <c r="A48" s="31" t="s">
        <v>78</v>
      </c>
      <c r="B48" s="40" t="str">
        <f>+VLOOKUP(A48,Hoja5!$D$2:$E$733,2)</f>
        <v>FORTALECIMIENTO INSTITUCIONAL Y OPERACIONAL DEL SISTEMA INTEGRADO DE TRANSPORTE MASIVO CARTAGENA DE INDIAS - TRANSCARIBE - Impuesto Transporte por Oleoducto y Gasoducto</v>
      </c>
      <c r="C48" s="29">
        <v>0</v>
      </c>
      <c r="D48" s="29">
        <v>610326128</v>
      </c>
      <c r="E48" s="29">
        <v>610326128</v>
      </c>
      <c r="F48" s="29">
        <v>610326128</v>
      </c>
      <c r="G48" s="29">
        <v>610326128</v>
      </c>
      <c r="H48" s="29">
        <v>610326128</v>
      </c>
      <c r="I48" s="29">
        <v>0</v>
      </c>
      <c r="J48" s="29">
        <v>0</v>
      </c>
      <c r="K48" s="30">
        <v>1</v>
      </c>
      <c r="L48" s="30">
        <v>1</v>
      </c>
    </row>
    <row r="49" spans="1:12" x14ac:dyDescent="0.25">
      <c r="A49" s="15" t="s">
        <v>1736</v>
      </c>
      <c r="B49" s="38"/>
      <c r="C49" s="21">
        <v>0</v>
      </c>
      <c r="D49" s="21">
        <v>167829603.84</v>
      </c>
      <c r="E49" s="21">
        <v>167829603.84</v>
      </c>
      <c r="F49" s="21">
        <v>167829603.84</v>
      </c>
      <c r="G49" s="21">
        <v>167829603.84</v>
      </c>
      <c r="H49" s="21">
        <v>167829603.84</v>
      </c>
      <c r="I49" s="21">
        <v>0</v>
      </c>
      <c r="J49" s="21">
        <v>0</v>
      </c>
      <c r="K49" s="27">
        <v>1</v>
      </c>
      <c r="L49" s="27">
        <v>1</v>
      </c>
    </row>
    <row r="50" spans="1:12" ht="105" x14ac:dyDescent="0.25">
      <c r="A50" s="31" t="s">
        <v>90</v>
      </c>
      <c r="B50" s="40" t="str">
        <f>+VLOOKUP(A50,Hoja5!$D$2:$E$733,2)</f>
        <v>FORTALECIMIENTO INSTITUCIONAL Y OPERACIONAL DEL SISTEMA INTEGRADO DE TRANSPORTE MASIVO CARTAGENA DE INDIAS - TRANSCARIBE - Rendimientos Financieros Impuesto Transporte por Oleoducto y Gasoducto</v>
      </c>
      <c r="C50" s="29">
        <v>0</v>
      </c>
      <c r="D50" s="29">
        <v>167391953.84</v>
      </c>
      <c r="E50" s="29">
        <v>167391953.84</v>
      </c>
      <c r="F50" s="29">
        <v>167391953.84</v>
      </c>
      <c r="G50" s="29">
        <v>167391953.84</v>
      </c>
      <c r="H50" s="29">
        <v>167391953.84</v>
      </c>
      <c r="I50" s="29">
        <v>0</v>
      </c>
      <c r="J50" s="29">
        <v>0</v>
      </c>
      <c r="K50" s="30">
        <v>1</v>
      </c>
      <c r="L50" s="30">
        <v>1</v>
      </c>
    </row>
    <row r="51" spans="1:12" ht="105" x14ac:dyDescent="0.25">
      <c r="A51" s="31" t="s">
        <v>94</v>
      </c>
      <c r="B51" s="40" t="str">
        <f>+VLOOKUP(A51,Hoja5!$D$2:$E$733,2)</f>
        <v>FORTALECIMIENTO INSTITUCIONAL Y OPERACIONAL DEL SISTEMA INTEGRADO DE TRANSPORTE MASIVO CARTAGENA DE INDIAS -TRANSCARIBE - Rendimientos Financieros Impuesto Transporte por Oleoducto y Gasoducto</v>
      </c>
      <c r="C51" s="29">
        <v>0</v>
      </c>
      <c r="D51" s="29">
        <v>437650</v>
      </c>
      <c r="E51" s="29">
        <v>437650</v>
      </c>
      <c r="F51" s="29">
        <v>437650</v>
      </c>
      <c r="G51" s="29">
        <v>437650</v>
      </c>
      <c r="H51" s="29">
        <v>437650</v>
      </c>
      <c r="I51" s="29">
        <v>0</v>
      </c>
      <c r="J51" s="29">
        <v>0</v>
      </c>
      <c r="K51" s="30">
        <v>1</v>
      </c>
      <c r="L51" s="30">
        <v>1</v>
      </c>
    </row>
    <row r="52" spans="1:12" x14ac:dyDescent="0.25">
      <c r="A52" s="15" t="s">
        <v>1738</v>
      </c>
      <c r="B52" s="38"/>
      <c r="C52" s="21">
        <v>0</v>
      </c>
      <c r="D52" s="21">
        <v>400000000</v>
      </c>
      <c r="E52" s="21">
        <v>400000000</v>
      </c>
      <c r="F52" s="21">
        <v>400000000</v>
      </c>
      <c r="G52" s="21">
        <v>400000000</v>
      </c>
      <c r="H52" s="21">
        <v>400000000</v>
      </c>
      <c r="I52" s="21">
        <v>0</v>
      </c>
      <c r="J52" s="21">
        <v>0</v>
      </c>
      <c r="K52" s="27">
        <v>1</v>
      </c>
      <c r="L52" s="27">
        <v>1</v>
      </c>
    </row>
    <row r="53" spans="1:12" ht="90" x14ac:dyDescent="0.25">
      <c r="A53" s="31" t="s">
        <v>104</v>
      </c>
      <c r="B53" s="40" t="str">
        <f>+VLOOKUP(A53,Hoja5!$D$2:$E$733,2)</f>
        <v>FORTALECIMIENTO INSTITUCIONAL Y OPERACIONAL DEL SISTEMA INTEGRADO DE TRANSPORTE MASIVO CARTAGENA DE INDIAS ��� TRANSCARIBE -Dividendos Sociedad Portuaria</v>
      </c>
      <c r="C53" s="29">
        <v>0</v>
      </c>
      <c r="D53" s="29">
        <v>400000000</v>
      </c>
      <c r="E53" s="29">
        <v>400000000</v>
      </c>
      <c r="F53" s="29">
        <v>400000000</v>
      </c>
      <c r="G53" s="29">
        <v>400000000</v>
      </c>
      <c r="H53" s="29">
        <v>400000000</v>
      </c>
      <c r="I53" s="29">
        <v>0</v>
      </c>
      <c r="J53" s="29">
        <v>0</v>
      </c>
      <c r="K53" s="30">
        <v>1</v>
      </c>
      <c r="L53" s="30">
        <v>1</v>
      </c>
    </row>
    <row r="54" spans="1:12" x14ac:dyDescent="0.25">
      <c r="A54" s="14" t="s">
        <v>1713</v>
      </c>
      <c r="B54" s="37"/>
      <c r="C54" s="20">
        <v>8144773873</v>
      </c>
      <c r="D54" s="20">
        <v>26221646897.960003</v>
      </c>
      <c r="E54" s="20">
        <v>17251516856.389999</v>
      </c>
      <c r="F54" s="20">
        <v>17021849870.149998</v>
      </c>
      <c r="G54" s="20">
        <v>13298026592.76</v>
      </c>
      <c r="H54" s="20">
        <v>10974182887.34</v>
      </c>
      <c r="I54" s="20">
        <v>8970130041.5700035</v>
      </c>
      <c r="J54" s="20">
        <v>9199797027.8100052</v>
      </c>
      <c r="K54" s="26">
        <v>0.65791126406069245</v>
      </c>
      <c r="L54" s="26">
        <v>0.64915258512897855</v>
      </c>
    </row>
    <row r="55" spans="1:12" x14ac:dyDescent="0.25">
      <c r="A55" s="15" t="s">
        <v>1747</v>
      </c>
      <c r="B55" s="38"/>
      <c r="C55" s="21">
        <v>1854479138</v>
      </c>
      <c r="D55" s="21">
        <v>2214842687.0900002</v>
      </c>
      <c r="E55" s="21">
        <v>1377242962.24</v>
      </c>
      <c r="F55" s="21">
        <v>1377242962.24</v>
      </c>
      <c r="G55" s="21">
        <v>1201011406.2</v>
      </c>
      <c r="H55" s="21">
        <v>1110308555.24</v>
      </c>
      <c r="I55" s="21">
        <v>837599724.85000014</v>
      </c>
      <c r="J55" s="21">
        <v>837599724.85000014</v>
      </c>
      <c r="K55" s="27">
        <v>0.62182428136668644</v>
      </c>
      <c r="L55" s="27">
        <v>0.62182428136668644</v>
      </c>
    </row>
    <row r="56" spans="1:12" x14ac:dyDescent="0.25">
      <c r="A56" s="16" t="s">
        <v>1749</v>
      </c>
      <c r="B56" s="39"/>
      <c r="C56" s="22">
        <v>416979138</v>
      </c>
      <c r="D56" s="22">
        <v>777342687.08999991</v>
      </c>
      <c r="E56" s="22">
        <v>387647520.27999997</v>
      </c>
      <c r="F56" s="22">
        <v>387647520.27999997</v>
      </c>
      <c r="G56" s="22">
        <v>238859298.24000001</v>
      </c>
      <c r="H56" s="22">
        <v>190474215.24000001</v>
      </c>
      <c r="I56" s="22">
        <v>389695166.80999994</v>
      </c>
      <c r="J56" s="22">
        <v>389695166.80999994</v>
      </c>
      <c r="K56" s="28">
        <v>0.49868291902399869</v>
      </c>
      <c r="L56" s="28">
        <v>0.49868291902399869</v>
      </c>
    </row>
    <row r="57" spans="1:12" ht="120" x14ac:dyDescent="0.25">
      <c r="A57" s="31" t="s">
        <v>185</v>
      </c>
      <c r="B57" s="40" t="str">
        <f>+VLOOKUP(A57,Hoja5!$D$2:$E$733,2)</f>
        <v xml:space="preserve">AMPLIACION DEL CONOCIMIENTO DEL RIESGO EN NUESTRO TERRITORIO CARTAGENA - AMPLIACION DEL CONOCIMIENTO DEL RIESGO EN NUESTRO TERRITORIO CARTAGENA - SGP- Proposito general 5% acuerdo 001 del 2016 gestion del riesgo </v>
      </c>
      <c r="C57" s="29">
        <v>416979138</v>
      </c>
      <c r="D57" s="29">
        <v>416979138</v>
      </c>
      <c r="E57" s="29">
        <v>200444205.28</v>
      </c>
      <c r="F57" s="29">
        <v>200444205.28</v>
      </c>
      <c r="G57" s="29">
        <v>190474215.24000001</v>
      </c>
      <c r="H57" s="29">
        <v>190474215.24000001</v>
      </c>
      <c r="I57" s="29">
        <v>216534932.72</v>
      </c>
      <c r="J57" s="29">
        <v>216534932.72</v>
      </c>
      <c r="K57" s="30">
        <v>0.48070559654713468</v>
      </c>
      <c r="L57" s="30">
        <v>0.48070559654713468</v>
      </c>
    </row>
    <row r="58" spans="1:12" ht="60" x14ac:dyDescent="0.25">
      <c r="A58" s="31" t="s">
        <v>179</v>
      </c>
      <c r="B58" s="40" t="str">
        <f>+VLOOKUP(A58,Hoja5!$D$2:$E$733,2)</f>
        <v>AMPLIACION DEL CONOCIMIENTO DEL RIESGO EN NUESTRO TERRITORIO CARTAGENA - SGP Proposito General (5%)</v>
      </c>
      <c r="C58" s="29">
        <v>0</v>
      </c>
      <c r="D58" s="29">
        <v>360363549.08999997</v>
      </c>
      <c r="E58" s="29">
        <v>187203315</v>
      </c>
      <c r="F58" s="29">
        <v>187203315</v>
      </c>
      <c r="G58" s="29">
        <v>48385083</v>
      </c>
      <c r="H58" s="29">
        <v>0</v>
      </c>
      <c r="I58" s="29">
        <v>173160234.08999997</v>
      </c>
      <c r="J58" s="29">
        <v>173160234.08999997</v>
      </c>
      <c r="K58" s="30">
        <v>0.51948460234874194</v>
      </c>
      <c r="L58" s="30">
        <v>0.51948460234874194</v>
      </c>
    </row>
    <row r="59" spans="1:12" x14ac:dyDescent="0.25">
      <c r="A59" s="15" t="s">
        <v>1746</v>
      </c>
      <c r="B59" s="38"/>
      <c r="C59" s="21">
        <v>1437500000</v>
      </c>
      <c r="D59" s="21">
        <v>1437500000</v>
      </c>
      <c r="E59" s="21">
        <v>989595441.96000004</v>
      </c>
      <c r="F59" s="21">
        <v>989595441.96000004</v>
      </c>
      <c r="G59" s="21">
        <v>962152107.96000004</v>
      </c>
      <c r="H59" s="21">
        <v>919834340</v>
      </c>
      <c r="I59" s="21">
        <v>447904558.03999996</v>
      </c>
      <c r="J59" s="21">
        <v>447904558.03999996</v>
      </c>
      <c r="K59" s="27">
        <v>0.6884142204939131</v>
      </c>
      <c r="L59" s="27">
        <v>0.6884142204939131</v>
      </c>
    </row>
    <row r="60" spans="1:12" ht="90" x14ac:dyDescent="0.25">
      <c r="A60" s="31" t="s">
        <v>157</v>
      </c>
      <c r="B60" s="40" t="str">
        <f>+VLOOKUP(A60,Hoja5!$D$2:$E$733,2)</f>
        <v>AMPLIACION DEL CONOCIMIENTO DEL RIESGO EN NUESTRO TERRITORIO CARTAGENA - Ingresos corrientes de libre destinacion (Acuerdo 001 2016) gestion del riesgo</v>
      </c>
      <c r="C60" s="29">
        <v>1437500000</v>
      </c>
      <c r="D60" s="29">
        <v>1437500000</v>
      </c>
      <c r="E60" s="29">
        <v>989595441.96000004</v>
      </c>
      <c r="F60" s="29">
        <v>989595441.96000004</v>
      </c>
      <c r="G60" s="29">
        <v>962152107.96000004</v>
      </c>
      <c r="H60" s="29">
        <v>919834340</v>
      </c>
      <c r="I60" s="29">
        <v>447904558.03999996</v>
      </c>
      <c r="J60" s="29">
        <v>447904558.03999996</v>
      </c>
      <c r="K60" s="30">
        <v>0.6884142204939131</v>
      </c>
      <c r="L60" s="30">
        <v>0.6884142204939131</v>
      </c>
    </row>
    <row r="61" spans="1:12" x14ac:dyDescent="0.25">
      <c r="A61" s="15" t="s">
        <v>1729</v>
      </c>
      <c r="B61" s="38"/>
      <c r="C61" s="21">
        <v>1998313142</v>
      </c>
      <c r="D61" s="21">
        <v>3012916240.4099998</v>
      </c>
      <c r="E61" s="21">
        <v>2528041858.3899999</v>
      </c>
      <c r="F61" s="21">
        <v>2528041858.3899999</v>
      </c>
      <c r="G61" s="21">
        <v>1406165389.79</v>
      </c>
      <c r="H61" s="21">
        <v>1255830664.3299999</v>
      </c>
      <c r="I61" s="21">
        <v>484874382.01999998</v>
      </c>
      <c r="J61" s="21">
        <v>484874382.01999998</v>
      </c>
      <c r="K61" s="27">
        <v>0.83906808443037972</v>
      </c>
      <c r="L61" s="27">
        <v>0.83906808443037972</v>
      </c>
    </row>
    <row r="62" spans="1:12" x14ac:dyDescent="0.25">
      <c r="A62" s="16" t="s">
        <v>1722</v>
      </c>
      <c r="B62" s="39"/>
      <c r="C62" s="22">
        <v>1200000000</v>
      </c>
      <c r="D62" s="22">
        <v>1200000000</v>
      </c>
      <c r="E62" s="22">
        <v>1054306043</v>
      </c>
      <c r="F62" s="22">
        <v>1054306043</v>
      </c>
      <c r="G62" s="22">
        <v>1003233331</v>
      </c>
      <c r="H62" s="22">
        <v>1003233331</v>
      </c>
      <c r="I62" s="22">
        <v>145693957</v>
      </c>
      <c r="J62" s="22">
        <v>145693957</v>
      </c>
      <c r="K62" s="28">
        <v>0.87858836916666672</v>
      </c>
      <c r="L62" s="28">
        <v>0.87858836916666672</v>
      </c>
    </row>
    <row r="63" spans="1:12" ht="75" x14ac:dyDescent="0.25">
      <c r="A63" s="31" t="s">
        <v>54</v>
      </c>
      <c r="B63" s="40" t="str">
        <f>+VLOOKUP(A63,Hoja5!$D$2:$E$733,2)</f>
        <v>APORTES PARA MITIGAR EL RIESGO EN LAS COMUNIDADES DEL DISTRITO DE CARTAGENA - Ingresos corrientes de libre destinacion</v>
      </c>
      <c r="C63" s="29">
        <v>1200000000</v>
      </c>
      <c r="D63" s="29">
        <v>1200000000</v>
      </c>
      <c r="E63" s="29">
        <v>1054306043</v>
      </c>
      <c r="F63" s="29">
        <v>1054306043</v>
      </c>
      <c r="G63" s="29">
        <v>1003233331</v>
      </c>
      <c r="H63" s="29">
        <v>1003233331</v>
      </c>
      <c r="I63" s="29">
        <v>145693957</v>
      </c>
      <c r="J63" s="29">
        <v>145693957</v>
      </c>
      <c r="K63" s="30">
        <v>0.87858836916666672</v>
      </c>
      <c r="L63" s="30">
        <v>0.87858836916666672</v>
      </c>
    </row>
    <row r="64" spans="1:12" x14ac:dyDescent="0.25">
      <c r="A64" s="15" t="s">
        <v>1749</v>
      </c>
      <c r="B64" s="38"/>
      <c r="C64" s="21">
        <v>364113142</v>
      </c>
      <c r="D64" s="21">
        <v>878716240.41000009</v>
      </c>
      <c r="E64" s="21">
        <v>658116339.30999994</v>
      </c>
      <c r="F64" s="21">
        <v>658116339.30999994</v>
      </c>
      <c r="G64" s="21">
        <v>371569479.70999998</v>
      </c>
      <c r="H64" s="21">
        <v>252597333.33000001</v>
      </c>
      <c r="I64" s="21">
        <v>220599901.10000014</v>
      </c>
      <c r="J64" s="21">
        <v>220599901.10000014</v>
      </c>
      <c r="K64" s="27">
        <v>0.7489520610236241</v>
      </c>
      <c r="L64" s="27">
        <v>0.7489520610236241</v>
      </c>
    </row>
    <row r="65" spans="1:12" ht="75" x14ac:dyDescent="0.25">
      <c r="A65" s="31" t="s">
        <v>187</v>
      </c>
      <c r="B65" s="40" t="str">
        <f>+VLOOKUP(A65,Hoja5!$D$2:$E$733,2)</f>
        <v xml:space="preserve">APORTES PARA MITIGAR EL RIESGO EN LAS COMUNIDADES DEL DISTRITO DE CARTAGENA - SGP- Proposito general 5% acuerdo 001 del 2016 gestion del riesgo </v>
      </c>
      <c r="C65" s="29">
        <v>364113142</v>
      </c>
      <c r="D65" s="29">
        <v>364113142</v>
      </c>
      <c r="E65" s="29">
        <v>364113141.31</v>
      </c>
      <c r="F65" s="29">
        <v>364113141.31</v>
      </c>
      <c r="G65" s="29">
        <v>326613186.70999998</v>
      </c>
      <c r="H65" s="29">
        <v>252597333.33000001</v>
      </c>
      <c r="I65" s="29">
        <v>0.68999999761581421</v>
      </c>
      <c r="J65" s="29">
        <v>0.68999999761581421</v>
      </c>
      <c r="K65" s="30">
        <v>0.99999999810498463</v>
      </c>
      <c r="L65" s="30">
        <v>0.99999999810498463</v>
      </c>
    </row>
    <row r="66" spans="1:12" ht="60" x14ac:dyDescent="0.25">
      <c r="A66" s="31" t="s">
        <v>181</v>
      </c>
      <c r="B66" s="40" t="str">
        <f>+VLOOKUP(A66,Hoja5!$D$2:$E$733,2)</f>
        <v>APORTES PARA MITIGAR EL RIESGO EN LAS COMUNIDADES DEL DISTRITO DE CARTAGENA - SGP Proposito General (5%)</v>
      </c>
      <c r="C66" s="29">
        <v>0</v>
      </c>
      <c r="D66" s="29">
        <v>514603098.41000003</v>
      </c>
      <c r="E66" s="29">
        <v>294003198</v>
      </c>
      <c r="F66" s="29">
        <v>294003198</v>
      </c>
      <c r="G66" s="29">
        <v>44956293</v>
      </c>
      <c r="H66" s="29">
        <v>0</v>
      </c>
      <c r="I66" s="29">
        <v>220599900.41000003</v>
      </c>
      <c r="J66" s="29">
        <v>220599900.41000003</v>
      </c>
      <c r="K66" s="30">
        <v>0.57132030278946877</v>
      </c>
      <c r="L66" s="30">
        <v>0.57132030278946877</v>
      </c>
    </row>
    <row r="67" spans="1:12" x14ac:dyDescent="0.25">
      <c r="A67" s="15" t="s">
        <v>1746</v>
      </c>
      <c r="B67" s="38"/>
      <c r="C67" s="21">
        <v>434200000</v>
      </c>
      <c r="D67" s="21">
        <v>934200000</v>
      </c>
      <c r="E67" s="21">
        <v>815619476.07999992</v>
      </c>
      <c r="F67" s="21">
        <v>815619476.07999992</v>
      </c>
      <c r="G67" s="21">
        <v>31362579.079999998</v>
      </c>
      <c r="H67" s="21">
        <v>0</v>
      </c>
      <c r="I67" s="21">
        <v>118580523.92000008</v>
      </c>
      <c r="J67" s="21">
        <v>118580523.92000008</v>
      </c>
      <c r="K67" s="27">
        <v>0.87306730473132088</v>
      </c>
      <c r="L67" s="27">
        <v>0.87306730473132088</v>
      </c>
    </row>
    <row r="68" spans="1:12" ht="90" x14ac:dyDescent="0.25">
      <c r="A68" s="31" t="s">
        <v>161</v>
      </c>
      <c r="B68" s="40" t="str">
        <f>+VLOOKUP(A68,Hoja5!$D$2:$E$733,2)</f>
        <v>APORTES PARA MITIGAR EL RIESGO EN LAS COMUNIDADES DEL DISTRITO DE CARTAGENA - Ingresos corrientes de libre destinacion (Acuerdo 001 2016) gestion del riesgo</v>
      </c>
      <c r="C68" s="29">
        <v>434200000</v>
      </c>
      <c r="D68" s="29">
        <v>434200000</v>
      </c>
      <c r="E68" s="29">
        <v>374755059.07999998</v>
      </c>
      <c r="F68" s="29">
        <v>374755059.07999998</v>
      </c>
      <c r="G68" s="29">
        <v>31362579.079999998</v>
      </c>
      <c r="H68" s="29">
        <v>0</v>
      </c>
      <c r="I68" s="29">
        <v>59444940.920000017</v>
      </c>
      <c r="J68" s="29">
        <v>59444940.920000017</v>
      </c>
      <c r="K68" s="30">
        <v>0.8630931807461999</v>
      </c>
      <c r="L68" s="30">
        <v>0.8630931807461999</v>
      </c>
    </row>
    <row r="69" spans="1:12" ht="45" x14ac:dyDescent="0.25">
      <c r="A69" s="31" t="s">
        <v>167</v>
      </c>
      <c r="B69" s="40" t="str">
        <f>+VLOOKUP(A69,Hoja5!$D$2:$E$733,2)</f>
        <v>APORTES PARA MITIGAR EL RIESGO EN LAS COMUNIDADES DEL DISTRITO DE CARTAGENA - ICLD 1%</v>
      </c>
      <c r="C69" s="29">
        <v>0</v>
      </c>
      <c r="D69" s="29">
        <v>500000000</v>
      </c>
      <c r="E69" s="29">
        <v>440864417</v>
      </c>
      <c r="F69" s="29">
        <v>440864417</v>
      </c>
      <c r="G69" s="29">
        <v>0</v>
      </c>
      <c r="H69" s="29">
        <v>0</v>
      </c>
      <c r="I69" s="29">
        <v>59135583</v>
      </c>
      <c r="J69" s="29">
        <v>59135583</v>
      </c>
      <c r="K69" s="30">
        <v>0.88172883400000002</v>
      </c>
      <c r="L69" s="30">
        <v>0.88172883400000002</v>
      </c>
    </row>
    <row r="70" spans="1:12" x14ac:dyDescent="0.25">
      <c r="A70" s="15" t="s">
        <v>1714</v>
      </c>
      <c r="B70" s="38"/>
      <c r="C70" s="21">
        <v>4291981593</v>
      </c>
      <c r="D70" s="21">
        <v>20993887970.459999</v>
      </c>
      <c r="E70" s="21">
        <v>13346232035.76</v>
      </c>
      <c r="F70" s="21">
        <v>13116565049.52</v>
      </c>
      <c r="G70" s="21">
        <v>10690849796.77</v>
      </c>
      <c r="H70" s="21">
        <v>8608043667.7700005</v>
      </c>
      <c r="I70" s="21">
        <v>7647655934.6999989</v>
      </c>
      <c r="J70" s="21">
        <v>7877322920.9399986</v>
      </c>
      <c r="K70" s="27">
        <v>0.63571988449872485</v>
      </c>
      <c r="L70" s="27">
        <v>0.62478017735333291</v>
      </c>
    </row>
    <row r="71" spans="1:12" x14ac:dyDescent="0.25">
      <c r="A71" s="16" t="s">
        <v>1722</v>
      </c>
      <c r="B71" s="39"/>
      <c r="C71" s="22">
        <v>0</v>
      </c>
      <c r="D71" s="22">
        <v>2800000000</v>
      </c>
      <c r="E71" s="22">
        <v>2056470359.55</v>
      </c>
      <c r="F71" s="22">
        <v>2054286525.3099999</v>
      </c>
      <c r="G71" s="22">
        <v>1716678965.76</v>
      </c>
      <c r="H71" s="22">
        <v>617816165.75999999</v>
      </c>
      <c r="I71" s="22">
        <v>743529640.45000005</v>
      </c>
      <c r="J71" s="22">
        <v>745713474.69000006</v>
      </c>
      <c r="K71" s="28">
        <v>0.73445369983928566</v>
      </c>
      <c r="L71" s="28">
        <v>0.73367375903928567</v>
      </c>
    </row>
    <row r="72" spans="1:12" ht="45" x14ac:dyDescent="0.25">
      <c r="A72" s="31" t="s">
        <v>66</v>
      </c>
      <c r="B72" s="40" t="str">
        <f>+VLOOKUP(A72,Hoja5!$D$2:$E$733,2)</f>
        <v>CONTROL DEL RIESGO EN NUESTRO TERRITORIO - Ingresos Corrientes de Libre Destinación</v>
      </c>
      <c r="C72" s="29">
        <v>0</v>
      </c>
      <c r="D72" s="29">
        <v>1900000000</v>
      </c>
      <c r="E72" s="29">
        <v>1500000000</v>
      </c>
      <c r="F72" s="29">
        <v>1497816165.76</v>
      </c>
      <c r="G72" s="29">
        <v>1217816165.76</v>
      </c>
      <c r="H72" s="29">
        <v>617816165.75999999</v>
      </c>
      <c r="I72" s="29">
        <v>400000000</v>
      </c>
      <c r="J72" s="29">
        <v>402183834.24000001</v>
      </c>
      <c r="K72" s="30">
        <v>0.78947368421052633</v>
      </c>
      <c r="L72" s="30">
        <v>0.78832429776842106</v>
      </c>
    </row>
    <row r="73" spans="1:12" ht="30" x14ac:dyDescent="0.25">
      <c r="A73" s="31" t="s">
        <v>60</v>
      </c>
      <c r="B73" s="40" t="str">
        <f>+VLOOKUP(A73,Hoja5!$D$2:$E$733,2)</f>
        <v>CONTROL DEL RIESGO EN NUESTRO TERRITORIO -  Reintegros ICLD</v>
      </c>
      <c r="C73" s="29">
        <v>0</v>
      </c>
      <c r="D73" s="29">
        <v>900000000</v>
      </c>
      <c r="E73" s="29">
        <v>556470359.54999995</v>
      </c>
      <c r="F73" s="29">
        <v>556470359.54999995</v>
      </c>
      <c r="G73" s="29">
        <v>498862800</v>
      </c>
      <c r="H73" s="29">
        <v>0</v>
      </c>
      <c r="I73" s="29">
        <v>343529640.45000005</v>
      </c>
      <c r="J73" s="29">
        <v>343529640.45000005</v>
      </c>
      <c r="K73" s="30">
        <v>0.61830039949999993</v>
      </c>
      <c r="L73" s="30">
        <v>0.61830039949999993</v>
      </c>
    </row>
    <row r="74" spans="1:12" x14ac:dyDescent="0.25">
      <c r="A74" s="15" t="s">
        <v>1756</v>
      </c>
      <c r="B74" s="38"/>
      <c r="C74" s="21">
        <v>0</v>
      </c>
      <c r="D74" s="21">
        <v>5736714.1500000004</v>
      </c>
      <c r="E74" s="21">
        <v>0</v>
      </c>
      <c r="F74" s="21">
        <v>0</v>
      </c>
      <c r="G74" s="21">
        <v>0</v>
      </c>
      <c r="H74" s="21">
        <v>0</v>
      </c>
      <c r="I74" s="21">
        <v>5736714.1500000004</v>
      </c>
      <c r="J74" s="21">
        <v>5736714.1500000004</v>
      </c>
      <c r="K74" s="27">
        <v>0</v>
      </c>
      <c r="L74" s="27">
        <v>0</v>
      </c>
    </row>
    <row r="75" spans="1:12" ht="60" x14ac:dyDescent="0.25">
      <c r="A75" s="31" t="s">
        <v>232</v>
      </c>
      <c r="B75" s="40" t="str">
        <f>+VLOOKUP(A75,Hoja5!$D$2:$E$733,2)</f>
        <v>CONTROL DEL RIESGO EN NUESTRO TERRITORIO ��� PLAN DE ACCION COVID - 19  -Sobretasa Alcantarillado</v>
      </c>
      <c r="C75" s="29">
        <v>0</v>
      </c>
      <c r="D75" s="29">
        <v>266193.15000000002</v>
      </c>
      <c r="E75" s="29">
        <v>0</v>
      </c>
      <c r="F75" s="29">
        <v>0</v>
      </c>
      <c r="G75" s="29">
        <v>0</v>
      </c>
      <c r="H75" s="29">
        <v>0</v>
      </c>
      <c r="I75" s="29">
        <v>266193.15000000002</v>
      </c>
      <c r="J75" s="29">
        <v>266193.15000000002</v>
      </c>
      <c r="K75" s="30">
        <v>0</v>
      </c>
      <c r="L75" s="30">
        <v>0</v>
      </c>
    </row>
    <row r="76" spans="1:12" ht="60" x14ac:dyDescent="0.25">
      <c r="A76" s="31" t="s">
        <v>236</v>
      </c>
      <c r="B76" s="40" t="str">
        <f>+VLOOKUP(A76,Hoja5!$D$2:$E$733,2)</f>
        <v>CONTROL DEL RIESGO EN NUESTRO TERRITORIO -PLAN DE ACCION -CALAMIDAD PUBLICA - Sobretasa Alcantarillado</v>
      </c>
      <c r="C76" s="29">
        <v>0</v>
      </c>
      <c r="D76" s="29">
        <v>5470521</v>
      </c>
      <c r="E76" s="29">
        <v>0</v>
      </c>
      <c r="F76" s="29">
        <v>0</v>
      </c>
      <c r="G76" s="29">
        <v>0</v>
      </c>
      <c r="H76" s="29">
        <v>0</v>
      </c>
      <c r="I76" s="29">
        <v>5470521</v>
      </c>
      <c r="J76" s="29">
        <v>5470521</v>
      </c>
      <c r="K76" s="30">
        <v>0</v>
      </c>
      <c r="L76" s="30">
        <v>0</v>
      </c>
    </row>
    <row r="77" spans="1:12" x14ac:dyDescent="0.25">
      <c r="A77" s="15" t="s">
        <v>1711</v>
      </c>
      <c r="B77" s="38"/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7" t="e">
        <v>#DIV/0!</v>
      </c>
      <c r="L77" s="27" t="e">
        <v>#DIV/0!</v>
      </c>
    </row>
    <row r="78" spans="1:12" ht="60" x14ac:dyDescent="0.25">
      <c r="A78" s="31" t="s">
        <v>238</v>
      </c>
      <c r="B78" s="40" t="str">
        <f>+VLOOKUP(A78,Hoja5!$D$2:$E$733,2)</f>
        <v>CONTROL DEL RIESGO EN NUESTRO TERRITORIO ��� PLAN DE ACCION COVID - 19 - Regalias Margen de Comercializacion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30" t="e">
        <v>#DIV/0!</v>
      </c>
      <c r="L78" s="30" t="e">
        <v>#DIV/0!</v>
      </c>
    </row>
    <row r="79" spans="1:12" ht="60" x14ac:dyDescent="0.25">
      <c r="A79" s="31" t="s">
        <v>240</v>
      </c>
      <c r="B79" s="40" t="str">
        <f>+VLOOKUP(A79,Hoja5!$D$2:$E$733,2)</f>
        <v>CONTROL DEL RIESGO EN NUESTRO TERRITORIO ��� PLAN DE ACCION COVID - 19  - Excedentes De Regalias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30" t="e">
        <v>#DIV/0!</v>
      </c>
      <c r="L79" s="30" t="e">
        <v>#DIV/0!</v>
      </c>
    </row>
    <row r="80" spans="1:12" ht="60" x14ac:dyDescent="0.25">
      <c r="A80" s="31" t="s">
        <v>242</v>
      </c>
      <c r="B80" s="40" t="str">
        <f>+VLOOKUP(A80,Hoja5!$D$2:$E$733,2)</f>
        <v>CONTROL DEL RIESGO EN NUESTRO TERRITORIO -PLAN DE ACCION -CALAMIDAD PUBLICA - Regalias Margen de Comercializacion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30" t="e">
        <v>#DIV/0!</v>
      </c>
      <c r="L80" s="30" t="e">
        <v>#DIV/0!</v>
      </c>
    </row>
    <row r="81" spans="1:12" ht="60" x14ac:dyDescent="0.25">
      <c r="A81" s="31" t="s">
        <v>21</v>
      </c>
      <c r="B81" s="40" t="str">
        <f>+VLOOKUP(A81,Hoja5!$D$2:$E$733,2)</f>
        <v>CONTROL DEL RIESGO EN NUESTRO TERRITORIO -PLAN DE ACCION -CALAMIDAD PUBLICA - Excedentes De Regalias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30" t="e">
        <v>#DIV/0!</v>
      </c>
      <c r="L81" s="30" t="e">
        <v>#DIV/0!</v>
      </c>
    </row>
    <row r="82" spans="1:12" x14ac:dyDescent="0.25">
      <c r="A82" s="15" t="s">
        <v>1720</v>
      </c>
      <c r="B82" s="38"/>
      <c r="C82" s="21">
        <v>0</v>
      </c>
      <c r="D82" s="21">
        <v>51464419</v>
      </c>
      <c r="E82" s="21">
        <v>0</v>
      </c>
      <c r="F82" s="21">
        <v>0</v>
      </c>
      <c r="G82" s="21">
        <v>0</v>
      </c>
      <c r="H82" s="21">
        <v>0</v>
      </c>
      <c r="I82" s="21">
        <v>51464419</v>
      </c>
      <c r="J82" s="21">
        <v>51464419</v>
      </c>
      <c r="K82" s="27">
        <v>0</v>
      </c>
      <c r="L82" s="27">
        <v>0</v>
      </c>
    </row>
    <row r="83" spans="1:12" ht="60" x14ac:dyDescent="0.25">
      <c r="A83" s="31" t="s">
        <v>191</v>
      </c>
      <c r="B83" s="40" t="str">
        <f>+VLOOKUP(A83,Hoja5!$D$2:$E$733,2)</f>
        <v>CONTROL DEL RIESGO EN NUESTRO TERRITORIO -PLAN DE ACCION -CALAMIDAD PUBLICA - Amoblamiento Urbano</v>
      </c>
      <c r="C83" s="29">
        <v>0</v>
      </c>
      <c r="D83" s="29">
        <v>51464419</v>
      </c>
      <c r="E83" s="29">
        <v>0</v>
      </c>
      <c r="F83" s="29">
        <v>0</v>
      </c>
      <c r="G83" s="29">
        <v>0</v>
      </c>
      <c r="H83" s="29">
        <v>0</v>
      </c>
      <c r="I83" s="29">
        <v>51464419</v>
      </c>
      <c r="J83" s="29">
        <v>51464419</v>
      </c>
      <c r="K83" s="30">
        <v>0</v>
      </c>
      <c r="L83" s="30">
        <v>0</v>
      </c>
    </row>
    <row r="84" spans="1:12" x14ac:dyDescent="0.25">
      <c r="A84" s="15" t="s">
        <v>1750</v>
      </c>
      <c r="B84" s="38"/>
      <c r="C84" s="21">
        <v>0</v>
      </c>
      <c r="D84" s="21">
        <v>1451938750.28</v>
      </c>
      <c r="E84" s="21">
        <v>668202838</v>
      </c>
      <c r="F84" s="21">
        <v>668202838</v>
      </c>
      <c r="G84" s="21">
        <v>668202838</v>
      </c>
      <c r="H84" s="21">
        <v>0</v>
      </c>
      <c r="I84" s="21">
        <v>783735912.27999997</v>
      </c>
      <c r="J84" s="21">
        <v>783735912.27999997</v>
      </c>
      <c r="K84" s="27">
        <v>0.46021420522810624</v>
      </c>
      <c r="L84" s="27">
        <v>0.46021420522810624</v>
      </c>
    </row>
    <row r="85" spans="1:12" ht="60" x14ac:dyDescent="0.25">
      <c r="A85" s="31" t="s">
        <v>195</v>
      </c>
      <c r="B85" s="40" t="str">
        <f>+VLOOKUP(A85,Hoja5!$D$2:$E$733,2)</f>
        <v>CONTROL DEL RIESGO EN NUESTRO TERRITORIO ��� PLAN DE ACCION COVID - 19 -Recursos Provisionados</v>
      </c>
      <c r="C85" s="29">
        <v>0</v>
      </c>
      <c r="D85" s="29">
        <v>9654718.2799999993</v>
      </c>
      <c r="E85" s="29">
        <v>0</v>
      </c>
      <c r="F85" s="29">
        <v>0</v>
      </c>
      <c r="G85" s="29">
        <v>0</v>
      </c>
      <c r="H85" s="29">
        <v>0</v>
      </c>
      <c r="I85" s="29">
        <v>9654718.2799999993</v>
      </c>
      <c r="J85" s="29">
        <v>9654718.2799999993</v>
      </c>
      <c r="K85" s="30">
        <v>0</v>
      </c>
      <c r="L85" s="30">
        <v>0</v>
      </c>
    </row>
    <row r="86" spans="1:12" ht="60" x14ac:dyDescent="0.25">
      <c r="A86" s="31" t="s">
        <v>199</v>
      </c>
      <c r="B86" s="40" t="str">
        <f>+VLOOKUP(A86,Hoja5!$D$2:$E$733,2)</f>
        <v>CONTROL DEL RIESGO EN NUESTRO TERRITORIO -PLAN DE ACCION -CALAMIDAD PUBLICA - Recursos Provisionados</v>
      </c>
      <c r="C86" s="29">
        <v>0</v>
      </c>
      <c r="D86" s="29">
        <v>1442284032</v>
      </c>
      <c r="E86" s="29">
        <v>668202838</v>
      </c>
      <c r="F86" s="29">
        <v>668202838</v>
      </c>
      <c r="G86" s="29">
        <v>668202838</v>
      </c>
      <c r="H86" s="29">
        <v>0</v>
      </c>
      <c r="I86" s="29">
        <v>774081194</v>
      </c>
      <c r="J86" s="29">
        <v>774081194</v>
      </c>
      <c r="K86" s="30">
        <v>0.46329490112527294</v>
      </c>
      <c r="L86" s="30">
        <v>0.46329490112527294</v>
      </c>
    </row>
    <row r="87" spans="1:12" x14ac:dyDescent="0.25">
      <c r="A87" s="15" t="s">
        <v>1751</v>
      </c>
      <c r="B87" s="38"/>
      <c r="C87" s="21">
        <v>0</v>
      </c>
      <c r="D87" s="21">
        <v>31121031</v>
      </c>
      <c r="E87" s="21">
        <v>0</v>
      </c>
      <c r="F87" s="21">
        <v>0</v>
      </c>
      <c r="G87" s="21">
        <v>0</v>
      </c>
      <c r="H87" s="21">
        <v>0</v>
      </c>
      <c r="I87" s="21">
        <v>31121031</v>
      </c>
      <c r="J87" s="21">
        <v>31121031</v>
      </c>
      <c r="K87" s="27">
        <v>0</v>
      </c>
      <c r="L87" s="27">
        <v>0</v>
      </c>
    </row>
    <row r="88" spans="1:12" ht="60" x14ac:dyDescent="0.25">
      <c r="A88" s="31" t="s">
        <v>201</v>
      </c>
      <c r="B88" s="40" t="str">
        <f>+VLOOKUP(A88,Hoja5!$D$2:$E$733,2)</f>
        <v>CONTROL DEL RIESGO EN NUESTRO TERRITORIO -PLAN DE ACCION -CALAMIDAD PUBLICA - Venta De Servicios Cementerios</v>
      </c>
      <c r="C88" s="29">
        <v>0</v>
      </c>
      <c r="D88" s="29">
        <v>31121031</v>
      </c>
      <c r="E88" s="29">
        <v>0</v>
      </c>
      <c r="F88" s="29">
        <v>0</v>
      </c>
      <c r="G88" s="29">
        <v>0</v>
      </c>
      <c r="H88" s="29">
        <v>0</v>
      </c>
      <c r="I88" s="29">
        <v>31121031</v>
      </c>
      <c r="J88" s="29">
        <v>31121031</v>
      </c>
      <c r="K88" s="30">
        <v>0</v>
      </c>
      <c r="L88" s="30">
        <v>0</v>
      </c>
    </row>
    <row r="89" spans="1:12" x14ac:dyDescent="0.25">
      <c r="A89" s="15" t="s">
        <v>1754</v>
      </c>
      <c r="B89" s="38"/>
      <c r="C89" s="21">
        <v>0</v>
      </c>
      <c r="D89" s="21">
        <v>5594299227.6199999</v>
      </c>
      <c r="E89" s="21">
        <v>3879608084</v>
      </c>
      <c r="F89" s="21">
        <v>3735874932</v>
      </c>
      <c r="G89" s="21">
        <v>1804798919.5</v>
      </c>
      <c r="H89" s="21">
        <v>1652731247.5</v>
      </c>
      <c r="I89" s="21">
        <v>1714691143.6199999</v>
      </c>
      <c r="J89" s="21">
        <v>1858424295.6199999</v>
      </c>
      <c r="K89" s="27">
        <v>0.69349313044352723</v>
      </c>
      <c r="L89" s="27">
        <v>0.66780034102490526</v>
      </c>
    </row>
    <row r="90" spans="1:12" ht="75" x14ac:dyDescent="0.25">
      <c r="A90" s="31" t="s">
        <v>217</v>
      </c>
      <c r="B90" s="40" t="str">
        <f>+VLOOKUP(A90,Hoja5!$D$2:$E$733,2)</f>
        <v xml:space="preserve">CONTROL DEL RIESGO EN NUESTRO TERRITORIO -PLAN DE ACCION -CALAMIDAD PUBLICA - Contribucion De Contratos De Obras Publicas </v>
      </c>
      <c r="C90" s="29">
        <v>0</v>
      </c>
      <c r="D90" s="29">
        <v>5594299227.6199999</v>
      </c>
      <c r="E90" s="29">
        <v>3879608084</v>
      </c>
      <c r="F90" s="29">
        <v>3735874932</v>
      </c>
      <c r="G90" s="29">
        <v>1804798919.5</v>
      </c>
      <c r="H90" s="29">
        <v>1652731247.5</v>
      </c>
      <c r="I90" s="29">
        <v>1714691143.6199999</v>
      </c>
      <c r="J90" s="29">
        <v>1858424295.6199999</v>
      </c>
      <c r="K90" s="30">
        <v>0.69349313044352723</v>
      </c>
      <c r="L90" s="30">
        <v>0.66780034102490526</v>
      </c>
    </row>
    <row r="91" spans="1:12" x14ac:dyDescent="0.25">
      <c r="A91" s="15" t="s">
        <v>1748</v>
      </c>
      <c r="B91" s="38"/>
      <c r="C91" s="21">
        <v>0</v>
      </c>
      <c r="D91" s="21">
        <v>2058818108</v>
      </c>
      <c r="E91" s="21">
        <v>1481756777</v>
      </c>
      <c r="F91" s="21">
        <v>1481756777</v>
      </c>
      <c r="G91" s="21">
        <v>1481756777</v>
      </c>
      <c r="H91" s="21">
        <v>1408036777</v>
      </c>
      <c r="I91" s="21">
        <v>577061331</v>
      </c>
      <c r="J91" s="21">
        <v>577061331</v>
      </c>
      <c r="K91" s="27">
        <v>0.71971232973049026</v>
      </c>
      <c r="L91" s="27">
        <v>0.71971232973049026</v>
      </c>
    </row>
    <row r="92" spans="1:12" ht="60" x14ac:dyDescent="0.25">
      <c r="A92" s="31" t="s">
        <v>169</v>
      </c>
      <c r="B92" s="40" t="str">
        <f>+VLOOKUP(A92,Hoja5!$D$2:$E$733,2)</f>
        <v>CONTROL DEL RIESGO EN NUESTRO TERRITORIO -PLAN DE ACCION - CALAMIDAD PUBLICA - Dividendos Acuacar</v>
      </c>
      <c r="C92" s="29">
        <v>0</v>
      </c>
      <c r="D92" s="29">
        <v>2058818108</v>
      </c>
      <c r="E92" s="29">
        <v>1481756777</v>
      </c>
      <c r="F92" s="29">
        <v>1481756777</v>
      </c>
      <c r="G92" s="29">
        <v>1481756777</v>
      </c>
      <c r="H92" s="29">
        <v>1408036777</v>
      </c>
      <c r="I92" s="29">
        <v>577061331</v>
      </c>
      <c r="J92" s="29">
        <v>577061331</v>
      </c>
      <c r="K92" s="30">
        <v>0.71971232973049026</v>
      </c>
      <c r="L92" s="30">
        <v>0.71971232973049026</v>
      </c>
    </row>
    <row r="93" spans="1:12" x14ac:dyDescent="0.25">
      <c r="A93" s="15" t="s">
        <v>1749</v>
      </c>
      <c r="B93" s="38"/>
      <c r="C93" s="21">
        <v>513860046</v>
      </c>
      <c r="D93" s="21">
        <v>776133536.64999998</v>
      </c>
      <c r="E93" s="21">
        <v>451433523.20999998</v>
      </c>
      <c r="F93" s="21">
        <v>367683523.20999998</v>
      </c>
      <c r="G93" s="21">
        <v>212351842.50999999</v>
      </c>
      <c r="H93" s="21">
        <v>212351842.50999999</v>
      </c>
      <c r="I93" s="21">
        <v>324700013.44</v>
      </c>
      <c r="J93" s="21">
        <v>408450013.44</v>
      </c>
      <c r="K93" s="27">
        <v>0.58164413969084217</v>
      </c>
      <c r="L93" s="27">
        <v>0.47373745089926206</v>
      </c>
    </row>
    <row r="94" spans="1:12" ht="60" x14ac:dyDescent="0.25">
      <c r="A94" s="31" t="s">
        <v>189</v>
      </c>
      <c r="B94" s="40" t="str">
        <f>+VLOOKUP(A94,Hoja5!$D$2:$E$733,2)</f>
        <v xml:space="preserve">CONTROL DEL RIESGO EN NUESTRO TERRITORIO TG+ - SGP- Proposito general 5% acuerdo 001 del 2016 gestion del riesgo </v>
      </c>
      <c r="C94" s="29">
        <v>513860046</v>
      </c>
      <c r="D94" s="29">
        <v>513860046</v>
      </c>
      <c r="E94" s="29">
        <v>319976423.20999998</v>
      </c>
      <c r="F94" s="29">
        <v>319976423.20999998</v>
      </c>
      <c r="G94" s="29">
        <v>164644742.50999999</v>
      </c>
      <c r="H94" s="29">
        <v>164644742.50999999</v>
      </c>
      <c r="I94" s="29">
        <v>193883622.79000002</v>
      </c>
      <c r="J94" s="29">
        <v>193883622.79000002</v>
      </c>
      <c r="K94" s="30">
        <v>0.62269177317981239</v>
      </c>
      <c r="L94" s="30">
        <v>0.62269177317981239</v>
      </c>
    </row>
    <row r="95" spans="1:12" ht="45" x14ac:dyDescent="0.25">
      <c r="A95" s="31" t="s">
        <v>175</v>
      </c>
      <c r="B95" s="40" t="str">
        <f>+VLOOKUP(A95,Hoja5!$D$2:$E$733,2)</f>
        <v>CONTROL DEL RIESGO EN NUESTRO TERRITORIO - SGP Proposito General (5%)</v>
      </c>
      <c r="C95" s="29">
        <v>0</v>
      </c>
      <c r="D95" s="29">
        <v>100186617.15000001</v>
      </c>
      <c r="E95" s="29">
        <v>47707100</v>
      </c>
      <c r="F95" s="29">
        <v>47707100</v>
      </c>
      <c r="G95" s="29">
        <v>47707100</v>
      </c>
      <c r="H95" s="29">
        <v>47707100</v>
      </c>
      <c r="I95" s="29">
        <v>52479517.150000006</v>
      </c>
      <c r="J95" s="29">
        <v>52479517.150000006</v>
      </c>
      <c r="K95" s="30">
        <v>0.47618236204714492</v>
      </c>
      <c r="L95" s="30">
        <v>0.47618236204714492</v>
      </c>
    </row>
    <row r="96" spans="1:12" ht="45" x14ac:dyDescent="0.25">
      <c r="A96" s="31" t="s">
        <v>183</v>
      </c>
      <c r="B96" s="40" t="str">
        <f>+VLOOKUP(A96,Hoja5!$D$2:$E$733,2)</f>
        <v>CONTROL DEL RIESGO EN NUESTRO TERRITORIO- SGP Proposito General (5%)</v>
      </c>
      <c r="C96" s="29">
        <v>0</v>
      </c>
      <c r="D96" s="29">
        <v>162086873.5</v>
      </c>
      <c r="E96" s="29">
        <v>83750000</v>
      </c>
      <c r="F96" s="29">
        <v>0</v>
      </c>
      <c r="G96" s="29">
        <v>0</v>
      </c>
      <c r="H96" s="29">
        <v>0</v>
      </c>
      <c r="I96" s="29">
        <v>78336873.5</v>
      </c>
      <c r="J96" s="29">
        <v>162086873.5</v>
      </c>
      <c r="K96" s="30">
        <v>0.51669822602877213</v>
      </c>
      <c r="L96" s="30">
        <v>0</v>
      </c>
    </row>
    <row r="97" spans="1:12" x14ac:dyDescent="0.25">
      <c r="A97" s="15" t="s">
        <v>1740</v>
      </c>
      <c r="B97" s="38"/>
      <c r="C97" s="21">
        <v>0</v>
      </c>
      <c r="D97" s="21">
        <v>2108217023.71</v>
      </c>
      <c r="E97" s="21">
        <v>0</v>
      </c>
      <c r="F97" s="21">
        <v>0</v>
      </c>
      <c r="G97" s="21">
        <v>0</v>
      </c>
      <c r="H97" s="21">
        <v>0</v>
      </c>
      <c r="I97" s="21">
        <v>2108217023.71</v>
      </c>
      <c r="J97" s="21">
        <v>2108217023.71</v>
      </c>
      <c r="K97" s="27">
        <v>0</v>
      </c>
      <c r="L97" s="27">
        <v>0</v>
      </c>
    </row>
    <row r="98" spans="1:12" ht="75" x14ac:dyDescent="0.25">
      <c r="A98" s="31" t="s">
        <v>124</v>
      </c>
      <c r="B98" s="40" t="str">
        <f>+VLOOKUP(A98,Hoja5!$D$2:$E$733,2)</f>
        <v>CONTROL DEL RIESGO EN NUESTRO TERRITORIO -PLAN DE ACCION -CALAMIDAD PUBLICA - Estacionamiento, Ocupacion De Vias y Espacio Publico</v>
      </c>
      <c r="C98" s="29">
        <v>0</v>
      </c>
      <c r="D98" s="29">
        <v>2108217023.71</v>
      </c>
      <c r="E98" s="29">
        <v>0</v>
      </c>
      <c r="F98" s="29">
        <v>0</v>
      </c>
      <c r="G98" s="29">
        <v>0</v>
      </c>
      <c r="H98" s="29">
        <v>0</v>
      </c>
      <c r="I98" s="29">
        <v>2108217023.71</v>
      </c>
      <c r="J98" s="29">
        <v>2108217023.71</v>
      </c>
      <c r="K98" s="30">
        <v>0</v>
      </c>
      <c r="L98" s="30">
        <v>0</v>
      </c>
    </row>
    <row r="99" spans="1:12" x14ac:dyDescent="0.25">
      <c r="A99" s="15" t="s">
        <v>1741</v>
      </c>
      <c r="B99" s="38"/>
      <c r="C99" s="21">
        <v>0</v>
      </c>
      <c r="D99" s="21">
        <v>131372954.40000001</v>
      </c>
      <c r="E99" s="21">
        <v>0</v>
      </c>
      <c r="F99" s="21">
        <v>0</v>
      </c>
      <c r="G99" s="21">
        <v>0</v>
      </c>
      <c r="H99" s="21">
        <v>0</v>
      </c>
      <c r="I99" s="21">
        <v>131372954.40000001</v>
      </c>
      <c r="J99" s="21">
        <v>131372954.40000001</v>
      </c>
      <c r="K99" s="27">
        <v>0</v>
      </c>
      <c r="L99" s="27">
        <v>0</v>
      </c>
    </row>
    <row r="100" spans="1:12" ht="60" x14ac:dyDescent="0.25">
      <c r="A100" s="31" t="s">
        <v>126</v>
      </c>
      <c r="B100" s="40" t="str">
        <f>+VLOOKUP(A100,Hoja5!$D$2:$E$733,2)</f>
        <v>CONTROL DEL RIESGO EN NUESTRO TERRITORIO -PLAN DE ACCION -CALAMIDAD PUBLICA - Delineacion Urbana 10% Distriseguridad</v>
      </c>
      <c r="C100" s="29">
        <v>0</v>
      </c>
      <c r="D100" s="29">
        <v>131372954.40000001</v>
      </c>
      <c r="E100" s="29">
        <v>0</v>
      </c>
      <c r="F100" s="29">
        <v>0</v>
      </c>
      <c r="G100" s="29">
        <v>0</v>
      </c>
      <c r="H100" s="29">
        <v>0</v>
      </c>
      <c r="I100" s="29">
        <v>131372954.40000001</v>
      </c>
      <c r="J100" s="29">
        <v>131372954.40000001</v>
      </c>
      <c r="K100" s="30">
        <v>0</v>
      </c>
      <c r="L100" s="30">
        <v>0</v>
      </c>
    </row>
    <row r="101" spans="1:12" x14ac:dyDescent="0.25">
      <c r="A101" s="15" t="s">
        <v>1742</v>
      </c>
      <c r="B101" s="38"/>
      <c r="C101" s="21">
        <v>0</v>
      </c>
      <c r="D101" s="21">
        <v>164548417.5</v>
      </c>
      <c r="E101" s="21">
        <v>98984237</v>
      </c>
      <c r="F101" s="21">
        <v>98984237</v>
      </c>
      <c r="G101" s="21">
        <v>98984237</v>
      </c>
      <c r="H101" s="21">
        <v>98984237</v>
      </c>
      <c r="I101" s="21">
        <v>65564180.5</v>
      </c>
      <c r="J101" s="21">
        <v>65564180.5</v>
      </c>
      <c r="K101" s="27">
        <v>0.60155082925668368</v>
      </c>
      <c r="L101" s="27">
        <v>0.60155082925668368</v>
      </c>
    </row>
    <row r="102" spans="1:12" ht="60" x14ac:dyDescent="0.25">
      <c r="A102" s="31" t="s">
        <v>130</v>
      </c>
      <c r="B102" s="40" t="str">
        <f>+VLOOKUP(A102,Hoja5!$D$2:$E$733,2)</f>
        <v>CONTROL DEL RIESGO EN NUESTRO TERRITORIO ��� PLAN DE ACCION COVID - 19 - Venta de Activos</v>
      </c>
      <c r="C102" s="29">
        <v>0</v>
      </c>
      <c r="D102" s="29">
        <v>164548417.5</v>
      </c>
      <c r="E102" s="29">
        <v>98984237</v>
      </c>
      <c r="F102" s="29">
        <v>98984237</v>
      </c>
      <c r="G102" s="29">
        <v>98984237</v>
      </c>
      <c r="H102" s="29">
        <v>98984237</v>
      </c>
      <c r="I102" s="29">
        <v>65564180.5</v>
      </c>
      <c r="J102" s="29">
        <v>65564180.5</v>
      </c>
      <c r="K102" s="30">
        <v>0.60155082925668368</v>
      </c>
      <c r="L102" s="30">
        <v>0.60155082925668368</v>
      </c>
    </row>
    <row r="103" spans="1:12" x14ac:dyDescent="0.25">
      <c r="A103" s="15" t="s">
        <v>1743</v>
      </c>
      <c r="B103" s="38"/>
      <c r="C103" s="21">
        <v>1</v>
      </c>
      <c r="D103" s="21">
        <v>350321428.92000002</v>
      </c>
      <c r="E103" s="21">
        <v>0</v>
      </c>
      <c r="F103" s="21">
        <v>0</v>
      </c>
      <c r="G103" s="21">
        <v>0</v>
      </c>
      <c r="H103" s="21">
        <v>0</v>
      </c>
      <c r="I103" s="21">
        <v>350321428.92000002</v>
      </c>
      <c r="J103" s="21">
        <v>350321428.92000002</v>
      </c>
      <c r="K103" s="27">
        <v>0</v>
      </c>
      <c r="L103" s="27">
        <v>0</v>
      </c>
    </row>
    <row r="104" spans="1:12" ht="30" x14ac:dyDescent="0.25">
      <c r="A104" s="31" t="s">
        <v>134</v>
      </c>
      <c r="B104" s="40" t="str">
        <f>+VLOOKUP(A104,Hoja5!$D$2:$E$733,2)</f>
        <v xml:space="preserve">CONTROL DEL RIESGO EN NUESTRO TERRITORIO TG+ - Donaciones </v>
      </c>
      <c r="C104" s="29">
        <v>1</v>
      </c>
      <c r="D104" s="29">
        <v>1</v>
      </c>
      <c r="E104" s="29">
        <v>0</v>
      </c>
      <c r="F104" s="29">
        <v>0</v>
      </c>
      <c r="G104" s="29">
        <v>0</v>
      </c>
      <c r="H104" s="29">
        <v>0</v>
      </c>
      <c r="I104" s="29">
        <v>1</v>
      </c>
      <c r="J104" s="29">
        <v>1</v>
      </c>
      <c r="K104" s="30">
        <v>0</v>
      </c>
      <c r="L104" s="30">
        <v>0</v>
      </c>
    </row>
    <row r="105" spans="1:12" ht="60" x14ac:dyDescent="0.25">
      <c r="A105" s="31" t="s">
        <v>138</v>
      </c>
      <c r="B105" s="40" t="str">
        <f>+VLOOKUP(A105,Hoja5!$D$2:$E$733,2)</f>
        <v>CONTROL DEL RIESGO EN NUESTRO TERRITORIO CARTAGENA - CALAMIDAD PUBLICA ¿ (Covid-19) Donaciones</v>
      </c>
      <c r="C105" s="29">
        <v>0</v>
      </c>
      <c r="D105" s="29">
        <v>15758401.220000001</v>
      </c>
      <c r="E105" s="29">
        <v>0</v>
      </c>
      <c r="F105" s="29">
        <v>0</v>
      </c>
      <c r="G105" s="29">
        <v>0</v>
      </c>
      <c r="H105" s="29">
        <v>0</v>
      </c>
      <c r="I105" s="29">
        <v>15758401.220000001</v>
      </c>
      <c r="J105" s="29">
        <v>15758401.220000001</v>
      </c>
      <c r="K105" s="30">
        <v>0</v>
      </c>
      <c r="L105" s="30">
        <v>0</v>
      </c>
    </row>
    <row r="106" spans="1:12" ht="60" x14ac:dyDescent="0.25">
      <c r="A106" s="31" t="s">
        <v>141</v>
      </c>
      <c r="B106" s="40" t="str">
        <f>+VLOOKUP(A106,Hoja5!$D$2:$E$733,2)</f>
        <v>CONTROL DEL RIESGO EN NUESTRO TERRITORIO CARTAGENA - CALAMIDAD PUBLICA ¿ (Tormenta Iota) Donaciones</v>
      </c>
      <c r="C106" s="29">
        <v>0</v>
      </c>
      <c r="D106" s="29">
        <v>45064292.450000003</v>
      </c>
      <c r="E106" s="29">
        <v>0</v>
      </c>
      <c r="F106" s="29">
        <v>0</v>
      </c>
      <c r="G106" s="29">
        <v>0</v>
      </c>
      <c r="H106" s="29">
        <v>0</v>
      </c>
      <c r="I106" s="29">
        <v>45064292.450000003</v>
      </c>
      <c r="J106" s="29">
        <v>45064292.450000003</v>
      </c>
      <c r="K106" s="30">
        <v>0</v>
      </c>
      <c r="L106" s="30">
        <v>0</v>
      </c>
    </row>
    <row r="107" spans="1:12" ht="60" x14ac:dyDescent="0.25">
      <c r="A107" s="31" t="s">
        <v>140</v>
      </c>
      <c r="B107" s="40" t="str">
        <f>+VLOOKUP(A107,Hoja5!$D$2:$E$733,2)</f>
        <v>CONTROL DEL RIESGO EN NUESTRO TERRITORIO CARTAGENA - CALAMIDAD PUBLICA ¿ (Covid-19) Donaciones</v>
      </c>
      <c r="C107" s="29">
        <v>0</v>
      </c>
      <c r="D107" s="29">
        <v>289498734.25</v>
      </c>
      <c r="E107" s="29">
        <v>0</v>
      </c>
      <c r="F107" s="29">
        <v>0</v>
      </c>
      <c r="G107" s="29">
        <v>0</v>
      </c>
      <c r="H107" s="29">
        <v>0</v>
      </c>
      <c r="I107" s="29">
        <v>289498734.25</v>
      </c>
      <c r="J107" s="29">
        <v>289498734.25</v>
      </c>
      <c r="K107" s="30">
        <v>0</v>
      </c>
      <c r="L107" s="30">
        <v>0</v>
      </c>
    </row>
    <row r="108" spans="1:12" x14ac:dyDescent="0.25">
      <c r="A108" s="15" t="s">
        <v>1744</v>
      </c>
      <c r="B108" s="38"/>
      <c r="C108" s="21">
        <v>0</v>
      </c>
      <c r="D108" s="21">
        <v>26503817.190000001</v>
      </c>
      <c r="E108" s="21">
        <v>0</v>
      </c>
      <c r="F108" s="21">
        <v>0</v>
      </c>
      <c r="G108" s="21">
        <v>0</v>
      </c>
      <c r="H108" s="21">
        <v>0</v>
      </c>
      <c r="I108" s="21">
        <v>26503817.190000001</v>
      </c>
      <c r="J108" s="21">
        <v>26503817.190000001</v>
      </c>
      <c r="K108" s="27">
        <v>0</v>
      </c>
      <c r="L108" s="27">
        <v>0</v>
      </c>
    </row>
    <row r="109" spans="1:12" ht="75" x14ac:dyDescent="0.25">
      <c r="A109" s="31" t="s">
        <v>147</v>
      </c>
      <c r="B109" s="40" t="str">
        <f>+VLOOKUP(A109,Hoja5!$D$2:$E$733,2)</f>
        <v>CONTROL DEL RIESGO EN NUESTRO TERRITORIO -PLAN DE ACCION -CALAMIDAD PUBLICA - Aprovechamiento Economico Del Espacio Publico</v>
      </c>
      <c r="C109" s="29">
        <v>0</v>
      </c>
      <c r="D109" s="29">
        <v>26503817.190000001</v>
      </c>
      <c r="E109" s="29">
        <v>0</v>
      </c>
      <c r="F109" s="29">
        <v>0</v>
      </c>
      <c r="G109" s="29">
        <v>0</v>
      </c>
      <c r="H109" s="29">
        <v>0</v>
      </c>
      <c r="I109" s="29">
        <v>26503817.190000001</v>
      </c>
      <c r="J109" s="29">
        <v>26503817.190000001</v>
      </c>
      <c r="K109" s="30">
        <v>0</v>
      </c>
      <c r="L109" s="30">
        <v>0</v>
      </c>
    </row>
    <row r="110" spans="1:12" x14ac:dyDescent="0.25">
      <c r="A110" s="15" t="s">
        <v>1745</v>
      </c>
      <c r="B110" s="38"/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7" t="e">
        <v>#DIV/0!</v>
      </c>
      <c r="L110" s="27" t="e">
        <v>#DIV/0!</v>
      </c>
    </row>
    <row r="111" spans="1:12" ht="75" x14ac:dyDescent="0.25">
      <c r="A111" s="31" t="s">
        <v>155</v>
      </c>
      <c r="B111" s="40" t="str">
        <f>+VLOOKUP(A111,Hoja5!$D$2:$E$733,2)</f>
        <v>CONTROL DEL RIESGO EN NUESTRO TERRITORIO -PLAN DE ACCION -CALAMIDAD PUBLICA - Rendimientos Financieros Otros Dividendos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30" t="e">
        <v>#DIV/0!</v>
      </c>
      <c r="L111" s="30" t="e">
        <v>#DIV/0!</v>
      </c>
    </row>
    <row r="112" spans="1:12" x14ac:dyDescent="0.25">
      <c r="A112" s="15" t="s">
        <v>1746</v>
      </c>
      <c r="B112" s="38"/>
      <c r="C112" s="21">
        <v>3778121546</v>
      </c>
      <c r="D112" s="21">
        <v>3916324932.04</v>
      </c>
      <c r="E112" s="21">
        <v>3582815319</v>
      </c>
      <c r="F112" s="21">
        <v>3582815319</v>
      </c>
      <c r="G112" s="21">
        <v>3581115319</v>
      </c>
      <c r="H112" s="21">
        <v>3491162500</v>
      </c>
      <c r="I112" s="21">
        <v>333509613.03999996</v>
      </c>
      <c r="J112" s="21">
        <v>333509613.03999996</v>
      </c>
      <c r="K112" s="27">
        <v>0.91484117921076691</v>
      </c>
      <c r="L112" s="27">
        <v>0.91484117921076691</v>
      </c>
    </row>
    <row r="113" spans="1:12" ht="75" x14ac:dyDescent="0.25">
      <c r="A113" s="31" t="s">
        <v>163</v>
      </c>
      <c r="B113" s="40" t="str">
        <f>+VLOOKUP(A113,Hoja5!$D$2:$E$733,2)</f>
        <v>CONTROL DEL RIESGO EN NUESTRO TERRITORIO TG+ - Ingresos corrientes de libre destinacion (Acuerdo 001 2016) gestion del riesgo</v>
      </c>
      <c r="C113" s="29">
        <v>3778121546</v>
      </c>
      <c r="D113" s="29">
        <v>3778121546</v>
      </c>
      <c r="E113" s="29">
        <v>3492862500</v>
      </c>
      <c r="F113" s="29">
        <v>3492862500</v>
      </c>
      <c r="G113" s="29">
        <v>3491162500</v>
      </c>
      <c r="H113" s="29">
        <v>3491162500</v>
      </c>
      <c r="I113" s="29">
        <v>285259046</v>
      </c>
      <c r="J113" s="29">
        <v>285259046</v>
      </c>
      <c r="K113" s="30">
        <v>0.9244971231002318</v>
      </c>
      <c r="L113" s="30">
        <v>0.9244971231002318</v>
      </c>
    </row>
    <row r="114" spans="1:12" ht="60" x14ac:dyDescent="0.25">
      <c r="A114" s="31" t="s">
        <v>165</v>
      </c>
      <c r="B114" s="40" t="str">
        <f>+VLOOKUP(A114,Hoja5!$D$2:$E$733,2)</f>
        <v>CONTROL DE LOS RIESGO EN NUESTRO TERRITORIO CARTAGENA - Ingresos Corrientes de Libre Destinacion (1%)</v>
      </c>
      <c r="C114" s="29">
        <v>0</v>
      </c>
      <c r="D114" s="29">
        <v>138203386.03999999</v>
      </c>
      <c r="E114" s="29">
        <v>89952819</v>
      </c>
      <c r="F114" s="29">
        <v>89952819</v>
      </c>
      <c r="G114" s="29">
        <v>89952819</v>
      </c>
      <c r="H114" s="29">
        <v>0</v>
      </c>
      <c r="I114" s="29">
        <v>48250567.039999992</v>
      </c>
      <c r="J114" s="29">
        <v>48250567.039999992</v>
      </c>
      <c r="K114" s="30">
        <v>0.65087275773377284</v>
      </c>
      <c r="L114" s="30">
        <v>0.65087275773377284</v>
      </c>
    </row>
    <row r="115" spans="1:12" x14ac:dyDescent="0.25">
      <c r="A115" s="15" t="s">
        <v>1735</v>
      </c>
      <c r="B115" s="38"/>
      <c r="C115" s="21">
        <v>0</v>
      </c>
      <c r="D115" s="21">
        <v>400000000</v>
      </c>
      <c r="E115" s="21">
        <v>0</v>
      </c>
      <c r="F115" s="21">
        <v>0</v>
      </c>
      <c r="G115" s="21">
        <v>0</v>
      </c>
      <c r="H115" s="21">
        <v>0</v>
      </c>
      <c r="I115" s="21">
        <v>400000000</v>
      </c>
      <c r="J115" s="21">
        <v>400000000</v>
      </c>
      <c r="K115" s="27">
        <v>0</v>
      </c>
      <c r="L115" s="27">
        <v>0</v>
      </c>
    </row>
    <row r="116" spans="1:12" ht="75" x14ac:dyDescent="0.25">
      <c r="A116" s="31" t="s">
        <v>86</v>
      </c>
      <c r="B116" s="40" t="str">
        <f>+VLOOKUP(A116,Hoja5!$D$2:$E$733,2)</f>
        <v>CONTROL DEL RIESGO EN NUESTRO TERRITORIO -PLAN DE ACCION -CALAMIDAD PUBLICA - Impuesto Transporte por Oleoducto y Gasoducto</v>
      </c>
      <c r="C116" s="29">
        <v>0</v>
      </c>
      <c r="D116" s="29">
        <v>400000000</v>
      </c>
      <c r="E116" s="29">
        <v>0</v>
      </c>
      <c r="F116" s="29">
        <v>0</v>
      </c>
      <c r="G116" s="29">
        <v>0</v>
      </c>
      <c r="H116" s="29">
        <v>0</v>
      </c>
      <c r="I116" s="29">
        <v>400000000</v>
      </c>
      <c r="J116" s="29">
        <v>400000000</v>
      </c>
      <c r="K116" s="30">
        <v>0</v>
      </c>
      <c r="L116" s="30">
        <v>0</v>
      </c>
    </row>
    <row r="117" spans="1:12" x14ac:dyDescent="0.25">
      <c r="A117" s="15" t="s">
        <v>1736</v>
      </c>
      <c r="B117" s="38"/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7" t="e">
        <v>#DIV/0!</v>
      </c>
      <c r="L117" s="27" t="e">
        <v>#DIV/0!</v>
      </c>
    </row>
    <row r="118" spans="1:12" ht="75" x14ac:dyDescent="0.25">
      <c r="A118" s="31" t="s">
        <v>96</v>
      </c>
      <c r="B118" s="40" t="str">
        <f>+VLOOKUP(A118,Hoja5!$D$2:$E$733,2)</f>
        <v>CONTROL DEL RIESGO EN NUESTRO TERRITORIO ��� PLAN DE ACCION COVID - 19- Rendimientos Financieros Impuesto Transporte por Oleoducto y Gasoducto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30" t="e">
        <v>#DIV/0!</v>
      </c>
      <c r="L118" s="30" t="e">
        <v>#DIV/0!</v>
      </c>
    </row>
    <row r="119" spans="1:12" ht="90" x14ac:dyDescent="0.25">
      <c r="A119" s="31" t="s">
        <v>98</v>
      </c>
      <c r="B119" s="40" t="str">
        <f>+VLOOKUP(A119,Hoja5!$D$2:$E$733,2)</f>
        <v>CONTROL DEL RIESGO EN NUESTRO TERRITORIO -PLAN DE ACCION - CALAMIDAD PUBLICA - Rendimientos Financieros Impuesto Transporte por Oleoducto y Gasoducto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30" t="e">
        <v>#DIV/0!</v>
      </c>
      <c r="L119" s="30" t="e">
        <v>#DIV/0!</v>
      </c>
    </row>
    <row r="120" spans="1:12" x14ac:dyDescent="0.25">
      <c r="A120" s="15" t="s">
        <v>1737</v>
      </c>
      <c r="B120" s="38"/>
      <c r="C120" s="21">
        <v>0</v>
      </c>
      <c r="D120" s="21">
        <v>126712</v>
      </c>
      <c r="E120" s="21">
        <v>0</v>
      </c>
      <c r="F120" s="21">
        <v>0</v>
      </c>
      <c r="G120" s="21">
        <v>0</v>
      </c>
      <c r="H120" s="21">
        <v>0</v>
      </c>
      <c r="I120" s="21">
        <v>126712</v>
      </c>
      <c r="J120" s="21">
        <v>126712</v>
      </c>
      <c r="K120" s="27">
        <v>0</v>
      </c>
      <c r="L120" s="27">
        <v>0</v>
      </c>
    </row>
    <row r="121" spans="1:12" ht="75" x14ac:dyDescent="0.25">
      <c r="A121" s="31" t="s">
        <v>100</v>
      </c>
      <c r="B121" s="40" t="str">
        <f>+VLOOKUP(A121,Hoja5!$D$2:$E$733,2)</f>
        <v>CONTROL DEL RIESGO EN NUESTRO TERRITORIO -PLAN DE ACCION -CALAMIDAD PUBLICA - Rendimientos Financieros Venta De Activos</v>
      </c>
      <c r="C121" s="29">
        <v>0</v>
      </c>
      <c r="D121" s="29">
        <v>126712</v>
      </c>
      <c r="E121" s="29">
        <v>0</v>
      </c>
      <c r="F121" s="29">
        <v>0</v>
      </c>
      <c r="G121" s="29">
        <v>0</v>
      </c>
      <c r="H121" s="29">
        <v>0</v>
      </c>
      <c r="I121" s="29">
        <v>126712</v>
      </c>
      <c r="J121" s="29">
        <v>126712</v>
      </c>
      <c r="K121" s="30">
        <v>0</v>
      </c>
      <c r="L121" s="30">
        <v>0</v>
      </c>
    </row>
    <row r="122" spans="1:12" x14ac:dyDescent="0.25">
      <c r="A122" s="15" t="s">
        <v>1738</v>
      </c>
      <c r="B122" s="38"/>
      <c r="C122" s="21">
        <v>0</v>
      </c>
      <c r="D122" s="21">
        <v>1126960898</v>
      </c>
      <c r="E122" s="21">
        <v>1126960898</v>
      </c>
      <c r="F122" s="21">
        <v>1126960898</v>
      </c>
      <c r="G122" s="21">
        <v>1126960898</v>
      </c>
      <c r="H122" s="21">
        <v>1126960898</v>
      </c>
      <c r="I122" s="21">
        <v>0</v>
      </c>
      <c r="J122" s="21">
        <v>0</v>
      </c>
      <c r="K122" s="27">
        <v>1</v>
      </c>
      <c r="L122" s="27">
        <v>1</v>
      </c>
    </row>
    <row r="123" spans="1:12" ht="60" x14ac:dyDescent="0.25">
      <c r="A123" s="31" t="s">
        <v>108</v>
      </c>
      <c r="B123" s="40" t="str">
        <f>+VLOOKUP(A123,Hoja5!$D$2:$E$733,2)</f>
        <v>CONTROL DEL RIESGO EN NUESTRO TERRITORIO -PLAN DE ACCION - CALAMIDAD PUBLICA - Dividendos Sociedad Portuaria</v>
      </c>
      <c r="C123" s="29">
        <v>0</v>
      </c>
      <c r="D123" s="29">
        <v>1126960898</v>
      </c>
      <c r="E123" s="29">
        <v>1126960898</v>
      </c>
      <c r="F123" s="29">
        <v>1126960898</v>
      </c>
      <c r="G123" s="29">
        <v>1126960898</v>
      </c>
      <c r="H123" s="29">
        <v>1126960898</v>
      </c>
      <c r="I123" s="29">
        <v>0</v>
      </c>
      <c r="J123" s="29">
        <v>0</v>
      </c>
      <c r="K123" s="30">
        <v>1</v>
      </c>
      <c r="L123" s="30">
        <v>1</v>
      </c>
    </row>
    <row r="124" spans="1:12" x14ac:dyDescent="0.25">
      <c r="A124" s="13" t="s">
        <v>1715</v>
      </c>
      <c r="B124" s="36"/>
      <c r="C124" s="19">
        <v>10034469502.99</v>
      </c>
      <c r="D124" s="19">
        <v>12529737314.939999</v>
      </c>
      <c r="E124" s="19">
        <v>11343320246.059999</v>
      </c>
      <c r="F124" s="19">
        <v>6863129148.3299999</v>
      </c>
      <c r="G124" s="19">
        <v>5551757639.3299999</v>
      </c>
      <c r="H124" s="19">
        <v>5103722180.3299999</v>
      </c>
      <c r="I124" s="19">
        <v>1186417068.8799992</v>
      </c>
      <c r="J124" s="19">
        <v>5666608166.6099987</v>
      </c>
      <c r="K124" s="25">
        <v>0.90531189608697071</v>
      </c>
      <c r="L124" s="25">
        <v>0.547747249269676</v>
      </c>
    </row>
    <row r="125" spans="1:12" x14ac:dyDescent="0.25">
      <c r="A125" s="14" t="s">
        <v>1716</v>
      </c>
      <c r="B125" s="37"/>
      <c r="C125" s="20">
        <v>10034469502.99</v>
      </c>
      <c r="D125" s="20">
        <v>12529737314.939999</v>
      </c>
      <c r="E125" s="20">
        <v>11343320246.059999</v>
      </c>
      <c r="F125" s="20">
        <v>6863129148.3299999</v>
      </c>
      <c r="G125" s="20">
        <v>5551757639.3299999</v>
      </c>
      <c r="H125" s="20">
        <v>5103722180.3299999</v>
      </c>
      <c r="I125" s="20">
        <v>1186417068.8799992</v>
      </c>
      <c r="J125" s="20">
        <v>5666608166.6099987</v>
      </c>
      <c r="K125" s="26">
        <v>0.90531189608697071</v>
      </c>
      <c r="L125" s="26">
        <v>0.547747249269676</v>
      </c>
    </row>
    <row r="126" spans="1:12" x14ac:dyDescent="0.25">
      <c r="A126" s="15" t="s">
        <v>1753</v>
      </c>
      <c r="B126" s="38"/>
      <c r="C126" s="21">
        <v>452152464</v>
      </c>
      <c r="D126" s="21">
        <v>1042615738.08</v>
      </c>
      <c r="E126" s="21">
        <v>720462291</v>
      </c>
      <c r="F126" s="21">
        <v>240278300</v>
      </c>
      <c r="G126" s="21">
        <v>125000000</v>
      </c>
      <c r="H126" s="21">
        <v>125000000</v>
      </c>
      <c r="I126" s="21">
        <v>322153447.08000004</v>
      </c>
      <c r="J126" s="21">
        <v>802337438.08000004</v>
      </c>
      <c r="K126" s="27">
        <v>0.69101421040003408</v>
      </c>
      <c r="L126" s="27">
        <v>0.23045719647631427</v>
      </c>
    </row>
    <row r="127" spans="1:12" x14ac:dyDescent="0.25">
      <c r="A127" s="16" t="s">
        <v>1752</v>
      </c>
      <c r="B127" s="39"/>
      <c r="C127" s="22">
        <v>452152464</v>
      </c>
      <c r="D127" s="22">
        <v>1042615738.08</v>
      </c>
      <c r="E127" s="22">
        <v>720462291</v>
      </c>
      <c r="F127" s="22">
        <v>240278300</v>
      </c>
      <c r="G127" s="22">
        <v>125000000</v>
      </c>
      <c r="H127" s="22">
        <v>125000000</v>
      </c>
      <c r="I127" s="22">
        <v>322153447.08000004</v>
      </c>
      <c r="J127" s="22">
        <v>802337438.08000004</v>
      </c>
      <c r="K127" s="28">
        <v>0.69101421040003408</v>
      </c>
      <c r="L127" s="28">
        <v>0.23045719647631427</v>
      </c>
    </row>
    <row r="128" spans="1:12" ht="60" x14ac:dyDescent="0.25">
      <c r="A128" s="31" t="s">
        <v>211</v>
      </c>
      <c r="B128" s="40" t="str">
        <f>+VLOOKUP(A128,Hoja5!$D$2:$E$733,2)</f>
        <v>IDENTIFICACION PARA SUPERACION DE LA POBREZA Y DESIGUALDAD - Rendimientos financieros ICLD</v>
      </c>
      <c r="C128" s="29">
        <v>452152464</v>
      </c>
      <c r="D128" s="29">
        <v>452152464</v>
      </c>
      <c r="E128" s="29">
        <v>130000000</v>
      </c>
      <c r="F128" s="29">
        <v>125000000</v>
      </c>
      <c r="G128" s="29">
        <v>125000000</v>
      </c>
      <c r="H128" s="29">
        <v>125000000</v>
      </c>
      <c r="I128" s="29">
        <v>322152464</v>
      </c>
      <c r="J128" s="29">
        <v>327152464</v>
      </c>
      <c r="K128" s="30">
        <v>0.28751363832001586</v>
      </c>
      <c r="L128" s="30">
        <v>0.27645542146155372</v>
      </c>
    </row>
    <row r="129" spans="1:12" ht="60" x14ac:dyDescent="0.25">
      <c r="A129" s="31" t="s">
        <v>205</v>
      </c>
      <c r="B129" s="40" t="str">
        <f>+VLOOKUP(A129,Hoja5!$D$2:$E$733,2)</f>
        <v>IDENTIFICACION PARA SUPERACION DE LA POBREZA Y DESIGUALDAD - Rendimientos Financieros ICLD</v>
      </c>
      <c r="C129" s="29">
        <v>0</v>
      </c>
      <c r="D129" s="29">
        <v>590463274.08000004</v>
      </c>
      <c r="E129" s="29">
        <v>590462291</v>
      </c>
      <c r="F129" s="29">
        <v>115278300</v>
      </c>
      <c r="G129" s="29">
        <v>0</v>
      </c>
      <c r="H129" s="29">
        <v>0</v>
      </c>
      <c r="I129" s="29">
        <v>983.08000004291534</v>
      </c>
      <c r="J129" s="29">
        <v>475184974.08000004</v>
      </c>
      <c r="K129" s="30">
        <v>0.999998335070032</v>
      </c>
      <c r="L129" s="30">
        <v>0.19523364967891518</v>
      </c>
    </row>
    <row r="130" spans="1:12" x14ac:dyDescent="0.25">
      <c r="A130" s="15" t="s">
        <v>1730</v>
      </c>
      <c r="B130" s="38"/>
      <c r="C130" s="21">
        <v>499999999.80000001</v>
      </c>
      <c r="D130" s="21">
        <v>299999999.80000001</v>
      </c>
      <c r="E130" s="21">
        <v>299999147</v>
      </c>
      <c r="F130" s="21">
        <v>167315050</v>
      </c>
      <c r="G130" s="21">
        <v>136650000</v>
      </c>
      <c r="H130" s="21">
        <v>136650000</v>
      </c>
      <c r="I130" s="21">
        <v>852.80000001192093</v>
      </c>
      <c r="J130" s="21">
        <v>132684949.80000001</v>
      </c>
      <c r="K130" s="27">
        <v>0.99999715733333139</v>
      </c>
      <c r="L130" s="27">
        <v>0.55771683370514458</v>
      </c>
    </row>
    <row r="131" spans="1:12" x14ac:dyDescent="0.25">
      <c r="A131" s="16" t="s">
        <v>1722</v>
      </c>
      <c r="B131" s="39"/>
      <c r="C131" s="22">
        <v>499999999.80000001</v>
      </c>
      <c r="D131" s="22">
        <v>299999999.80000001</v>
      </c>
      <c r="E131" s="22">
        <v>299999147</v>
      </c>
      <c r="F131" s="22">
        <v>167315050</v>
      </c>
      <c r="G131" s="22">
        <v>136650000</v>
      </c>
      <c r="H131" s="22">
        <v>136650000</v>
      </c>
      <c r="I131" s="22">
        <v>852.80000001192093</v>
      </c>
      <c r="J131" s="22">
        <v>132684949.80000001</v>
      </c>
      <c r="K131" s="28">
        <v>0.99999715733333139</v>
      </c>
      <c r="L131" s="28">
        <v>0.55771683370514458</v>
      </c>
    </row>
    <row r="132" spans="1:12" ht="60" x14ac:dyDescent="0.25">
      <c r="A132" s="31" t="s">
        <v>56</v>
      </c>
      <c r="B132" s="40" t="str">
        <f>+VLOOKUP(A132,Hoja5!$D$2:$E$733,2)</f>
        <v>SALUD PARA LA SUPERACION DE LA POBREZA Y DESIGUALDAD - Ingresos corrientes de libre destinacion</v>
      </c>
      <c r="C132" s="29">
        <v>499999999.80000001</v>
      </c>
      <c r="D132" s="29">
        <v>299999999.80000001</v>
      </c>
      <c r="E132" s="29">
        <v>299999147</v>
      </c>
      <c r="F132" s="29">
        <v>167315050</v>
      </c>
      <c r="G132" s="29">
        <v>136650000</v>
      </c>
      <c r="H132" s="29">
        <v>136650000</v>
      </c>
      <c r="I132" s="29">
        <v>852.80000001192093</v>
      </c>
      <c r="J132" s="29">
        <v>132684949.80000001</v>
      </c>
      <c r="K132" s="30">
        <v>0.99999715733333139</v>
      </c>
      <c r="L132" s="30">
        <v>0.55771683370514458</v>
      </c>
    </row>
    <row r="133" spans="1:12" x14ac:dyDescent="0.25">
      <c r="A133" s="15" t="s">
        <v>1731</v>
      </c>
      <c r="B133" s="38"/>
      <c r="C133" s="21">
        <v>100000000.39</v>
      </c>
      <c r="D133" s="21">
        <v>82000000.390000001</v>
      </c>
      <c r="E133" s="21">
        <v>81800000</v>
      </c>
      <c r="F133" s="21">
        <v>63869054</v>
      </c>
      <c r="G133" s="21">
        <v>16000000</v>
      </c>
      <c r="H133" s="21">
        <v>16000000</v>
      </c>
      <c r="I133" s="21">
        <v>200000.3900000006</v>
      </c>
      <c r="J133" s="21">
        <v>18130946.390000001</v>
      </c>
      <c r="K133" s="27">
        <v>0.99756097086525874</v>
      </c>
      <c r="L133" s="27">
        <v>0.77889089873454331</v>
      </c>
    </row>
    <row r="134" spans="1:12" x14ac:dyDescent="0.25">
      <c r="A134" s="16" t="s">
        <v>1722</v>
      </c>
      <c r="B134" s="39"/>
      <c r="C134" s="22">
        <v>100000000.39</v>
      </c>
      <c r="D134" s="22">
        <v>82000000.390000001</v>
      </c>
      <c r="E134" s="22">
        <v>81800000</v>
      </c>
      <c r="F134" s="22">
        <v>63869054</v>
      </c>
      <c r="G134" s="22">
        <v>16000000</v>
      </c>
      <c r="H134" s="22">
        <v>16000000</v>
      </c>
      <c r="I134" s="22">
        <v>200000.3900000006</v>
      </c>
      <c r="J134" s="22">
        <v>18130946.390000001</v>
      </c>
      <c r="K134" s="28">
        <v>0.99756097086525874</v>
      </c>
      <c r="L134" s="28">
        <v>0.77889089873454331</v>
      </c>
    </row>
    <row r="135" spans="1:12" ht="60" x14ac:dyDescent="0.25">
      <c r="A135" s="31" t="s">
        <v>58</v>
      </c>
      <c r="B135" s="40" t="str">
        <f>+VLOOKUP(A135,Hoja5!$D$2:$E$733,2)</f>
        <v>EDUCACION PARA LA SUPERACION DE LA POBREZA Y DESIGUALDAD - Ingresos corrientes de libre destinacion</v>
      </c>
      <c r="C135" s="29">
        <v>100000000.39</v>
      </c>
      <c r="D135" s="29">
        <v>82000000.390000001</v>
      </c>
      <c r="E135" s="29">
        <v>81800000</v>
      </c>
      <c r="F135" s="29">
        <v>63869054</v>
      </c>
      <c r="G135" s="29">
        <v>16000000</v>
      </c>
      <c r="H135" s="29">
        <v>16000000</v>
      </c>
      <c r="I135" s="29">
        <v>200000.3900000006</v>
      </c>
      <c r="J135" s="29">
        <v>18130946.390000001</v>
      </c>
      <c r="K135" s="30">
        <v>0.99756097086525874</v>
      </c>
      <c r="L135" s="30">
        <v>0.77889089873454331</v>
      </c>
    </row>
    <row r="136" spans="1:12" x14ac:dyDescent="0.25">
      <c r="A136" s="15" t="s">
        <v>1723</v>
      </c>
      <c r="B136" s="38"/>
      <c r="C136" s="21">
        <v>799999999.64999998</v>
      </c>
      <c r="D136" s="21">
        <v>1206427408.0999999</v>
      </c>
      <c r="E136" s="21">
        <v>1069499180</v>
      </c>
      <c r="F136" s="21">
        <v>1068932513</v>
      </c>
      <c r="G136" s="21">
        <v>199433333</v>
      </c>
      <c r="H136" s="21">
        <v>193600000</v>
      </c>
      <c r="I136" s="21">
        <v>136928228.0999999</v>
      </c>
      <c r="J136" s="21">
        <v>137494895.0999999</v>
      </c>
      <c r="K136" s="27">
        <v>0.88650106323790512</v>
      </c>
      <c r="L136" s="27">
        <v>0.88603135656828258</v>
      </c>
    </row>
    <row r="137" spans="1:12" x14ac:dyDescent="0.25">
      <c r="A137" s="16" t="s">
        <v>1722</v>
      </c>
      <c r="B137" s="39"/>
      <c r="C137" s="22">
        <v>299999999.64999998</v>
      </c>
      <c r="D137" s="22">
        <v>249999999.65000001</v>
      </c>
      <c r="E137" s="22">
        <v>249999999</v>
      </c>
      <c r="F137" s="22">
        <v>249433332</v>
      </c>
      <c r="G137" s="22">
        <v>199433333</v>
      </c>
      <c r="H137" s="22">
        <v>193600000</v>
      </c>
      <c r="I137" s="22">
        <v>0.65000000596046448</v>
      </c>
      <c r="J137" s="22">
        <v>566667.65000000596</v>
      </c>
      <c r="K137" s="28">
        <v>0.99999999740000001</v>
      </c>
      <c r="L137" s="28">
        <v>0.99773332939682668</v>
      </c>
    </row>
    <row r="138" spans="1:12" ht="60" x14ac:dyDescent="0.25">
      <c r="A138" s="31" t="s">
        <v>38</v>
      </c>
      <c r="B138" s="40" t="str">
        <f>+VLOOKUP(A138,Hoja5!$D$2:$E$733,2)</f>
        <v>HABITABILIDAD PARA LA SUPERACION DE LA POBREZA Y DESIGUALDAD - Ingresos corrientes de libre destinacion</v>
      </c>
      <c r="C138" s="29">
        <v>299999999.64999998</v>
      </c>
      <c r="D138" s="29">
        <v>249999999.65000001</v>
      </c>
      <c r="E138" s="29">
        <v>249999999</v>
      </c>
      <c r="F138" s="29">
        <v>249433332</v>
      </c>
      <c r="G138" s="29">
        <v>199433333</v>
      </c>
      <c r="H138" s="29">
        <v>193600000</v>
      </c>
      <c r="I138" s="29">
        <v>0.65000000596046448</v>
      </c>
      <c r="J138" s="29">
        <v>566667.65000000596</v>
      </c>
      <c r="K138" s="30">
        <v>0.99999999740000001</v>
      </c>
      <c r="L138" s="30">
        <v>0.99773332939682668</v>
      </c>
    </row>
    <row r="139" spans="1:12" x14ac:dyDescent="0.25">
      <c r="A139" s="15" t="s">
        <v>1755</v>
      </c>
      <c r="B139" s="38"/>
      <c r="C139" s="21">
        <v>500000000</v>
      </c>
      <c r="D139" s="21">
        <v>956427408.45000005</v>
      </c>
      <c r="E139" s="21">
        <v>819499181</v>
      </c>
      <c r="F139" s="21">
        <v>819499181</v>
      </c>
      <c r="G139" s="21">
        <v>0</v>
      </c>
      <c r="H139" s="21">
        <v>0</v>
      </c>
      <c r="I139" s="21">
        <v>136928227.45000005</v>
      </c>
      <c r="J139" s="21">
        <v>136928227.45000005</v>
      </c>
      <c r="K139" s="27">
        <v>0.85683364336880741</v>
      </c>
      <c r="L139" s="27">
        <v>0.85683364336880741</v>
      </c>
    </row>
    <row r="140" spans="1:12" ht="60" x14ac:dyDescent="0.25">
      <c r="A140" s="31" t="s">
        <v>228</v>
      </c>
      <c r="B140" s="40" t="str">
        <f>+VLOOKUP(A140,Hoja5!$D$2:$E$733,2)</f>
        <v>HABITABILIDAD PARA LA SUPERACION DE LA POBREZA Y DESIGUALDAD - Contraprestaciones portuarias</v>
      </c>
      <c r="C140" s="29">
        <v>500000000</v>
      </c>
      <c r="D140" s="29">
        <v>500000000</v>
      </c>
      <c r="E140" s="29">
        <v>500000000</v>
      </c>
      <c r="F140" s="29">
        <v>500000000</v>
      </c>
      <c r="G140" s="29">
        <v>0</v>
      </c>
      <c r="H140" s="29">
        <v>0</v>
      </c>
      <c r="I140" s="29">
        <v>0</v>
      </c>
      <c r="J140" s="29">
        <v>0</v>
      </c>
      <c r="K140" s="30">
        <v>1</v>
      </c>
      <c r="L140" s="30">
        <v>1</v>
      </c>
    </row>
    <row r="141" spans="1:12" ht="60" x14ac:dyDescent="0.25">
      <c r="A141" s="31" t="s">
        <v>221</v>
      </c>
      <c r="B141" s="40" t="str">
        <f>+VLOOKUP(A141,Hoja5!$D$2:$E$733,2)</f>
        <v>HABITABILIDAD PARA LA SUPERACION DE LA POBREZA Y DESIGUALDAD -  Contraprestaciones Portuarias</v>
      </c>
      <c r="C141" s="29">
        <v>0</v>
      </c>
      <c r="D141" s="29">
        <v>271614744.94999999</v>
      </c>
      <c r="E141" s="29">
        <v>190130320</v>
      </c>
      <c r="F141" s="29">
        <v>190130320</v>
      </c>
      <c r="G141" s="29">
        <v>0</v>
      </c>
      <c r="H141" s="29">
        <v>0</v>
      </c>
      <c r="I141" s="29">
        <v>81484424.949999988</v>
      </c>
      <c r="J141" s="29">
        <v>81484424.949999988</v>
      </c>
      <c r="K141" s="30">
        <v>0.69999999460633111</v>
      </c>
      <c r="L141" s="30">
        <v>0.69999999460633111</v>
      </c>
    </row>
    <row r="142" spans="1:12" ht="60" x14ac:dyDescent="0.25">
      <c r="A142" s="31" t="s">
        <v>225</v>
      </c>
      <c r="B142" s="40" t="str">
        <f>+VLOOKUP(A142,Hoja5!$D$2:$E$733,2)</f>
        <v>HABITABILIDAD PARA LA SUPERACION DE LA POBREZA Y DESIGUALDAD -  Contraprestaciones Portuarias</v>
      </c>
      <c r="C142" s="29">
        <v>0</v>
      </c>
      <c r="D142" s="29">
        <v>184812663.5</v>
      </c>
      <c r="E142" s="29">
        <v>129368861</v>
      </c>
      <c r="F142" s="29">
        <v>129368861</v>
      </c>
      <c r="G142" s="29">
        <v>0</v>
      </c>
      <c r="H142" s="29">
        <v>0</v>
      </c>
      <c r="I142" s="29">
        <v>55443802.5</v>
      </c>
      <c r="J142" s="29">
        <v>55443802.5</v>
      </c>
      <c r="K142" s="30">
        <v>0.69999998133244801</v>
      </c>
      <c r="L142" s="30">
        <v>0.69999998133244801</v>
      </c>
    </row>
    <row r="143" spans="1:12" x14ac:dyDescent="0.25">
      <c r="A143" s="15" t="s">
        <v>1724</v>
      </c>
      <c r="B143" s="38"/>
      <c r="C143" s="21">
        <v>2254159162.75</v>
      </c>
      <c r="D143" s="21">
        <v>3519286364.25</v>
      </c>
      <c r="E143" s="21">
        <v>3094748203</v>
      </c>
      <c r="F143" s="21">
        <v>1800763247</v>
      </c>
      <c r="G143" s="21">
        <v>1755973247</v>
      </c>
      <c r="H143" s="21">
        <v>1753573247</v>
      </c>
      <c r="I143" s="21">
        <v>424538161.25</v>
      </c>
      <c r="J143" s="21">
        <v>1718523117.25</v>
      </c>
      <c r="K143" s="27">
        <v>0.87936811122772218</v>
      </c>
      <c r="L143" s="27">
        <v>0.51168420543798609</v>
      </c>
    </row>
    <row r="144" spans="1:12" x14ac:dyDescent="0.25">
      <c r="A144" s="16" t="s">
        <v>1722</v>
      </c>
      <c r="B144" s="39"/>
      <c r="C144" s="22">
        <v>499999999.75</v>
      </c>
      <c r="D144" s="22">
        <v>149999999.75</v>
      </c>
      <c r="E144" s="22">
        <v>149999999</v>
      </c>
      <c r="F144" s="22">
        <v>0</v>
      </c>
      <c r="G144" s="22">
        <v>0</v>
      </c>
      <c r="H144" s="22">
        <v>0</v>
      </c>
      <c r="I144" s="22">
        <v>0.75</v>
      </c>
      <c r="J144" s="22">
        <v>149999999.75</v>
      </c>
      <c r="K144" s="28">
        <v>0.99999999500000003</v>
      </c>
      <c r="L144" s="28">
        <v>0</v>
      </c>
    </row>
    <row r="145" spans="1:12" ht="60" x14ac:dyDescent="0.25">
      <c r="A145" s="31" t="s">
        <v>42</v>
      </c>
      <c r="B145" s="40" t="str">
        <f>+VLOOKUP(A145,Hoja5!$D$2:$E$733,2)</f>
        <v>INGRESO Y TRABAJO PARA LA SUPERACION DE LA POBREZA Y DESIGUALDAD - Ingresos corrientes de libre destinacion</v>
      </c>
      <c r="C145" s="29">
        <v>499999999.75</v>
      </c>
      <c r="D145" s="29">
        <v>149999999.75</v>
      </c>
      <c r="E145" s="29">
        <v>149999999</v>
      </c>
      <c r="F145" s="29">
        <v>0</v>
      </c>
      <c r="G145" s="29">
        <v>0</v>
      </c>
      <c r="H145" s="29">
        <v>0</v>
      </c>
      <c r="I145" s="29">
        <v>0.75</v>
      </c>
      <c r="J145" s="29">
        <v>149999999.75</v>
      </c>
      <c r="K145" s="30">
        <v>0.99999999500000003</v>
      </c>
      <c r="L145" s="30">
        <v>0</v>
      </c>
    </row>
    <row r="146" spans="1:12" x14ac:dyDescent="0.25">
      <c r="A146" s="15" t="s">
        <v>1755</v>
      </c>
      <c r="B146" s="38"/>
      <c r="C146" s="21">
        <v>1754159163</v>
      </c>
      <c r="D146" s="21">
        <v>3369286364.5</v>
      </c>
      <c r="E146" s="21">
        <v>2944748204</v>
      </c>
      <c r="F146" s="21">
        <v>1800763247</v>
      </c>
      <c r="G146" s="21">
        <v>1755973247</v>
      </c>
      <c r="H146" s="21">
        <v>1753573247</v>
      </c>
      <c r="I146" s="21">
        <v>424538160.5</v>
      </c>
      <c r="J146" s="21">
        <v>1568523117.5</v>
      </c>
      <c r="K146" s="27">
        <v>0.87399760228958712</v>
      </c>
      <c r="L146" s="27">
        <v>0.53446429070959423</v>
      </c>
    </row>
    <row r="147" spans="1:12" ht="60" x14ac:dyDescent="0.25">
      <c r="A147" s="31" t="s">
        <v>230</v>
      </c>
      <c r="B147" s="40" t="str">
        <f>+VLOOKUP(A147,Hoja5!$D$2:$E$733,2)</f>
        <v>INGRESO Y TRABAJO PARA LA SUPERACION DE LA POBREZA Y DESIGUALDAD - Contraprestaciones portuarias</v>
      </c>
      <c r="C147" s="29">
        <v>1754159163</v>
      </c>
      <c r="D147" s="29">
        <v>1754159163</v>
      </c>
      <c r="E147" s="29">
        <v>1754159163</v>
      </c>
      <c r="F147" s="29">
        <v>1740763247</v>
      </c>
      <c r="G147" s="29">
        <v>1695973247</v>
      </c>
      <c r="H147" s="29">
        <v>1693573247</v>
      </c>
      <c r="I147" s="29">
        <v>0</v>
      </c>
      <c r="J147" s="29">
        <v>13395916</v>
      </c>
      <c r="K147" s="30">
        <v>1</v>
      </c>
      <c r="L147" s="30">
        <v>0.99236334063489995</v>
      </c>
    </row>
    <row r="148" spans="1:12" ht="60" x14ac:dyDescent="0.25">
      <c r="A148" s="31" t="s">
        <v>226</v>
      </c>
      <c r="B148" s="40" t="str">
        <f>+VLOOKUP(A148,Hoja5!$D$2:$E$733,2)</f>
        <v>INGRESO Y TRABAJO PARA LA SUPERACION DE LA POBREZA Y DESIGUALDAD - Contraprestaciones Portuarias</v>
      </c>
      <c r="C148" s="29">
        <v>0</v>
      </c>
      <c r="D148" s="29">
        <v>1615127201.5</v>
      </c>
      <c r="E148" s="29">
        <v>1190589041</v>
      </c>
      <c r="F148" s="29">
        <v>60000000</v>
      </c>
      <c r="G148" s="29">
        <v>60000000</v>
      </c>
      <c r="H148" s="29">
        <v>60000000</v>
      </c>
      <c r="I148" s="29">
        <v>424538160.5</v>
      </c>
      <c r="J148" s="29">
        <v>1555127201.5</v>
      </c>
      <c r="K148" s="30">
        <v>0.73714877682344571</v>
      </c>
      <c r="L148" s="30">
        <v>3.7148776854403071E-2</v>
      </c>
    </row>
    <row r="149" spans="1:12" x14ac:dyDescent="0.25">
      <c r="A149" s="15" t="s">
        <v>1725</v>
      </c>
      <c r="B149" s="38"/>
      <c r="C149" s="21">
        <v>427125705.36000001</v>
      </c>
      <c r="D149" s="21">
        <v>712018068.27999997</v>
      </c>
      <c r="E149" s="21">
        <v>616424000</v>
      </c>
      <c r="F149" s="21">
        <v>179500000</v>
      </c>
      <c r="G149" s="21">
        <v>156000000</v>
      </c>
      <c r="H149" s="21">
        <v>144400000</v>
      </c>
      <c r="I149" s="21">
        <v>95594068.279999971</v>
      </c>
      <c r="J149" s="21">
        <v>532518068.27999997</v>
      </c>
      <c r="K149" s="27">
        <v>0.86574207518227231</v>
      </c>
      <c r="L149" s="27">
        <v>0.25210034407358872</v>
      </c>
    </row>
    <row r="150" spans="1:12" x14ac:dyDescent="0.25">
      <c r="A150" s="16" t="s">
        <v>1722</v>
      </c>
      <c r="B150" s="39"/>
      <c r="C150" s="22">
        <v>150000000.36000001</v>
      </c>
      <c r="D150" s="22">
        <v>100000000.36</v>
      </c>
      <c r="E150" s="22">
        <v>100000000</v>
      </c>
      <c r="F150" s="22">
        <v>0</v>
      </c>
      <c r="G150" s="22">
        <v>0</v>
      </c>
      <c r="H150" s="22">
        <v>0</v>
      </c>
      <c r="I150" s="22">
        <v>0.35999999940395355</v>
      </c>
      <c r="J150" s="22">
        <v>100000000.36</v>
      </c>
      <c r="K150" s="28">
        <v>0.99999999640000004</v>
      </c>
      <c r="L150" s="28">
        <v>0</v>
      </c>
    </row>
    <row r="151" spans="1:12" ht="60" x14ac:dyDescent="0.25">
      <c r="A151" s="31" t="s">
        <v>44</v>
      </c>
      <c r="B151" s="40" t="str">
        <f>+VLOOKUP(A151,Hoja5!$D$2:$E$733,2)</f>
        <v>BANCARIZACION PARA LA SUPERACION DE LA POBREZA Y DESIGUALDAD - Ingresos corrientes de libre destinacion</v>
      </c>
      <c r="C151" s="29">
        <v>150000000.36000001</v>
      </c>
      <c r="D151" s="29">
        <v>100000000.36</v>
      </c>
      <c r="E151" s="29">
        <v>100000000</v>
      </c>
      <c r="F151" s="29">
        <v>0</v>
      </c>
      <c r="G151" s="29">
        <v>0</v>
      </c>
      <c r="H151" s="29">
        <v>0</v>
      </c>
      <c r="I151" s="29">
        <v>0.35999999940395355</v>
      </c>
      <c r="J151" s="29">
        <v>100000000.36</v>
      </c>
      <c r="K151" s="30">
        <v>0.99999999640000004</v>
      </c>
      <c r="L151" s="30">
        <v>0</v>
      </c>
    </row>
    <row r="152" spans="1:12" x14ac:dyDescent="0.25">
      <c r="A152" s="15" t="s">
        <v>1752</v>
      </c>
      <c r="B152" s="38"/>
      <c r="C152" s="21">
        <v>277125705</v>
      </c>
      <c r="D152" s="21">
        <v>612018067.92000008</v>
      </c>
      <c r="E152" s="21">
        <v>516424000</v>
      </c>
      <c r="F152" s="21">
        <v>179500000</v>
      </c>
      <c r="G152" s="21">
        <v>156000000</v>
      </c>
      <c r="H152" s="21">
        <v>144400000</v>
      </c>
      <c r="I152" s="21">
        <v>95594067.920000076</v>
      </c>
      <c r="J152" s="21">
        <v>432518067.92000008</v>
      </c>
      <c r="K152" s="27">
        <v>0.84380515391500555</v>
      </c>
      <c r="L152" s="27">
        <v>0.29329199480996915</v>
      </c>
    </row>
    <row r="153" spans="1:12" ht="60" x14ac:dyDescent="0.25">
      <c r="A153" s="31" t="s">
        <v>213</v>
      </c>
      <c r="B153" s="40" t="str">
        <f>+VLOOKUP(A153,Hoja5!$D$2:$E$733,2)</f>
        <v>BANCARIZACION PARA LA SUPERACION DE LA POBREZA Y DESIGUALDAD - Rendimientos financieros ICLD</v>
      </c>
      <c r="C153" s="29">
        <v>277125705</v>
      </c>
      <c r="D153" s="29">
        <v>277125705</v>
      </c>
      <c r="E153" s="29">
        <v>182000000</v>
      </c>
      <c r="F153" s="29">
        <v>179500000</v>
      </c>
      <c r="G153" s="29">
        <v>156000000</v>
      </c>
      <c r="H153" s="29">
        <v>144400000</v>
      </c>
      <c r="I153" s="29">
        <v>95125705</v>
      </c>
      <c r="J153" s="29">
        <v>97625705</v>
      </c>
      <c r="K153" s="30">
        <v>0.65674167612852807</v>
      </c>
      <c r="L153" s="30">
        <v>0.64772049925863062</v>
      </c>
    </row>
    <row r="154" spans="1:12" ht="60" x14ac:dyDescent="0.25">
      <c r="A154" s="31" t="s">
        <v>209</v>
      </c>
      <c r="B154" s="40" t="str">
        <f>+VLOOKUP(A154,Hoja5!$D$2:$E$733,2)</f>
        <v>BANCARIZACION PARA LA SUPERACION DE LA POBREZA Y DESIGUALDAD - Rendimientos Financieros ICLD</v>
      </c>
      <c r="C154" s="29">
        <v>0</v>
      </c>
      <c r="D154" s="29">
        <v>334892362.92000002</v>
      </c>
      <c r="E154" s="29">
        <v>334424000</v>
      </c>
      <c r="F154" s="29">
        <v>0</v>
      </c>
      <c r="G154" s="29">
        <v>0</v>
      </c>
      <c r="H154" s="29">
        <v>0</v>
      </c>
      <c r="I154" s="29">
        <v>468362.92000001669</v>
      </c>
      <c r="J154" s="29">
        <v>334892362.92000002</v>
      </c>
      <c r="K154" s="30">
        <v>0.99860145237139408</v>
      </c>
      <c r="L154" s="30">
        <v>0</v>
      </c>
    </row>
    <row r="155" spans="1:12" x14ac:dyDescent="0.25">
      <c r="A155" s="15" t="s">
        <v>1726</v>
      </c>
      <c r="B155" s="38"/>
      <c r="C155" s="21">
        <v>599999999.96000004</v>
      </c>
      <c r="D155" s="21">
        <v>399999999.95999998</v>
      </c>
      <c r="E155" s="21">
        <v>399999999</v>
      </c>
      <c r="F155" s="21">
        <v>392599999</v>
      </c>
      <c r="G155" s="21">
        <v>386699999</v>
      </c>
      <c r="H155" s="21">
        <v>164200000</v>
      </c>
      <c r="I155" s="21">
        <v>0.95999997854232788</v>
      </c>
      <c r="J155" s="21">
        <v>7400000.9599999785</v>
      </c>
      <c r="K155" s="27">
        <v>0.99999999760000002</v>
      </c>
      <c r="L155" s="27">
        <v>0.9814999975981501</v>
      </c>
    </row>
    <row r="156" spans="1:12" x14ac:dyDescent="0.25">
      <c r="A156" s="16" t="s">
        <v>1722</v>
      </c>
      <c r="B156" s="39"/>
      <c r="C156" s="22">
        <v>599999999.96000004</v>
      </c>
      <c r="D156" s="22">
        <v>399999999.95999998</v>
      </c>
      <c r="E156" s="22">
        <v>399999999</v>
      </c>
      <c r="F156" s="22">
        <v>392599999</v>
      </c>
      <c r="G156" s="22">
        <v>386699999</v>
      </c>
      <c r="H156" s="22">
        <v>164200000</v>
      </c>
      <c r="I156" s="22">
        <v>0.95999997854232788</v>
      </c>
      <c r="J156" s="22">
        <v>7400000.9599999785</v>
      </c>
      <c r="K156" s="28">
        <v>0.99999999760000002</v>
      </c>
      <c r="L156" s="28">
        <v>0.9814999975981501</v>
      </c>
    </row>
    <row r="157" spans="1:12" ht="60" x14ac:dyDescent="0.25">
      <c r="A157" s="31" t="s">
        <v>46</v>
      </c>
      <c r="B157" s="40" t="str">
        <f>+VLOOKUP(A157,Hoja5!$D$2:$E$733,2)</f>
        <v>DINAMICA FAMILIAR PARA SUPERACION DE LA POBREZA Y DESIGUALDAD - Ingresos corrientes de libre destinacion</v>
      </c>
      <c r="C157" s="29">
        <v>599999999.96000004</v>
      </c>
      <c r="D157" s="29">
        <v>399999999.95999998</v>
      </c>
      <c r="E157" s="29">
        <v>399999999</v>
      </c>
      <c r="F157" s="29">
        <v>392599999</v>
      </c>
      <c r="G157" s="29">
        <v>386699999</v>
      </c>
      <c r="H157" s="29">
        <v>164200000</v>
      </c>
      <c r="I157" s="29">
        <v>0.95999997854232788</v>
      </c>
      <c r="J157" s="29">
        <v>7400000.9599999785</v>
      </c>
      <c r="K157" s="30">
        <v>0.99999999760000002</v>
      </c>
      <c r="L157" s="30">
        <v>0.9814999975981501</v>
      </c>
    </row>
    <row r="158" spans="1:12" x14ac:dyDescent="0.25">
      <c r="A158" s="15" t="s">
        <v>1727</v>
      </c>
      <c r="B158" s="38"/>
      <c r="C158" s="21">
        <v>2300000000.2800002</v>
      </c>
      <c r="D158" s="21">
        <v>2218000000.2799997</v>
      </c>
      <c r="E158" s="21">
        <v>2217999073</v>
      </c>
      <c r="F158" s="21">
        <v>538074600</v>
      </c>
      <c r="G158" s="21">
        <v>504374600</v>
      </c>
      <c r="H158" s="21">
        <v>448800000</v>
      </c>
      <c r="I158" s="21">
        <v>927.27999973297119</v>
      </c>
      <c r="J158" s="21">
        <v>1679925400.2799997</v>
      </c>
      <c r="K158" s="27">
        <v>0.99999958192966654</v>
      </c>
      <c r="L158" s="27">
        <v>0.2425944995185183</v>
      </c>
    </row>
    <row r="159" spans="1:12" x14ac:dyDescent="0.25">
      <c r="A159" s="16" t="s">
        <v>1722</v>
      </c>
      <c r="B159" s="39"/>
      <c r="C159" s="22">
        <v>2300000000.2800002</v>
      </c>
      <c r="D159" s="22">
        <v>2218000000.2799997</v>
      </c>
      <c r="E159" s="22">
        <v>2217999073</v>
      </c>
      <c r="F159" s="22">
        <v>538074600</v>
      </c>
      <c r="G159" s="22">
        <v>504374600</v>
      </c>
      <c r="H159" s="22">
        <v>448800000</v>
      </c>
      <c r="I159" s="22">
        <v>927.27999973297119</v>
      </c>
      <c r="J159" s="22">
        <v>1679925400.2799997</v>
      </c>
      <c r="K159" s="28">
        <v>0.99999958192966654</v>
      </c>
      <c r="L159" s="28">
        <v>0.2425944995185183</v>
      </c>
    </row>
    <row r="160" spans="1:12" ht="75" x14ac:dyDescent="0.25">
      <c r="A160" s="31" t="s">
        <v>48</v>
      </c>
      <c r="B160" s="40" t="str">
        <f>+VLOOKUP(A160,Hoja5!$D$2:$E$733,2)</f>
        <v>NUTRICION  Y SEGURIDAD ALIMENTARIA FAMILIAR PARA SUPERACION DE LA POBREZA Y DESIGUALDAD - Ingresos corrientes de libre destinacion</v>
      </c>
      <c r="C160" s="29">
        <v>2300000000.2800002</v>
      </c>
      <c r="D160" s="29">
        <v>1518000000.28</v>
      </c>
      <c r="E160" s="29">
        <v>1517999073</v>
      </c>
      <c r="F160" s="29">
        <v>538074600</v>
      </c>
      <c r="G160" s="29">
        <v>504374600</v>
      </c>
      <c r="H160" s="29">
        <v>448800000</v>
      </c>
      <c r="I160" s="29">
        <v>927.27999997138977</v>
      </c>
      <c r="J160" s="29">
        <v>979925400.27999997</v>
      </c>
      <c r="K160" s="30">
        <v>0.9999993891436102</v>
      </c>
      <c r="L160" s="30">
        <v>0.35446284578442055</v>
      </c>
    </row>
    <row r="161" spans="1:12" ht="60" x14ac:dyDescent="0.25">
      <c r="A161" s="31" t="s">
        <v>62</v>
      </c>
      <c r="B161" s="40" t="str">
        <f>+VLOOKUP(A161,Hoja5!$D$2:$E$733,2)</f>
        <v>NUTRICION  Y SEGURIDAD ALIMENTARIA FAMILIAR PARA SUPERACION DE LA POBREZA Y DESIGUALDAD - Reintegros ICLD</v>
      </c>
      <c r="C161" s="29">
        <v>0</v>
      </c>
      <c r="D161" s="29">
        <v>700000000</v>
      </c>
      <c r="E161" s="29">
        <v>700000000</v>
      </c>
      <c r="F161" s="29">
        <v>0</v>
      </c>
      <c r="G161" s="29">
        <v>0</v>
      </c>
      <c r="H161" s="29">
        <v>0</v>
      </c>
      <c r="I161" s="29">
        <v>0</v>
      </c>
      <c r="J161" s="29">
        <v>700000000</v>
      </c>
      <c r="K161" s="30">
        <v>1</v>
      </c>
      <c r="L161" s="30">
        <v>0</v>
      </c>
    </row>
    <row r="162" spans="1:12" x14ac:dyDescent="0.25">
      <c r="A162" s="15" t="s">
        <v>1728</v>
      </c>
      <c r="B162" s="38"/>
      <c r="C162" s="21">
        <v>800000000.08000004</v>
      </c>
      <c r="D162" s="21">
        <v>800000000.08000004</v>
      </c>
      <c r="E162" s="21">
        <v>800000000</v>
      </c>
      <c r="F162" s="21">
        <v>698355053</v>
      </c>
      <c r="G162" s="21">
        <v>593526795</v>
      </c>
      <c r="H162" s="21">
        <v>448599268</v>
      </c>
      <c r="I162" s="21">
        <v>8.0000042915344238E-2</v>
      </c>
      <c r="J162" s="21">
        <v>101644947.08000004</v>
      </c>
      <c r="K162" s="27">
        <v>0.99999999989999999</v>
      </c>
      <c r="L162" s="27">
        <v>0.87294381616270555</v>
      </c>
    </row>
    <row r="163" spans="1:12" x14ac:dyDescent="0.25">
      <c r="A163" s="16" t="s">
        <v>1722</v>
      </c>
      <c r="B163" s="39"/>
      <c r="C163" s="22">
        <v>800000000.08000004</v>
      </c>
      <c r="D163" s="22">
        <v>800000000.08000004</v>
      </c>
      <c r="E163" s="22">
        <v>800000000</v>
      </c>
      <c r="F163" s="22">
        <v>698355053</v>
      </c>
      <c r="G163" s="22">
        <v>593526795</v>
      </c>
      <c r="H163" s="22">
        <v>448599268</v>
      </c>
      <c r="I163" s="22">
        <v>8.0000042915344238E-2</v>
      </c>
      <c r="J163" s="22">
        <v>101644947.08000004</v>
      </c>
      <c r="K163" s="28">
        <v>0.99999999989999999</v>
      </c>
      <c r="L163" s="28">
        <v>0.87294381616270555</v>
      </c>
    </row>
    <row r="164" spans="1:12" ht="75" x14ac:dyDescent="0.25">
      <c r="A164" s="31" t="s">
        <v>50</v>
      </c>
      <c r="B164" s="40" t="str">
        <f>+VLOOKUP(A164,Hoja5!$D$2:$E$733,2)</f>
        <v>ACCESO A LA JUSTICIA Y FORMACION EN MECANISMOS ALTERNATIVOS DE SOLUCION DE CONFLICTOS - Ingresos corrientes de libre destinacion</v>
      </c>
      <c r="C164" s="29">
        <v>800000000.08000004</v>
      </c>
      <c r="D164" s="29">
        <v>800000000.08000004</v>
      </c>
      <c r="E164" s="29">
        <v>800000000</v>
      </c>
      <c r="F164" s="29">
        <v>698355053</v>
      </c>
      <c r="G164" s="29">
        <v>593526795</v>
      </c>
      <c r="H164" s="29">
        <v>448599268</v>
      </c>
      <c r="I164" s="29">
        <v>8.0000042915344238E-2</v>
      </c>
      <c r="J164" s="29">
        <v>101644947.08000004</v>
      </c>
      <c r="K164" s="30">
        <v>0.99999999989999999</v>
      </c>
      <c r="L164" s="30">
        <v>0.87294381616270555</v>
      </c>
    </row>
    <row r="165" spans="1:12" x14ac:dyDescent="0.25">
      <c r="A165" s="15" t="s">
        <v>1717</v>
      </c>
      <c r="B165" s="38"/>
      <c r="C165" s="21">
        <v>1801032170.72</v>
      </c>
      <c r="D165" s="21">
        <v>2249389735.7200003</v>
      </c>
      <c r="E165" s="21">
        <v>2042388353.0599999</v>
      </c>
      <c r="F165" s="21">
        <v>1713441332.3299999</v>
      </c>
      <c r="G165" s="21">
        <v>1678099665.3299999</v>
      </c>
      <c r="H165" s="21">
        <v>1672899665.3299999</v>
      </c>
      <c r="I165" s="21">
        <v>207001382.66000032</v>
      </c>
      <c r="J165" s="21">
        <v>535948403.39000034</v>
      </c>
      <c r="K165" s="27">
        <v>0.90797442551957686</v>
      </c>
      <c r="L165" s="27">
        <v>0.76173608562393025</v>
      </c>
    </row>
    <row r="166" spans="1:12" x14ac:dyDescent="0.25">
      <c r="A166" s="16" t="s">
        <v>1722</v>
      </c>
      <c r="B166" s="39"/>
      <c r="C166" s="22">
        <v>699999999.72000003</v>
      </c>
      <c r="D166" s="22">
        <v>449999999.72000003</v>
      </c>
      <c r="E166" s="22">
        <v>437042000</v>
      </c>
      <c r="F166" s="22">
        <v>285066666</v>
      </c>
      <c r="G166" s="22">
        <v>259369999</v>
      </c>
      <c r="H166" s="22">
        <v>254169999</v>
      </c>
      <c r="I166" s="22">
        <v>12957999.720000029</v>
      </c>
      <c r="J166" s="22">
        <v>164933333.72000003</v>
      </c>
      <c r="K166" s="28">
        <v>0.97120444504874937</v>
      </c>
      <c r="L166" s="28">
        <v>0.63348148039416619</v>
      </c>
    </row>
    <row r="167" spans="1:12" ht="75" x14ac:dyDescent="0.25">
      <c r="A167" s="31" t="s">
        <v>52</v>
      </c>
      <c r="B167" s="40" t="str">
        <f>+VLOOKUP(A167,Hoja5!$D$2:$E$733,2)</f>
        <v>FORTALECIMIENTO INSTITUCIONAL FAMILIAR PARA SUPERACION DE LA POBREZA Y DESIGUALDAD - Ingresos corrientes de libre destinacion</v>
      </c>
      <c r="C167" s="29">
        <v>699999999.72000003</v>
      </c>
      <c r="D167" s="29">
        <v>449999999.72000003</v>
      </c>
      <c r="E167" s="29">
        <v>437042000</v>
      </c>
      <c r="F167" s="29">
        <v>285066666</v>
      </c>
      <c r="G167" s="29">
        <v>259369999</v>
      </c>
      <c r="H167" s="29">
        <v>254169999</v>
      </c>
      <c r="I167" s="29">
        <v>12957999.720000029</v>
      </c>
      <c r="J167" s="29">
        <v>164933333.72000003</v>
      </c>
      <c r="K167" s="30">
        <v>0.97120444504874937</v>
      </c>
      <c r="L167" s="30">
        <v>0.63348148039416619</v>
      </c>
    </row>
    <row r="168" spans="1:12" x14ac:dyDescent="0.25">
      <c r="A168" s="15" t="s">
        <v>1711</v>
      </c>
      <c r="B168" s="38"/>
      <c r="C168" s="21">
        <v>0</v>
      </c>
      <c r="D168" s="21">
        <v>43190006</v>
      </c>
      <c r="E168" s="21">
        <v>43190000</v>
      </c>
      <c r="F168" s="21">
        <v>0</v>
      </c>
      <c r="G168" s="21">
        <v>0</v>
      </c>
      <c r="H168" s="21">
        <v>0</v>
      </c>
      <c r="I168" s="21">
        <v>6</v>
      </c>
      <c r="J168" s="21">
        <v>43190006</v>
      </c>
      <c r="K168" s="27">
        <v>0.99999986107897276</v>
      </c>
      <c r="L168" s="27">
        <v>0</v>
      </c>
    </row>
    <row r="169" spans="1:12" ht="75" x14ac:dyDescent="0.25">
      <c r="A169" s="31" t="s">
        <v>25</v>
      </c>
      <c r="B169" s="40" t="str">
        <f>+VLOOKUP(A169,Hoja5!$D$2:$E$733,2)</f>
        <v>FORTALECIMIENTO INSTITUCIONAL FAMILIAR PARA SUPERACION DE LA POBREZA Y DESIGUALDAD - Regalias Margen de Comercializacion</v>
      </c>
      <c r="C169" s="29">
        <v>0</v>
      </c>
      <c r="D169" s="29">
        <v>43190006</v>
      </c>
      <c r="E169" s="29">
        <v>43190000</v>
      </c>
      <c r="F169" s="29">
        <v>0</v>
      </c>
      <c r="G169" s="29">
        <v>0</v>
      </c>
      <c r="H169" s="29">
        <v>0</v>
      </c>
      <c r="I169" s="29">
        <v>6</v>
      </c>
      <c r="J169" s="29">
        <v>43190006</v>
      </c>
      <c r="K169" s="30">
        <v>0.99999986107897276</v>
      </c>
      <c r="L169" s="30">
        <v>0</v>
      </c>
    </row>
    <row r="170" spans="1:12" x14ac:dyDescent="0.25">
      <c r="A170" s="15" t="s">
        <v>1752</v>
      </c>
      <c r="B170" s="38"/>
      <c r="C170" s="21">
        <v>837617171</v>
      </c>
      <c r="D170" s="21">
        <v>837617171</v>
      </c>
      <c r="E170" s="21">
        <v>837617171</v>
      </c>
      <c r="F170" s="21">
        <v>835593333.33000004</v>
      </c>
      <c r="G170" s="21">
        <v>827593333.33000004</v>
      </c>
      <c r="H170" s="21">
        <v>827593333.33000004</v>
      </c>
      <c r="I170" s="21">
        <v>0</v>
      </c>
      <c r="J170" s="21">
        <v>2023837.6699999571</v>
      </c>
      <c r="K170" s="27">
        <v>1</v>
      </c>
      <c r="L170" s="27">
        <v>0.99758381544687802</v>
      </c>
    </row>
    <row r="171" spans="1:12" ht="75" x14ac:dyDescent="0.25">
      <c r="A171" s="31" t="s">
        <v>215</v>
      </c>
      <c r="B171" s="40" t="str">
        <f>+VLOOKUP(A171,Hoja5!$D$2:$E$733,2)</f>
        <v>APOYO PARA LA EJECUCION Y DESARROLLO DEL PROGRAMA MAS FAMILIAS EN ACCION EN LA CIUDAD DE CARTAGENA - Rendimientos financieros ICLD</v>
      </c>
      <c r="C171" s="29">
        <v>837617171</v>
      </c>
      <c r="D171" s="29">
        <v>837617171</v>
      </c>
      <c r="E171" s="29">
        <v>837617171</v>
      </c>
      <c r="F171" s="29">
        <v>835593333.33000004</v>
      </c>
      <c r="G171" s="29">
        <v>827593333.33000004</v>
      </c>
      <c r="H171" s="29">
        <v>827593333.33000004</v>
      </c>
      <c r="I171" s="29">
        <v>0</v>
      </c>
      <c r="J171" s="29">
        <v>2023837.6699999571</v>
      </c>
      <c r="K171" s="30">
        <v>1</v>
      </c>
      <c r="L171" s="30">
        <v>0.99758381544687802</v>
      </c>
    </row>
    <row r="172" spans="1:12" x14ac:dyDescent="0.25">
      <c r="A172" s="15" t="s">
        <v>1745</v>
      </c>
      <c r="B172" s="38"/>
      <c r="C172" s="21">
        <v>263415000</v>
      </c>
      <c r="D172" s="21">
        <v>263415000</v>
      </c>
      <c r="E172" s="21">
        <v>69582829</v>
      </c>
      <c r="F172" s="21">
        <v>65200000</v>
      </c>
      <c r="G172" s="21">
        <v>65200000</v>
      </c>
      <c r="H172" s="21">
        <v>65200000</v>
      </c>
      <c r="I172" s="21">
        <v>193832171</v>
      </c>
      <c r="J172" s="21">
        <v>198215000</v>
      </c>
      <c r="K172" s="27">
        <v>0.26415666913425584</v>
      </c>
      <c r="L172" s="27">
        <v>0.24751817474327581</v>
      </c>
    </row>
    <row r="173" spans="1:12" ht="90" x14ac:dyDescent="0.25">
      <c r="A173" s="31" t="s">
        <v>149</v>
      </c>
      <c r="B173" s="40" t="str">
        <f>+VLOOKUP(A173,Hoja5!$D$2:$E$733,2)</f>
        <v>APOYO PARA LA EJECUCION Y DESARROLLO DEL PROGRAMA MAS FAMILIAS EN ACCION EN LA CIUDAD DE CARTAGENA - Rendimientos financieros otros dividendos</v>
      </c>
      <c r="C173" s="29">
        <v>263415000</v>
      </c>
      <c r="D173" s="29">
        <v>263415000</v>
      </c>
      <c r="E173" s="29">
        <v>69582829</v>
      </c>
      <c r="F173" s="29">
        <v>65200000</v>
      </c>
      <c r="G173" s="29">
        <v>65200000</v>
      </c>
      <c r="H173" s="29">
        <v>65200000</v>
      </c>
      <c r="I173" s="29">
        <v>193832171</v>
      </c>
      <c r="J173" s="29">
        <v>198215000</v>
      </c>
      <c r="K173" s="30">
        <v>0.26415666913425584</v>
      </c>
      <c r="L173" s="30">
        <v>0.24751817474327581</v>
      </c>
    </row>
    <row r="174" spans="1:12" x14ac:dyDescent="0.25">
      <c r="A174" s="15" t="s">
        <v>1735</v>
      </c>
      <c r="B174" s="38"/>
      <c r="C174" s="21">
        <v>0</v>
      </c>
      <c r="D174" s="21">
        <v>655167559</v>
      </c>
      <c r="E174" s="21">
        <v>654956353.05999994</v>
      </c>
      <c r="F174" s="21">
        <v>527581333</v>
      </c>
      <c r="G174" s="21">
        <v>525936333</v>
      </c>
      <c r="H174" s="21">
        <v>525936333</v>
      </c>
      <c r="I174" s="21">
        <v>211205.94000005722</v>
      </c>
      <c r="J174" s="21">
        <v>127586226</v>
      </c>
      <c r="K174" s="27">
        <v>0.99967763065020732</v>
      </c>
      <c r="L174" s="27">
        <v>0.80526168573618284</v>
      </c>
    </row>
    <row r="175" spans="1:12" ht="90" x14ac:dyDescent="0.25">
      <c r="A175" s="31" t="s">
        <v>84</v>
      </c>
      <c r="B175" s="40" t="str">
        <f>+VLOOKUP(A175,Hoja5!$D$2:$E$733,2)</f>
        <v>APOYO PARA LA EJECUCION Y DESARROLLO DEL PROGRAMA FAMILIAS EN ACCION EN LA CIUDAD DE CARTAGENA - Impuesto Transporte por Oleoducto y Gasoducto</v>
      </c>
      <c r="C175" s="29">
        <v>0</v>
      </c>
      <c r="D175" s="29">
        <v>400000000</v>
      </c>
      <c r="E175" s="29">
        <v>399999000</v>
      </c>
      <c r="F175" s="29">
        <v>395463333</v>
      </c>
      <c r="G175" s="29">
        <v>394863333</v>
      </c>
      <c r="H175" s="29">
        <v>394863333</v>
      </c>
      <c r="I175" s="29">
        <v>1000</v>
      </c>
      <c r="J175" s="29">
        <v>4536667</v>
      </c>
      <c r="K175" s="30">
        <v>0.99999749999999998</v>
      </c>
      <c r="L175" s="30">
        <v>0.98865833250000001</v>
      </c>
    </row>
    <row r="176" spans="1:12" ht="90" x14ac:dyDescent="0.25">
      <c r="A176" s="31" t="s">
        <v>88</v>
      </c>
      <c r="B176" s="40" t="str">
        <f>+VLOOKUP(A176,Hoja5!$D$2:$E$733,2)</f>
        <v>APOYO PARA LA EJECUCION Y DESARROLLO DEL PROGRAMA MAS FAMILIAS EN ACCION EN LA CIUDAD DE CARTAGENA - Impuesto Transporte de Oleoducto y Gasoducto</v>
      </c>
      <c r="C176" s="29">
        <v>0</v>
      </c>
      <c r="D176" s="29">
        <v>255167559</v>
      </c>
      <c r="E176" s="29">
        <v>254957353.06</v>
      </c>
      <c r="F176" s="29">
        <v>132118000</v>
      </c>
      <c r="G176" s="29">
        <v>131073000</v>
      </c>
      <c r="H176" s="29">
        <v>131073000</v>
      </c>
      <c r="I176" s="29">
        <v>210205.93999999762</v>
      </c>
      <c r="J176" s="29">
        <v>123049559</v>
      </c>
      <c r="K176" s="30">
        <v>0.99917620429170628</v>
      </c>
      <c r="L176" s="30">
        <v>0.51776958057587563</v>
      </c>
    </row>
    <row r="177" spans="1:12" x14ac:dyDescent="0.25">
      <c r="A177" s="65" t="s">
        <v>2057</v>
      </c>
      <c r="B177" s="66"/>
      <c r="C177" s="32">
        <v>31653561909.990002</v>
      </c>
      <c r="D177" s="32">
        <v>70557941704.550018</v>
      </c>
      <c r="E177" s="32">
        <v>59256808042.370003</v>
      </c>
      <c r="F177" s="32">
        <v>53785568162.650009</v>
      </c>
      <c r="G177" s="32">
        <v>48448180655.080009</v>
      </c>
      <c r="H177" s="32">
        <v>45578590129.660011</v>
      </c>
      <c r="I177" s="32">
        <v>11301133662.180016</v>
      </c>
      <c r="J177" s="32">
        <v>16772373541.900009</v>
      </c>
      <c r="K177" s="33">
        <v>0.8398318688277262</v>
      </c>
      <c r="L177" s="33">
        <v>0.76228935911804774</v>
      </c>
    </row>
  </sheetData>
  <mergeCells count="2">
    <mergeCell ref="A3:B3"/>
    <mergeCell ref="A177:B1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8"/>
  <sheetViews>
    <sheetView zoomScale="85" zoomScaleNormal="85" workbookViewId="0">
      <selection activeCell="I8" sqref="I8"/>
    </sheetView>
  </sheetViews>
  <sheetFormatPr baseColWidth="10" defaultRowHeight="15" x14ac:dyDescent="0.25"/>
  <cols>
    <col min="1" max="1" width="25.140625" customWidth="1"/>
    <col min="2" max="2" width="52.85546875" style="34" customWidth="1"/>
    <col min="3" max="10" width="23.7109375" style="17" customWidth="1"/>
    <col min="11" max="12" width="23.7109375" style="23" customWidth="1"/>
  </cols>
  <sheetData>
    <row r="1" spans="1:12" x14ac:dyDescent="0.25">
      <c r="A1" s="1" t="s">
        <v>1</v>
      </c>
      <c r="C1" s="17" t="s">
        <v>244</v>
      </c>
    </row>
    <row r="3" spans="1:12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1757</v>
      </c>
      <c r="B4" s="35"/>
      <c r="C4" s="18">
        <v>15858788080</v>
      </c>
      <c r="D4" s="18">
        <v>30366906458.630001</v>
      </c>
      <c r="E4" s="18">
        <v>20448340712.469997</v>
      </c>
      <c r="F4" s="18">
        <v>12194019191.41</v>
      </c>
      <c r="G4" s="18">
        <v>10379695103.66</v>
      </c>
      <c r="H4" s="18">
        <v>9736931275.3799992</v>
      </c>
      <c r="I4" s="18">
        <v>9918565746.1600037</v>
      </c>
      <c r="J4" s="18">
        <v>18172887267.220001</v>
      </c>
      <c r="K4" s="24">
        <v>0.67337582576373245</v>
      </c>
      <c r="L4" s="24">
        <v>0.40155618775400709</v>
      </c>
    </row>
    <row r="5" spans="1:12" x14ac:dyDescent="0.25">
      <c r="A5" s="13" t="s">
        <v>1712</v>
      </c>
      <c r="B5" s="36"/>
      <c r="C5" s="19">
        <v>370847000</v>
      </c>
      <c r="D5" s="19">
        <v>5720321274.6499996</v>
      </c>
      <c r="E5" s="19">
        <v>4766500000</v>
      </c>
      <c r="F5" s="19">
        <v>330000000</v>
      </c>
      <c r="G5" s="19">
        <v>282101306.12</v>
      </c>
      <c r="H5" s="19">
        <v>273885992.07999998</v>
      </c>
      <c r="I5" s="19">
        <v>953821274.64999962</v>
      </c>
      <c r="J5" s="19">
        <v>5390321274.6499996</v>
      </c>
      <c r="K5" s="25">
        <v>0.83325739432207691</v>
      </c>
      <c r="L5" s="25">
        <v>5.7689067476405197E-2</v>
      </c>
    </row>
    <row r="6" spans="1:12" x14ac:dyDescent="0.25">
      <c r="A6" s="14" t="s">
        <v>1713</v>
      </c>
      <c r="B6" s="37"/>
      <c r="C6" s="20">
        <v>370847000</v>
      </c>
      <c r="D6" s="20">
        <v>5720321274.6499996</v>
      </c>
      <c r="E6" s="20">
        <v>4766500000</v>
      </c>
      <c r="F6" s="20">
        <v>330000000</v>
      </c>
      <c r="G6" s="20">
        <v>282101306.12</v>
      </c>
      <c r="H6" s="20">
        <v>273885992.07999998</v>
      </c>
      <c r="I6" s="20">
        <v>953821274.64999962</v>
      </c>
      <c r="J6" s="20">
        <v>5390321274.6499996</v>
      </c>
      <c r="K6" s="26">
        <v>0.83325739432207691</v>
      </c>
      <c r="L6" s="26">
        <v>5.7689067476405197E-2</v>
      </c>
    </row>
    <row r="7" spans="1:12" x14ac:dyDescent="0.25">
      <c r="A7" s="15" t="s">
        <v>1772</v>
      </c>
      <c r="B7" s="38"/>
      <c r="C7" s="21">
        <v>370847000</v>
      </c>
      <c r="D7" s="21">
        <v>5720321274.6499996</v>
      </c>
      <c r="E7" s="21">
        <v>4766500000</v>
      </c>
      <c r="F7" s="21">
        <v>330000000</v>
      </c>
      <c r="G7" s="21">
        <v>282101306.12</v>
      </c>
      <c r="H7" s="21">
        <v>273885992.07999998</v>
      </c>
      <c r="I7" s="21">
        <v>953821274.64999962</v>
      </c>
      <c r="J7" s="21">
        <v>5390321274.6499996</v>
      </c>
      <c r="K7" s="27">
        <v>0.83325739432207691</v>
      </c>
      <c r="L7" s="27">
        <v>5.7689067476405197E-2</v>
      </c>
    </row>
    <row r="8" spans="1:12" x14ac:dyDescent="0.25">
      <c r="A8" s="16" t="s">
        <v>1771</v>
      </c>
      <c r="B8" s="39"/>
      <c r="C8" s="22">
        <v>0</v>
      </c>
      <c r="D8" s="22">
        <v>5349474274.6499996</v>
      </c>
      <c r="E8" s="22">
        <v>4413500000</v>
      </c>
      <c r="F8" s="22">
        <v>0</v>
      </c>
      <c r="G8" s="22">
        <v>0</v>
      </c>
      <c r="H8" s="22">
        <v>0</v>
      </c>
      <c r="I8" s="22">
        <v>935974274.64999962</v>
      </c>
      <c r="J8" s="22">
        <v>5349474274.6499996</v>
      </c>
      <c r="K8" s="28">
        <v>0.82503434419988164</v>
      </c>
      <c r="L8" s="28">
        <v>0</v>
      </c>
    </row>
    <row r="9" spans="1:12" ht="30" x14ac:dyDescent="0.25">
      <c r="A9" s="31" t="s">
        <v>270</v>
      </c>
      <c r="B9" s="40" t="s">
        <v>273</v>
      </c>
      <c r="C9" s="29">
        <v>0</v>
      </c>
      <c r="D9" s="29">
        <v>5349474274.6499996</v>
      </c>
      <c r="E9" s="29">
        <v>4413500000</v>
      </c>
      <c r="F9" s="29">
        <v>0</v>
      </c>
      <c r="G9" s="29">
        <v>0</v>
      </c>
      <c r="H9" s="29">
        <v>0</v>
      </c>
      <c r="I9" s="29">
        <v>935974274.64999962</v>
      </c>
      <c r="J9" s="29">
        <v>5349474274.6499996</v>
      </c>
      <c r="K9" s="30">
        <v>0.82503434419988164</v>
      </c>
      <c r="L9" s="30">
        <v>0</v>
      </c>
    </row>
    <row r="10" spans="1:12" x14ac:dyDescent="0.25">
      <c r="A10" s="14" t="s">
        <v>1773</v>
      </c>
      <c r="B10" s="37"/>
      <c r="C10" s="20">
        <v>370847000</v>
      </c>
      <c r="D10" s="20">
        <v>370847000</v>
      </c>
      <c r="E10" s="20">
        <v>353000000</v>
      </c>
      <c r="F10" s="20">
        <v>330000000</v>
      </c>
      <c r="G10" s="20">
        <v>282101306.12</v>
      </c>
      <c r="H10" s="20">
        <v>273885992.07999998</v>
      </c>
      <c r="I10" s="20">
        <v>17847000</v>
      </c>
      <c r="J10" s="20">
        <v>40847000</v>
      </c>
      <c r="K10" s="26">
        <v>0.95187503202129176</v>
      </c>
      <c r="L10" s="26">
        <v>0.88985484579894136</v>
      </c>
    </row>
    <row r="11" spans="1:12" ht="45" x14ac:dyDescent="0.25">
      <c r="A11" s="31" t="s">
        <v>274</v>
      </c>
      <c r="B11" s="40" t="s">
        <v>277</v>
      </c>
      <c r="C11" s="29">
        <v>370847000</v>
      </c>
      <c r="D11" s="29">
        <v>370847000</v>
      </c>
      <c r="E11" s="29">
        <v>353000000</v>
      </c>
      <c r="F11" s="29">
        <v>330000000</v>
      </c>
      <c r="G11" s="29">
        <v>282101306.12</v>
      </c>
      <c r="H11" s="29">
        <v>273885992.07999998</v>
      </c>
      <c r="I11" s="29">
        <v>17847000</v>
      </c>
      <c r="J11" s="29">
        <v>40847000</v>
      </c>
      <c r="K11" s="30">
        <v>0.95187503202129176</v>
      </c>
      <c r="L11" s="30">
        <v>0.88985484579894136</v>
      </c>
    </row>
    <row r="12" spans="1:12" x14ac:dyDescent="0.25">
      <c r="A12" s="13" t="s">
        <v>1759</v>
      </c>
      <c r="B12" s="36"/>
      <c r="C12" s="19">
        <v>15048714429</v>
      </c>
      <c r="D12" s="19">
        <v>23658055832.98</v>
      </c>
      <c r="E12" s="19">
        <v>14693311361.469999</v>
      </c>
      <c r="F12" s="19">
        <v>11625087791.41</v>
      </c>
      <c r="G12" s="19">
        <v>9947383297.5400009</v>
      </c>
      <c r="H12" s="19">
        <v>9321334783.2999992</v>
      </c>
      <c r="I12" s="19">
        <v>8964744471.5100002</v>
      </c>
      <c r="J12" s="19">
        <v>12032968041.57</v>
      </c>
      <c r="K12" s="25">
        <v>0.62107011096774523</v>
      </c>
      <c r="L12" s="25">
        <v>0.49137967521423709</v>
      </c>
    </row>
    <row r="13" spans="1:12" x14ac:dyDescent="0.25">
      <c r="A13" s="14" t="s">
        <v>1760</v>
      </c>
      <c r="B13" s="37"/>
      <c r="C13" s="20">
        <v>11454896908</v>
      </c>
      <c r="D13" s="20">
        <v>19570927115.98</v>
      </c>
      <c r="E13" s="20">
        <v>10650682644.469999</v>
      </c>
      <c r="F13" s="20">
        <v>8321332520.6000004</v>
      </c>
      <c r="G13" s="20">
        <v>6995821736.7399998</v>
      </c>
      <c r="H13" s="20">
        <v>6581539684.8999996</v>
      </c>
      <c r="I13" s="20">
        <v>8920244471.5100002</v>
      </c>
      <c r="J13" s="20">
        <v>11249594595.379999</v>
      </c>
      <c r="K13" s="26">
        <v>0.54420940721676558</v>
      </c>
      <c r="L13" s="26">
        <v>0.42518846814392808</v>
      </c>
    </row>
    <row r="14" spans="1:12" x14ac:dyDescent="0.25">
      <c r="A14" s="15" t="s">
        <v>1761</v>
      </c>
      <c r="B14" s="38"/>
      <c r="C14" s="21">
        <v>7140000000</v>
      </c>
      <c r="D14" s="21">
        <v>11243438050.879999</v>
      </c>
      <c r="E14" s="21">
        <v>3729847816.98</v>
      </c>
      <c r="F14" s="21">
        <v>2383777139.6500001</v>
      </c>
      <c r="G14" s="21">
        <v>1202032135.9200001</v>
      </c>
      <c r="H14" s="21">
        <v>833793167.08000004</v>
      </c>
      <c r="I14" s="21">
        <v>7513590233.8999996</v>
      </c>
      <c r="J14" s="21">
        <v>8859660911.2299995</v>
      </c>
      <c r="K14" s="27">
        <v>0.33173552432105702</v>
      </c>
      <c r="L14" s="27">
        <v>0.21201496631748037</v>
      </c>
    </row>
    <row r="15" spans="1:12" x14ac:dyDescent="0.25">
      <c r="A15" s="16" t="s">
        <v>1754</v>
      </c>
      <c r="B15" s="39"/>
      <c r="C15" s="22">
        <v>7140000000</v>
      </c>
      <c r="D15" s="22">
        <v>10830394613.369999</v>
      </c>
      <c r="E15" s="22">
        <v>3729847816.98</v>
      </c>
      <c r="F15" s="22">
        <v>2383777139.6500001</v>
      </c>
      <c r="G15" s="22">
        <v>1202032135.9200001</v>
      </c>
      <c r="H15" s="22">
        <v>833793167.08000004</v>
      </c>
      <c r="I15" s="22">
        <v>7100546796.3899994</v>
      </c>
      <c r="J15" s="22">
        <v>8446617473.7199993</v>
      </c>
      <c r="K15" s="28">
        <v>0.34438706530374669</v>
      </c>
      <c r="L15" s="28">
        <v>0.22010067266683472</v>
      </c>
    </row>
    <row r="16" spans="1:12" ht="30" x14ac:dyDescent="0.25">
      <c r="A16" s="31" t="s">
        <v>268</v>
      </c>
      <c r="B16" s="40" t="s">
        <v>269</v>
      </c>
      <c r="C16" s="29">
        <v>7140000000</v>
      </c>
      <c r="D16" s="29">
        <v>7140000000</v>
      </c>
      <c r="E16" s="29">
        <v>1038576285.65</v>
      </c>
      <c r="F16" s="29">
        <v>1038576285.65</v>
      </c>
      <c r="G16" s="29">
        <v>833793167.08000004</v>
      </c>
      <c r="H16" s="29">
        <v>833793167.08000004</v>
      </c>
      <c r="I16" s="29">
        <v>6101423714.3500004</v>
      </c>
      <c r="J16" s="29">
        <v>6101423714.3500004</v>
      </c>
      <c r="K16" s="30">
        <v>0.14545886353641457</v>
      </c>
      <c r="L16" s="30">
        <v>0.14545886353641457</v>
      </c>
    </row>
    <row r="17" spans="1:12" ht="30" x14ac:dyDescent="0.25">
      <c r="A17" s="31" t="s">
        <v>266</v>
      </c>
      <c r="B17" s="40" t="s">
        <v>267</v>
      </c>
      <c r="C17" s="29">
        <v>0</v>
      </c>
      <c r="D17" s="29">
        <v>3690394613.3699999</v>
      </c>
      <c r="E17" s="29">
        <v>2691271531.3299999</v>
      </c>
      <c r="F17" s="29">
        <v>1345200854</v>
      </c>
      <c r="G17" s="29">
        <v>368238968.83999997</v>
      </c>
      <c r="H17" s="29">
        <v>0</v>
      </c>
      <c r="I17" s="29">
        <v>999123082.03999996</v>
      </c>
      <c r="J17" s="29">
        <v>2345193759.3699999</v>
      </c>
      <c r="K17" s="30">
        <v>0.72926388998611202</v>
      </c>
      <c r="L17" s="30">
        <v>0.3645140953562111</v>
      </c>
    </row>
    <row r="18" spans="1:12" x14ac:dyDescent="0.25">
      <c r="A18" s="14" t="s">
        <v>1758</v>
      </c>
      <c r="B18" s="37"/>
      <c r="C18" s="20">
        <v>0</v>
      </c>
      <c r="D18" s="20">
        <v>413043437.50999999</v>
      </c>
      <c r="E18" s="20">
        <v>0</v>
      </c>
      <c r="F18" s="20">
        <v>0</v>
      </c>
      <c r="G18" s="20">
        <v>0</v>
      </c>
      <c r="H18" s="20">
        <v>0</v>
      </c>
      <c r="I18" s="20">
        <v>413043437.50999999</v>
      </c>
      <c r="J18" s="20">
        <v>413043437.50999999</v>
      </c>
      <c r="K18" s="26">
        <v>0</v>
      </c>
      <c r="L18" s="26">
        <v>0</v>
      </c>
    </row>
    <row r="19" spans="1:12" ht="30" x14ac:dyDescent="0.25">
      <c r="A19" s="31" t="s">
        <v>246</v>
      </c>
      <c r="B19" s="40" t="s">
        <v>249</v>
      </c>
      <c r="C19" s="29">
        <v>0</v>
      </c>
      <c r="D19" s="29">
        <v>27400761.510000002</v>
      </c>
      <c r="E19" s="29">
        <v>0</v>
      </c>
      <c r="F19" s="29">
        <v>0</v>
      </c>
      <c r="G19" s="29">
        <v>0</v>
      </c>
      <c r="H19" s="29">
        <v>0</v>
      </c>
      <c r="I19" s="29">
        <v>27400761.510000002</v>
      </c>
      <c r="J19" s="29">
        <v>27400761.510000002</v>
      </c>
      <c r="K19" s="30">
        <v>0</v>
      </c>
      <c r="L19" s="30">
        <v>0</v>
      </c>
    </row>
    <row r="20" spans="1:12" ht="30" x14ac:dyDescent="0.25">
      <c r="A20" s="31" t="s">
        <v>323</v>
      </c>
      <c r="B20" s="40" t="s">
        <v>249</v>
      </c>
      <c r="C20" s="29">
        <v>0</v>
      </c>
      <c r="D20" s="29">
        <v>385642676</v>
      </c>
      <c r="E20" s="29">
        <v>0</v>
      </c>
      <c r="F20" s="29">
        <v>0</v>
      </c>
      <c r="G20" s="29">
        <v>0</v>
      </c>
      <c r="H20" s="29">
        <v>0</v>
      </c>
      <c r="I20" s="29">
        <v>385642676</v>
      </c>
      <c r="J20" s="29">
        <v>385642676</v>
      </c>
      <c r="K20" s="30">
        <v>0</v>
      </c>
      <c r="L20" s="30">
        <v>0</v>
      </c>
    </row>
    <row r="21" spans="1:12" x14ac:dyDescent="0.25">
      <c r="A21" s="15" t="s">
        <v>1769</v>
      </c>
      <c r="B21" s="38"/>
      <c r="C21" s="21">
        <v>274516666</v>
      </c>
      <c r="D21" s="21">
        <v>4115343886.0999999</v>
      </c>
      <c r="E21" s="21">
        <v>3417858869.71</v>
      </c>
      <c r="F21" s="21">
        <v>3174177373.6500001</v>
      </c>
      <c r="G21" s="21">
        <v>3115602193.52</v>
      </c>
      <c r="H21" s="21">
        <v>3111402193.52</v>
      </c>
      <c r="I21" s="21">
        <v>697485016.38999987</v>
      </c>
      <c r="J21" s="21">
        <v>941166512.44999981</v>
      </c>
      <c r="K21" s="27">
        <v>0.83051598221333878</v>
      </c>
      <c r="L21" s="27">
        <v>0.77130307004746623</v>
      </c>
    </row>
    <row r="22" spans="1:12" x14ac:dyDescent="0.25">
      <c r="A22" s="16" t="s">
        <v>1722</v>
      </c>
      <c r="B22" s="39"/>
      <c r="C22" s="22">
        <v>274516665</v>
      </c>
      <c r="D22" s="22">
        <v>534516665</v>
      </c>
      <c r="E22" s="22">
        <v>534516665</v>
      </c>
      <c r="F22" s="22">
        <v>290853960</v>
      </c>
      <c r="G22" s="22">
        <v>257787294</v>
      </c>
      <c r="H22" s="22">
        <v>253587294</v>
      </c>
      <c r="I22" s="22">
        <v>0</v>
      </c>
      <c r="J22" s="22">
        <v>243662705</v>
      </c>
      <c r="K22" s="28">
        <v>1</v>
      </c>
      <c r="L22" s="28">
        <v>0.54414385751658467</v>
      </c>
    </row>
    <row r="23" spans="1:12" ht="45" x14ac:dyDescent="0.25">
      <c r="A23" s="31" t="s">
        <v>288</v>
      </c>
      <c r="B23" s="40" t="s">
        <v>289</v>
      </c>
      <c r="C23" s="29">
        <v>274516665</v>
      </c>
      <c r="D23" s="29">
        <v>534516665</v>
      </c>
      <c r="E23" s="29">
        <v>534516665</v>
      </c>
      <c r="F23" s="29">
        <v>290853960</v>
      </c>
      <c r="G23" s="29">
        <v>257787294</v>
      </c>
      <c r="H23" s="29">
        <v>253587294</v>
      </c>
      <c r="I23" s="29">
        <v>0</v>
      </c>
      <c r="J23" s="29">
        <v>243662705</v>
      </c>
      <c r="K23" s="30">
        <v>1</v>
      </c>
      <c r="L23" s="30">
        <v>0.54414385751658467</v>
      </c>
    </row>
    <row r="24" spans="1:12" x14ac:dyDescent="0.25">
      <c r="A24" s="14" t="s">
        <v>1782</v>
      </c>
      <c r="B24" s="37"/>
      <c r="C24" s="20">
        <v>1</v>
      </c>
      <c r="D24" s="20">
        <v>3458745333.9000001</v>
      </c>
      <c r="E24" s="20">
        <v>2883342204.71</v>
      </c>
      <c r="F24" s="20">
        <v>2883323413.6500001</v>
      </c>
      <c r="G24" s="20">
        <v>2857814899.52</v>
      </c>
      <c r="H24" s="20">
        <v>2857814899.52</v>
      </c>
      <c r="I24" s="20">
        <v>575403129.19000006</v>
      </c>
      <c r="J24" s="20">
        <v>575421920.25</v>
      </c>
      <c r="K24" s="26">
        <v>0.83363819141284135</v>
      </c>
      <c r="L24" s="26">
        <v>0.83363275850056073</v>
      </c>
    </row>
    <row r="25" spans="1:12" ht="45" x14ac:dyDescent="0.25">
      <c r="A25" s="31" t="s">
        <v>314</v>
      </c>
      <c r="B25" s="40" t="s">
        <v>315</v>
      </c>
      <c r="C25" s="29">
        <v>1</v>
      </c>
      <c r="D25" s="29">
        <v>1</v>
      </c>
      <c r="E25" s="29">
        <v>0</v>
      </c>
      <c r="F25" s="29">
        <v>0</v>
      </c>
      <c r="G25" s="29">
        <v>0</v>
      </c>
      <c r="H25" s="29">
        <v>0</v>
      </c>
      <c r="I25" s="29">
        <v>1</v>
      </c>
      <c r="J25" s="29">
        <v>1</v>
      </c>
      <c r="K25" s="30">
        <v>0</v>
      </c>
      <c r="L25" s="30">
        <v>0</v>
      </c>
    </row>
    <row r="26" spans="1:12" ht="60" x14ac:dyDescent="0.25">
      <c r="A26" s="31" t="s">
        <v>316</v>
      </c>
      <c r="B26" s="40" t="s">
        <v>313</v>
      </c>
      <c r="C26" s="29">
        <v>0</v>
      </c>
      <c r="D26" s="29">
        <v>696961852</v>
      </c>
      <c r="E26" s="29">
        <v>696961852</v>
      </c>
      <c r="F26" s="29">
        <v>696961852</v>
      </c>
      <c r="G26" s="29">
        <v>671453337.87</v>
      </c>
      <c r="H26" s="29">
        <v>671453337.87</v>
      </c>
      <c r="I26" s="29">
        <v>0</v>
      </c>
      <c r="J26" s="29">
        <v>0</v>
      </c>
      <c r="K26" s="30">
        <v>1</v>
      </c>
      <c r="L26" s="30">
        <v>1</v>
      </c>
    </row>
    <row r="27" spans="1:12" ht="60" x14ac:dyDescent="0.25">
      <c r="A27" s="31" t="s">
        <v>310</v>
      </c>
      <c r="B27" s="40" t="s">
        <v>313</v>
      </c>
      <c r="C27" s="29">
        <v>0</v>
      </c>
      <c r="D27" s="29">
        <v>2761783480.9000001</v>
      </c>
      <c r="E27" s="29">
        <v>2186380352.71</v>
      </c>
      <c r="F27" s="29">
        <v>2186361561.6500001</v>
      </c>
      <c r="G27" s="29">
        <v>2186361561.6500001</v>
      </c>
      <c r="H27" s="29">
        <v>2186361561.6500001</v>
      </c>
      <c r="I27" s="29">
        <v>575403128.19000006</v>
      </c>
      <c r="J27" s="29">
        <v>575421919.25</v>
      </c>
      <c r="K27" s="30">
        <v>0.79165523576725505</v>
      </c>
      <c r="L27" s="30">
        <v>0.79164843180882394</v>
      </c>
    </row>
    <row r="28" spans="1:12" x14ac:dyDescent="0.25">
      <c r="A28" s="14" t="s">
        <v>1768</v>
      </c>
      <c r="B28" s="37"/>
      <c r="C28" s="20">
        <v>0</v>
      </c>
      <c r="D28" s="20">
        <v>122081887.2</v>
      </c>
      <c r="E28" s="20">
        <v>0</v>
      </c>
      <c r="F28" s="20">
        <v>0</v>
      </c>
      <c r="G28" s="20">
        <v>0</v>
      </c>
      <c r="H28" s="20">
        <v>0</v>
      </c>
      <c r="I28" s="20">
        <v>122081887.2</v>
      </c>
      <c r="J28" s="20">
        <v>122081887.2</v>
      </c>
      <c r="K28" s="26">
        <v>0</v>
      </c>
      <c r="L28" s="26">
        <v>0</v>
      </c>
    </row>
    <row r="29" spans="1:12" ht="75" x14ac:dyDescent="0.25">
      <c r="A29" s="31" t="s">
        <v>258</v>
      </c>
      <c r="B29" s="40" t="s">
        <v>261</v>
      </c>
      <c r="C29" s="29">
        <v>0</v>
      </c>
      <c r="D29" s="29">
        <v>122081887.2</v>
      </c>
      <c r="E29" s="29">
        <v>0</v>
      </c>
      <c r="F29" s="29">
        <v>0</v>
      </c>
      <c r="G29" s="29">
        <v>0</v>
      </c>
      <c r="H29" s="29">
        <v>0</v>
      </c>
      <c r="I29" s="29">
        <v>122081887.2</v>
      </c>
      <c r="J29" s="29">
        <v>122081887.2</v>
      </c>
      <c r="K29" s="30">
        <v>0</v>
      </c>
      <c r="L29" s="30">
        <v>0</v>
      </c>
    </row>
    <row r="30" spans="1:12" x14ac:dyDescent="0.25">
      <c r="A30" s="15" t="s">
        <v>1762</v>
      </c>
      <c r="B30" s="38"/>
      <c r="C30" s="21">
        <v>1310816219</v>
      </c>
      <c r="D30" s="21">
        <v>1482581156</v>
      </c>
      <c r="E30" s="21">
        <v>1199991929.23</v>
      </c>
      <c r="F30" s="21">
        <v>1031280376.5599999</v>
      </c>
      <c r="G30" s="21">
        <v>1012780376.5599999</v>
      </c>
      <c r="H30" s="21">
        <v>999122227.46000004</v>
      </c>
      <c r="I30" s="21">
        <v>282589226.76999998</v>
      </c>
      <c r="J30" s="21">
        <v>451300779.44000006</v>
      </c>
      <c r="K30" s="27">
        <v>0.80939375519082879</v>
      </c>
      <c r="L30" s="27">
        <v>0.69559792554114985</v>
      </c>
    </row>
    <row r="31" spans="1:12" x14ac:dyDescent="0.25">
      <c r="A31" s="16" t="s">
        <v>1722</v>
      </c>
      <c r="B31" s="39"/>
      <c r="C31" s="22">
        <v>1200000000</v>
      </c>
      <c r="D31" s="22">
        <v>1200000000</v>
      </c>
      <c r="E31" s="22">
        <v>1199991929.23</v>
      </c>
      <c r="F31" s="22">
        <v>1031280376.5599999</v>
      </c>
      <c r="G31" s="22">
        <v>1012780376.5599999</v>
      </c>
      <c r="H31" s="22">
        <v>999122227.46000004</v>
      </c>
      <c r="I31" s="22">
        <v>8070.7699999809265</v>
      </c>
      <c r="J31" s="22">
        <v>168719623.44000006</v>
      </c>
      <c r="K31" s="28">
        <v>0.9999932743583333</v>
      </c>
      <c r="L31" s="28">
        <v>0.85940031379999993</v>
      </c>
    </row>
    <row r="32" spans="1:12" ht="45" x14ac:dyDescent="0.25">
      <c r="A32" s="31" t="s">
        <v>290</v>
      </c>
      <c r="B32" s="40" t="s">
        <v>291</v>
      </c>
      <c r="C32" s="29">
        <v>1200000000</v>
      </c>
      <c r="D32" s="29">
        <v>1200000000</v>
      </c>
      <c r="E32" s="29">
        <v>1199991929.23</v>
      </c>
      <c r="F32" s="29">
        <v>1031280376.5599999</v>
      </c>
      <c r="G32" s="29">
        <v>1012780376.5599999</v>
      </c>
      <c r="H32" s="29">
        <v>999122227.46000004</v>
      </c>
      <c r="I32" s="29">
        <v>8070.7699999809265</v>
      </c>
      <c r="J32" s="29">
        <v>168719623.44000006</v>
      </c>
      <c r="K32" s="30">
        <v>0.9999932743583333</v>
      </c>
      <c r="L32" s="30">
        <v>0.85940031379999993</v>
      </c>
    </row>
    <row r="33" spans="1:12" x14ac:dyDescent="0.25">
      <c r="A33" s="14" t="s">
        <v>1755</v>
      </c>
      <c r="B33" s="37"/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6" t="e">
        <v>#DIV/0!</v>
      </c>
      <c r="L33" s="26" t="e">
        <v>#DIV/0!</v>
      </c>
    </row>
    <row r="34" spans="1:12" ht="45" x14ac:dyDescent="0.25">
      <c r="A34" s="31" t="s">
        <v>278</v>
      </c>
      <c r="B34" s="40" t="s">
        <v>279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30" t="e">
        <v>#DIV/0!</v>
      </c>
      <c r="L34" s="30" t="e">
        <v>#DIV/0!</v>
      </c>
    </row>
    <row r="35" spans="1:12" x14ac:dyDescent="0.25">
      <c r="A35" s="14" t="s">
        <v>1758</v>
      </c>
      <c r="B35" s="37"/>
      <c r="C35" s="20">
        <v>110816219</v>
      </c>
      <c r="D35" s="20">
        <v>282581156</v>
      </c>
      <c r="E35" s="20">
        <v>0</v>
      </c>
      <c r="F35" s="20">
        <v>0</v>
      </c>
      <c r="G35" s="20">
        <v>0</v>
      </c>
      <c r="H35" s="20">
        <v>0</v>
      </c>
      <c r="I35" s="20">
        <v>282581156</v>
      </c>
      <c r="J35" s="20">
        <v>282581156</v>
      </c>
      <c r="K35" s="26">
        <v>0</v>
      </c>
      <c r="L35" s="26">
        <v>0</v>
      </c>
    </row>
    <row r="36" spans="1:12" ht="45" x14ac:dyDescent="0.25">
      <c r="A36" s="31" t="s">
        <v>262</v>
      </c>
      <c r="B36" s="40" t="s">
        <v>263</v>
      </c>
      <c r="C36" s="29">
        <v>110816219</v>
      </c>
      <c r="D36" s="29">
        <v>110816219</v>
      </c>
      <c r="E36" s="29">
        <v>0</v>
      </c>
      <c r="F36" s="29">
        <v>0</v>
      </c>
      <c r="G36" s="29">
        <v>0</v>
      </c>
      <c r="H36" s="29">
        <v>0</v>
      </c>
      <c r="I36" s="29">
        <v>110816219</v>
      </c>
      <c r="J36" s="29">
        <v>110816219</v>
      </c>
      <c r="K36" s="30">
        <v>0</v>
      </c>
      <c r="L36" s="30">
        <v>0</v>
      </c>
    </row>
    <row r="37" spans="1:12" ht="45" x14ac:dyDescent="0.25">
      <c r="A37" s="31" t="s">
        <v>250</v>
      </c>
      <c r="B37" s="40" t="s">
        <v>251</v>
      </c>
      <c r="C37" s="29">
        <v>0</v>
      </c>
      <c r="D37" s="29">
        <v>171764937</v>
      </c>
      <c r="E37" s="29">
        <v>0</v>
      </c>
      <c r="F37" s="29">
        <v>0</v>
      </c>
      <c r="G37" s="29">
        <v>0</v>
      </c>
      <c r="H37" s="29">
        <v>0</v>
      </c>
      <c r="I37" s="29">
        <v>171764937</v>
      </c>
      <c r="J37" s="29">
        <v>171764937</v>
      </c>
      <c r="K37" s="30">
        <v>0</v>
      </c>
      <c r="L37" s="30">
        <v>0</v>
      </c>
    </row>
    <row r="38" spans="1:12" x14ac:dyDescent="0.25">
      <c r="A38" s="15" t="s">
        <v>1777</v>
      </c>
      <c r="B38" s="38"/>
      <c r="C38" s="21">
        <v>164709994</v>
      </c>
      <c r="D38" s="21">
        <v>164709994</v>
      </c>
      <c r="E38" s="21">
        <v>164709994</v>
      </c>
      <c r="F38" s="21">
        <v>131607031.91</v>
      </c>
      <c r="G38" s="21">
        <v>131607031.91</v>
      </c>
      <c r="H38" s="21">
        <v>120022098.01000001</v>
      </c>
      <c r="I38" s="21">
        <v>0</v>
      </c>
      <c r="J38" s="21">
        <v>33102962.090000004</v>
      </c>
      <c r="K38" s="27">
        <v>1</v>
      </c>
      <c r="L38" s="27">
        <v>0.79902274727786093</v>
      </c>
    </row>
    <row r="39" spans="1:12" x14ac:dyDescent="0.25">
      <c r="A39" s="16" t="s">
        <v>1722</v>
      </c>
      <c r="B39" s="39"/>
      <c r="C39" s="22">
        <v>164709994</v>
      </c>
      <c r="D39" s="22">
        <v>164709994</v>
      </c>
      <c r="E39" s="22">
        <v>164709994</v>
      </c>
      <c r="F39" s="22">
        <v>131607031.91</v>
      </c>
      <c r="G39" s="22">
        <v>131607031.91</v>
      </c>
      <c r="H39" s="22">
        <v>120022098.01000001</v>
      </c>
      <c r="I39" s="22">
        <v>0</v>
      </c>
      <c r="J39" s="22">
        <v>33102962.090000004</v>
      </c>
      <c r="K39" s="28">
        <v>1</v>
      </c>
      <c r="L39" s="28">
        <v>0.79902274727786093</v>
      </c>
    </row>
    <row r="40" spans="1:12" ht="45" x14ac:dyDescent="0.25">
      <c r="A40" s="31" t="s">
        <v>292</v>
      </c>
      <c r="B40" s="40" t="s">
        <v>293</v>
      </c>
      <c r="C40" s="29">
        <v>164709994</v>
      </c>
      <c r="D40" s="29">
        <v>164709994</v>
      </c>
      <c r="E40" s="29">
        <v>164709994</v>
      </c>
      <c r="F40" s="29">
        <v>131607031.91</v>
      </c>
      <c r="G40" s="29">
        <v>131607031.91</v>
      </c>
      <c r="H40" s="29">
        <v>120022098.01000001</v>
      </c>
      <c r="I40" s="29">
        <v>0</v>
      </c>
      <c r="J40" s="29">
        <v>33102962.090000004</v>
      </c>
      <c r="K40" s="30">
        <v>1</v>
      </c>
      <c r="L40" s="30">
        <v>0.79902274727786093</v>
      </c>
    </row>
    <row r="41" spans="1:12" x14ac:dyDescent="0.25">
      <c r="A41" s="15" t="s">
        <v>1770</v>
      </c>
      <c r="B41" s="38"/>
      <c r="C41" s="21">
        <v>2084137371</v>
      </c>
      <c r="D41" s="21">
        <v>2084137371</v>
      </c>
      <c r="E41" s="21">
        <v>1853757376.55</v>
      </c>
      <c r="F41" s="21">
        <v>1389499998.8299999</v>
      </c>
      <c r="G41" s="21">
        <v>1375099998.8299999</v>
      </c>
      <c r="H41" s="21">
        <v>1363199998.8299999</v>
      </c>
      <c r="I41" s="21">
        <v>230379994.45000005</v>
      </c>
      <c r="J41" s="21">
        <v>694637372.17000008</v>
      </c>
      <c r="K41" s="27">
        <v>0.88946026415741475</v>
      </c>
      <c r="L41" s="27">
        <v>0.66670269348094713</v>
      </c>
    </row>
    <row r="42" spans="1:12" x14ac:dyDescent="0.25">
      <c r="A42" s="16" t="s">
        <v>1722</v>
      </c>
      <c r="B42" s="39"/>
      <c r="C42" s="22">
        <v>1500000000</v>
      </c>
      <c r="D42" s="22">
        <v>1500000000</v>
      </c>
      <c r="E42" s="22">
        <v>1499992529.3</v>
      </c>
      <c r="F42" s="22">
        <v>1389499998.8299999</v>
      </c>
      <c r="G42" s="22">
        <v>1375099998.8299999</v>
      </c>
      <c r="H42" s="22">
        <v>1363199998.8299999</v>
      </c>
      <c r="I42" s="22">
        <v>7470.7000000476837</v>
      </c>
      <c r="J42" s="22">
        <v>110500001.17000008</v>
      </c>
      <c r="K42" s="28">
        <v>0.99999501953333325</v>
      </c>
      <c r="L42" s="28">
        <v>0.92633333255333328</v>
      </c>
    </row>
    <row r="43" spans="1:12" ht="60" x14ac:dyDescent="0.25">
      <c r="A43" s="31" t="s">
        <v>317</v>
      </c>
      <c r="B43" s="40" t="s">
        <v>318</v>
      </c>
      <c r="C43" s="29">
        <v>1500000000</v>
      </c>
      <c r="D43" s="29">
        <v>1500000000</v>
      </c>
      <c r="E43" s="29">
        <v>1499992529.3</v>
      </c>
      <c r="F43" s="29">
        <v>1389499998.8299999</v>
      </c>
      <c r="G43" s="29">
        <v>1375099998.8299999</v>
      </c>
      <c r="H43" s="29">
        <v>1363199998.8299999</v>
      </c>
      <c r="I43" s="29">
        <v>7470.7000000476837</v>
      </c>
      <c r="J43" s="29">
        <v>110500001.17000008</v>
      </c>
      <c r="K43" s="30">
        <v>0.99999501953333325</v>
      </c>
      <c r="L43" s="30">
        <v>0.92633333255333328</v>
      </c>
    </row>
    <row r="44" spans="1:12" x14ac:dyDescent="0.25">
      <c r="A44" s="14" t="s">
        <v>1752</v>
      </c>
      <c r="B44" s="37"/>
      <c r="C44" s="20">
        <v>584137371</v>
      </c>
      <c r="D44" s="20">
        <v>584137371</v>
      </c>
      <c r="E44" s="20">
        <v>353764847.25</v>
      </c>
      <c r="F44" s="20">
        <v>0</v>
      </c>
      <c r="G44" s="20">
        <v>0</v>
      </c>
      <c r="H44" s="20">
        <v>0</v>
      </c>
      <c r="I44" s="20">
        <v>230372523.75</v>
      </c>
      <c r="J44" s="20">
        <v>584137371</v>
      </c>
      <c r="K44" s="26">
        <v>0.60561926836555713</v>
      </c>
      <c r="L44" s="26">
        <v>0</v>
      </c>
    </row>
    <row r="45" spans="1:12" ht="60" x14ac:dyDescent="0.25">
      <c r="A45" s="31" t="s">
        <v>264</v>
      </c>
      <c r="B45" s="40" t="s">
        <v>265</v>
      </c>
      <c r="C45" s="29">
        <v>584137371</v>
      </c>
      <c r="D45" s="29">
        <v>584137371</v>
      </c>
      <c r="E45" s="29">
        <v>353764847.25</v>
      </c>
      <c r="F45" s="29">
        <v>0</v>
      </c>
      <c r="G45" s="29">
        <v>0</v>
      </c>
      <c r="H45" s="29">
        <v>0</v>
      </c>
      <c r="I45" s="29">
        <v>230372523.75</v>
      </c>
      <c r="J45" s="29">
        <v>584137371</v>
      </c>
      <c r="K45" s="30">
        <v>0.60561926836555713</v>
      </c>
      <c r="L45" s="30">
        <v>0</v>
      </c>
    </row>
    <row r="46" spans="1:12" x14ac:dyDescent="0.25">
      <c r="A46" s="31" t="s">
        <v>1778</v>
      </c>
      <c r="B46" s="40"/>
      <c r="C46" s="29">
        <v>274516658</v>
      </c>
      <c r="D46" s="29">
        <v>274516658</v>
      </c>
      <c r="E46" s="29">
        <v>274516658</v>
      </c>
      <c r="F46" s="29">
        <v>210990600</v>
      </c>
      <c r="G46" s="29">
        <v>158700000</v>
      </c>
      <c r="H46" s="29">
        <v>154000000</v>
      </c>
      <c r="I46" s="29">
        <v>0</v>
      </c>
      <c r="J46" s="29">
        <v>63526058</v>
      </c>
      <c r="K46" s="30">
        <v>1</v>
      </c>
      <c r="L46" s="30">
        <v>0.76858942381558504</v>
      </c>
    </row>
    <row r="47" spans="1:12" x14ac:dyDescent="0.25">
      <c r="A47" s="31" t="s">
        <v>1722</v>
      </c>
      <c r="B47" s="40"/>
      <c r="C47" s="29">
        <v>274516658</v>
      </c>
      <c r="D47" s="29">
        <v>274516658</v>
      </c>
      <c r="E47" s="29">
        <v>274516658</v>
      </c>
      <c r="F47" s="29">
        <v>210990600</v>
      </c>
      <c r="G47" s="29">
        <v>158700000</v>
      </c>
      <c r="H47" s="29">
        <v>154000000</v>
      </c>
      <c r="I47" s="29">
        <v>0</v>
      </c>
      <c r="J47" s="29">
        <v>63526058</v>
      </c>
      <c r="K47" s="30">
        <v>1</v>
      </c>
      <c r="L47" s="30">
        <v>0.76858942381558504</v>
      </c>
    </row>
    <row r="48" spans="1:12" ht="60" x14ac:dyDescent="0.25">
      <c r="A48" s="31" t="s">
        <v>294</v>
      </c>
      <c r="B48" s="40" t="s">
        <v>295</v>
      </c>
      <c r="C48" s="29">
        <v>274516658</v>
      </c>
      <c r="D48" s="29">
        <v>274516658</v>
      </c>
      <c r="E48" s="29">
        <v>274516658</v>
      </c>
      <c r="F48" s="29">
        <v>210990600</v>
      </c>
      <c r="G48" s="29">
        <v>158700000</v>
      </c>
      <c r="H48" s="29">
        <v>154000000</v>
      </c>
      <c r="I48" s="29">
        <v>0</v>
      </c>
      <c r="J48" s="29">
        <v>63526058</v>
      </c>
      <c r="K48" s="30">
        <v>1</v>
      </c>
      <c r="L48" s="30">
        <v>0.76858942381558504</v>
      </c>
    </row>
    <row r="49" spans="1:12" x14ac:dyDescent="0.25">
      <c r="A49" s="15" t="s">
        <v>1774</v>
      </c>
      <c r="B49" s="38"/>
      <c r="C49" s="21">
        <v>206200000</v>
      </c>
      <c r="D49" s="21">
        <v>206200000</v>
      </c>
      <c r="E49" s="21">
        <v>10000000</v>
      </c>
      <c r="F49" s="21">
        <v>0</v>
      </c>
      <c r="G49" s="21">
        <v>0</v>
      </c>
      <c r="H49" s="21">
        <v>0</v>
      </c>
      <c r="I49" s="21">
        <v>196200000</v>
      </c>
      <c r="J49" s="21">
        <v>206200000</v>
      </c>
      <c r="K49" s="27">
        <v>4.8496605237633363E-2</v>
      </c>
      <c r="L49" s="27">
        <v>0</v>
      </c>
    </row>
    <row r="50" spans="1:12" x14ac:dyDescent="0.25">
      <c r="A50" s="16" t="s">
        <v>1755</v>
      </c>
      <c r="B50" s="39"/>
      <c r="C50" s="22">
        <v>206200000</v>
      </c>
      <c r="D50" s="22">
        <v>206200000</v>
      </c>
      <c r="E50" s="22">
        <v>10000000</v>
      </c>
      <c r="F50" s="22">
        <v>0</v>
      </c>
      <c r="G50" s="22">
        <v>0</v>
      </c>
      <c r="H50" s="22">
        <v>0</v>
      </c>
      <c r="I50" s="22">
        <v>196200000</v>
      </c>
      <c r="J50" s="22">
        <v>206200000</v>
      </c>
      <c r="K50" s="28">
        <v>4.8496605237633363E-2</v>
      </c>
      <c r="L50" s="28">
        <v>0</v>
      </c>
    </row>
    <row r="51" spans="1:12" ht="60" x14ac:dyDescent="0.25">
      <c r="A51" s="31" t="s">
        <v>284</v>
      </c>
      <c r="B51" s="40" t="s">
        <v>285</v>
      </c>
      <c r="C51" s="29">
        <v>206200000</v>
      </c>
      <c r="D51" s="29">
        <v>6200000</v>
      </c>
      <c r="E51" s="29">
        <v>0</v>
      </c>
      <c r="F51" s="29">
        <v>0</v>
      </c>
      <c r="G51" s="29">
        <v>0</v>
      </c>
      <c r="H51" s="29">
        <v>0</v>
      </c>
      <c r="I51" s="29">
        <v>6200000</v>
      </c>
      <c r="J51" s="29">
        <v>6200000</v>
      </c>
      <c r="K51" s="30">
        <v>0</v>
      </c>
      <c r="L51" s="30">
        <v>0</v>
      </c>
    </row>
    <row r="52" spans="1:12" ht="60" x14ac:dyDescent="0.25">
      <c r="A52" s="31" t="s">
        <v>280</v>
      </c>
      <c r="B52" s="40" t="s">
        <v>281</v>
      </c>
      <c r="C52" s="29">
        <v>0</v>
      </c>
      <c r="D52" s="29">
        <v>200000000</v>
      </c>
      <c r="E52" s="29">
        <v>10000000</v>
      </c>
      <c r="F52" s="29">
        <v>0</v>
      </c>
      <c r="G52" s="29">
        <v>0</v>
      </c>
      <c r="H52" s="29">
        <v>0</v>
      </c>
      <c r="I52" s="29">
        <v>190000000</v>
      </c>
      <c r="J52" s="29">
        <v>200000000</v>
      </c>
      <c r="K52" s="30">
        <v>0.05</v>
      </c>
      <c r="L52" s="30">
        <v>0</v>
      </c>
    </row>
    <row r="53" spans="1:12" x14ac:dyDescent="0.25">
      <c r="A53" s="14" t="s">
        <v>1763</v>
      </c>
      <c r="B53" s="37"/>
      <c r="C53" s="20">
        <v>2574516658</v>
      </c>
      <c r="D53" s="20">
        <v>3017827854</v>
      </c>
      <c r="E53" s="20">
        <v>3017827854</v>
      </c>
      <c r="F53" s="20">
        <v>2423921416.5</v>
      </c>
      <c r="G53" s="20">
        <v>2365635789.02</v>
      </c>
      <c r="H53" s="20">
        <v>2359195699.6800003</v>
      </c>
      <c r="I53" s="20">
        <v>0</v>
      </c>
      <c r="J53" s="20">
        <v>593906437.5</v>
      </c>
      <c r="K53" s="26">
        <v>1</v>
      </c>
      <c r="L53" s="26">
        <v>0.80320069061831911</v>
      </c>
    </row>
    <row r="54" spans="1:12" x14ac:dyDescent="0.25">
      <c r="A54" s="15" t="s">
        <v>1779</v>
      </c>
      <c r="B54" s="38"/>
      <c r="C54" s="21">
        <v>374516658</v>
      </c>
      <c r="D54" s="21">
        <v>374516658</v>
      </c>
      <c r="E54" s="21">
        <v>374516658</v>
      </c>
      <c r="F54" s="21">
        <v>76500000</v>
      </c>
      <c r="G54" s="21">
        <v>71000000</v>
      </c>
      <c r="H54" s="21">
        <v>68000000</v>
      </c>
      <c r="I54" s="21">
        <v>0</v>
      </c>
      <c r="J54" s="21">
        <v>298016658</v>
      </c>
      <c r="K54" s="27">
        <v>1</v>
      </c>
      <c r="L54" s="27">
        <v>0.20426327738938652</v>
      </c>
    </row>
    <row r="55" spans="1:12" x14ac:dyDescent="0.25">
      <c r="A55" s="16" t="s">
        <v>1722</v>
      </c>
      <c r="B55" s="39"/>
      <c r="C55" s="22">
        <v>374516658</v>
      </c>
      <c r="D55" s="22">
        <v>374516658</v>
      </c>
      <c r="E55" s="22">
        <v>374516658</v>
      </c>
      <c r="F55" s="22">
        <v>76500000</v>
      </c>
      <c r="G55" s="22">
        <v>71000000</v>
      </c>
      <c r="H55" s="22">
        <v>68000000</v>
      </c>
      <c r="I55" s="22">
        <v>0</v>
      </c>
      <c r="J55" s="22">
        <v>298016658</v>
      </c>
      <c r="K55" s="28">
        <v>1</v>
      </c>
      <c r="L55" s="28">
        <v>0.20426327738938652</v>
      </c>
    </row>
    <row r="56" spans="1:12" ht="45" x14ac:dyDescent="0.25">
      <c r="A56" s="31" t="s">
        <v>296</v>
      </c>
      <c r="B56" s="40" t="s">
        <v>297</v>
      </c>
      <c r="C56" s="29">
        <v>374516658</v>
      </c>
      <c r="D56" s="29">
        <v>374516658</v>
      </c>
      <c r="E56" s="29">
        <v>374516658</v>
      </c>
      <c r="F56" s="29">
        <v>76500000</v>
      </c>
      <c r="G56" s="29">
        <v>71000000</v>
      </c>
      <c r="H56" s="29">
        <v>68000000</v>
      </c>
      <c r="I56" s="29">
        <v>0</v>
      </c>
      <c r="J56" s="29">
        <v>298016658</v>
      </c>
      <c r="K56" s="30">
        <v>1</v>
      </c>
      <c r="L56" s="30">
        <v>0.20426327738938652</v>
      </c>
    </row>
    <row r="57" spans="1:12" x14ac:dyDescent="0.25">
      <c r="A57" s="15" t="s">
        <v>1764</v>
      </c>
      <c r="B57" s="38"/>
      <c r="C57" s="21">
        <v>2200000000</v>
      </c>
      <c r="D57" s="21">
        <v>2643311196</v>
      </c>
      <c r="E57" s="21">
        <v>2643311196</v>
      </c>
      <c r="F57" s="21">
        <v>2347421416.5</v>
      </c>
      <c r="G57" s="21">
        <v>2294635789.02</v>
      </c>
      <c r="H57" s="21">
        <v>2291195699.6800003</v>
      </c>
      <c r="I57" s="21">
        <v>0</v>
      </c>
      <c r="J57" s="21">
        <v>295889779.5</v>
      </c>
      <c r="K57" s="27">
        <v>1</v>
      </c>
      <c r="L57" s="27">
        <v>0.88806093662079733</v>
      </c>
    </row>
    <row r="58" spans="1:12" x14ac:dyDescent="0.25">
      <c r="A58" s="16" t="s">
        <v>1722</v>
      </c>
      <c r="B58" s="39"/>
      <c r="C58" s="22">
        <v>2200000000</v>
      </c>
      <c r="D58" s="22">
        <v>2200000000</v>
      </c>
      <c r="E58" s="22">
        <v>2200000000</v>
      </c>
      <c r="F58" s="22">
        <v>2030819628</v>
      </c>
      <c r="G58" s="22">
        <v>1978034000.52</v>
      </c>
      <c r="H58" s="22">
        <v>1974593911.1800001</v>
      </c>
      <c r="I58" s="22">
        <v>0</v>
      </c>
      <c r="J58" s="22">
        <v>169180372</v>
      </c>
      <c r="K58" s="28">
        <v>1</v>
      </c>
      <c r="L58" s="28">
        <v>0.92309983090909087</v>
      </c>
    </row>
    <row r="59" spans="1:12" ht="45" x14ac:dyDescent="0.25">
      <c r="A59" s="31" t="s">
        <v>298</v>
      </c>
      <c r="B59" s="40" t="s">
        <v>299</v>
      </c>
      <c r="C59" s="29">
        <v>200000000</v>
      </c>
      <c r="D59" s="29">
        <v>200000000</v>
      </c>
      <c r="E59" s="29">
        <v>200000000</v>
      </c>
      <c r="F59" s="29">
        <v>112785627.48</v>
      </c>
      <c r="G59" s="29">
        <v>60000000</v>
      </c>
      <c r="H59" s="29">
        <v>60000000</v>
      </c>
      <c r="I59" s="29">
        <v>0</v>
      </c>
      <c r="J59" s="29">
        <v>87214372.519999996</v>
      </c>
      <c r="K59" s="30">
        <v>1</v>
      </c>
      <c r="L59" s="30">
        <v>0.56392813740000003</v>
      </c>
    </row>
    <row r="60" spans="1:12" ht="45" x14ac:dyDescent="0.25">
      <c r="A60" s="31" t="s">
        <v>300</v>
      </c>
      <c r="B60" s="40" t="s">
        <v>301</v>
      </c>
      <c r="C60" s="29">
        <v>500000000</v>
      </c>
      <c r="D60" s="29">
        <v>500000000</v>
      </c>
      <c r="E60" s="29">
        <v>500000000</v>
      </c>
      <c r="F60" s="29">
        <v>469461689.51999998</v>
      </c>
      <c r="G60" s="29">
        <v>469461689.51999998</v>
      </c>
      <c r="H60" s="29">
        <v>466021600.18000001</v>
      </c>
      <c r="I60" s="29">
        <v>0</v>
      </c>
      <c r="J60" s="29">
        <v>30538310.480000019</v>
      </c>
      <c r="K60" s="30">
        <v>1</v>
      </c>
      <c r="L60" s="30">
        <v>0.93892337904000001</v>
      </c>
    </row>
    <row r="61" spans="1:12" ht="45" x14ac:dyDescent="0.25">
      <c r="A61" s="31" t="s">
        <v>302</v>
      </c>
      <c r="B61" s="40" t="s">
        <v>303</v>
      </c>
      <c r="C61" s="29">
        <v>1500000000</v>
      </c>
      <c r="D61" s="29">
        <v>1500000000</v>
      </c>
      <c r="E61" s="29">
        <v>1500000000</v>
      </c>
      <c r="F61" s="29">
        <v>1448572311</v>
      </c>
      <c r="G61" s="29">
        <v>1448572311</v>
      </c>
      <c r="H61" s="29">
        <v>1448572311</v>
      </c>
      <c r="I61" s="29">
        <v>0</v>
      </c>
      <c r="J61" s="29">
        <v>51427689</v>
      </c>
      <c r="K61" s="30">
        <v>1</v>
      </c>
      <c r="L61" s="30">
        <v>0.965714874</v>
      </c>
    </row>
    <row r="62" spans="1:12" x14ac:dyDescent="0.25">
      <c r="A62" s="14" t="s">
        <v>1738</v>
      </c>
      <c r="B62" s="37"/>
      <c r="C62" s="20">
        <v>0</v>
      </c>
      <c r="D62" s="20">
        <v>443311196</v>
      </c>
      <c r="E62" s="20">
        <v>443311196</v>
      </c>
      <c r="F62" s="20">
        <v>316601788.5</v>
      </c>
      <c r="G62" s="20">
        <v>316601788.5</v>
      </c>
      <c r="H62" s="20">
        <v>316601788.5</v>
      </c>
      <c r="I62" s="20">
        <v>0</v>
      </c>
      <c r="J62" s="20">
        <v>126709407.5</v>
      </c>
      <c r="K62" s="26">
        <v>1</v>
      </c>
      <c r="L62" s="26">
        <v>0.71417503405440719</v>
      </c>
    </row>
    <row r="63" spans="1:12" ht="45" x14ac:dyDescent="0.25">
      <c r="A63" s="31" t="s">
        <v>252</v>
      </c>
      <c r="B63" s="40" t="s">
        <v>253</v>
      </c>
      <c r="C63" s="29">
        <v>0</v>
      </c>
      <c r="D63" s="29">
        <v>141423408</v>
      </c>
      <c r="E63" s="29">
        <v>141423408</v>
      </c>
      <c r="F63" s="29">
        <v>70060095</v>
      </c>
      <c r="G63" s="29">
        <v>70060095</v>
      </c>
      <c r="H63" s="29">
        <v>70060095</v>
      </c>
      <c r="I63" s="29">
        <v>0</v>
      </c>
      <c r="J63" s="29">
        <v>71363313</v>
      </c>
      <c r="K63" s="30">
        <v>1</v>
      </c>
      <c r="L63" s="30">
        <v>0.49539249542056008</v>
      </c>
    </row>
    <row r="64" spans="1:12" ht="45" x14ac:dyDescent="0.25">
      <c r="A64" s="31" t="s">
        <v>254</v>
      </c>
      <c r="B64" s="40" t="s">
        <v>255</v>
      </c>
      <c r="C64" s="29">
        <v>0</v>
      </c>
      <c r="D64" s="29">
        <v>301887788</v>
      </c>
      <c r="E64" s="29">
        <v>301887788</v>
      </c>
      <c r="F64" s="29">
        <v>246541693.5</v>
      </c>
      <c r="G64" s="29">
        <v>246541693.5</v>
      </c>
      <c r="H64" s="29">
        <v>246541693.5</v>
      </c>
      <c r="I64" s="29">
        <v>0</v>
      </c>
      <c r="J64" s="29">
        <v>55346094.5</v>
      </c>
      <c r="K64" s="30">
        <v>1</v>
      </c>
      <c r="L64" s="30">
        <v>0.81666666655625031</v>
      </c>
    </row>
    <row r="65" spans="1:12" x14ac:dyDescent="0.25">
      <c r="A65" s="14" t="s">
        <v>1775</v>
      </c>
      <c r="B65" s="37"/>
      <c r="C65" s="20">
        <v>1019300863</v>
      </c>
      <c r="D65" s="20">
        <v>1069300863</v>
      </c>
      <c r="E65" s="20">
        <v>1024800863</v>
      </c>
      <c r="F65" s="20">
        <v>879833854.31000006</v>
      </c>
      <c r="G65" s="20">
        <v>585925771.77999997</v>
      </c>
      <c r="H65" s="20">
        <v>380599398.72000003</v>
      </c>
      <c r="I65" s="20">
        <v>44500000</v>
      </c>
      <c r="J65" s="20">
        <v>189467008.68999994</v>
      </c>
      <c r="K65" s="26">
        <v>0.95838402311286641</v>
      </c>
      <c r="L65" s="26">
        <v>0.8228122549546657</v>
      </c>
    </row>
    <row r="66" spans="1:12" x14ac:dyDescent="0.25">
      <c r="A66" s="15" t="s">
        <v>1783</v>
      </c>
      <c r="B66" s="38"/>
      <c r="C66" s="21">
        <v>700000000</v>
      </c>
      <c r="D66" s="21">
        <v>700000000</v>
      </c>
      <c r="E66" s="21">
        <v>700000000</v>
      </c>
      <c r="F66" s="21">
        <v>613369725.98000002</v>
      </c>
      <c r="G66" s="21">
        <v>321601076.77999997</v>
      </c>
      <c r="H66" s="21">
        <v>189899398.72</v>
      </c>
      <c r="I66" s="21">
        <v>0</v>
      </c>
      <c r="J66" s="21">
        <v>86630274.019999981</v>
      </c>
      <c r="K66" s="27">
        <v>1</v>
      </c>
      <c r="L66" s="27">
        <v>0.87624246568571429</v>
      </c>
    </row>
    <row r="67" spans="1:12" x14ac:dyDescent="0.25">
      <c r="A67" s="16" t="s">
        <v>1722</v>
      </c>
      <c r="B67" s="39"/>
      <c r="C67" s="22">
        <v>700000000</v>
      </c>
      <c r="D67" s="22">
        <v>700000000</v>
      </c>
      <c r="E67" s="22">
        <v>700000000</v>
      </c>
      <c r="F67" s="22">
        <v>613369725.98000002</v>
      </c>
      <c r="G67" s="22">
        <v>321601076.77999997</v>
      </c>
      <c r="H67" s="22">
        <v>189899398.72</v>
      </c>
      <c r="I67" s="22">
        <v>0</v>
      </c>
      <c r="J67" s="22">
        <v>86630274.019999981</v>
      </c>
      <c r="K67" s="28">
        <v>1</v>
      </c>
      <c r="L67" s="28">
        <v>0.87624246568571429</v>
      </c>
    </row>
    <row r="68" spans="1:12" ht="60" x14ac:dyDescent="0.25">
      <c r="A68" s="31" t="s">
        <v>319</v>
      </c>
      <c r="B68" s="40" t="s">
        <v>320</v>
      </c>
      <c r="C68" s="29">
        <v>700000000</v>
      </c>
      <c r="D68" s="29">
        <v>700000000</v>
      </c>
      <c r="E68" s="29">
        <v>700000000</v>
      </c>
      <c r="F68" s="29">
        <v>613369725.98000002</v>
      </c>
      <c r="G68" s="29">
        <v>321601076.77999997</v>
      </c>
      <c r="H68" s="29">
        <v>189899398.72</v>
      </c>
      <c r="I68" s="29">
        <v>0</v>
      </c>
      <c r="J68" s="29">
        <v>86630274.019999981</v>
      </c>
      <c r="K68" s="30">
        <v>1</v>
      </c>
      <c r="L68" s="30">
        <v>0.87624246568571429</v>
      </c>
    </row>
    <row r="69" spans="1:12" x14ac:dyDescent="0.25">
      <c r="A69" s="15" t="s">
        <v>1776</v>
      </c>
      <c r="B69" s="38"/>
      <c r="C69" s="21">
        <v>319300863</v>
      </c>
      <c r="D69" s="21">
        <v>369300863</v>
      </c>
      <c r="E69" s="21">
        <v>324800863</v>
      </c>
      <c r="F69" s="21">
        <v>266464128.32999998</v>
      </c>
      <c r="G69" s="21">
        <v>264324695</v>
      </c>
      <c r="H69" s="21">
        <v>190700000</v>
      </c>
      <c r="I69" s="21">
        <v>44500000</v>
      </c>
      <c r="J69" s="21">
        <v>102836734.67000002</v>
      </c>
      <c r="K69" s="27">
        <v>0.87950204167272683</v>
      </c>
      <c r="L69" s="27">
        <v>0.72153670631958411</v>
      </c>
    </row>
    <row r="70" spans="1:12" x14ac:dyDescent="0.25">
      <c r="A70" s="16" t="s">
        <v>1722</v>
      </c>
      <c r="B70" s="39"/>
      <c r="C70" s="22">
        <v>113100863</v>
      </c>
      <c r="D70" s="22">
        <v>113100863</v>
      </c>
      <c r="E70" s="22">
        <v>113100863</v>
      </c>
      <c r="F70" s="22">
        <v>86990795</v>
      </c>
      <c r="G70" s="22">
        <v>86990795</v>
      </c>
      <c r="H70" s="22">
        <v>65000000</v>
      </c>
      <c r="I70" s="22">
        <v>0</v>
      </c>
      <c r="J70" s="22">
        <v>26110068</v>
      </c>
      <c r="K70" s="28">
        <v>1</v>
      </c>
      <c r="L70" s="28">
        <v>0.76914351219406696</v>
      </c>
    </row>
    <row r="71" spans="1:12" ht="45" x14ac:dyDescent="0.25">
      <c r="A71" s="31" t="s">
        <v>321</v>
      </c>
      <c r="B71" s="40" t="s">
        <v>322</v>
      </c>
      <c r="C71" s="29">
        <v>113100863</v>
      </c>
      <c r="D71" s="29">
        <v>113100863</v>
      </c>
      <c r="E71" s="29">
        <v>113100863</v>
      </c>
      <c r="F71" s="29">
        <v>86990795</v>
      </c>
      <c r="G71" s="29">
        <v>86990795</v>
      </c>
      <c r="H71" s="29">
        <v>65000000</v>
      </c>
      <c r="I71" s="29">
        <v>0</v>
      </c>
      <c r="J71" s="29">
        <v>26110068</v>
      </c>
      <c r="K71" s="30">
        <v>1</v>
      </c>
      <c r="L71" s="30">
        <v>0.76914351219406696</v>
      </c>
    </row>
    <row r="72" spans="1:12" x14ac:dyDescent="0.25">
      <c r="A72" s="14" t="s">
        <v>1755</v>
      </c>
      <c r="B72" s="37"/>
      <c r="C72" s="20">
        <v>206200000</v>
      </c>
      <c r="D72" s="20">
        <v>256200000</v>
      </c>
      <c r="E72" s="20">
        <v>211700000</v>
      </c>
      <c r="F72" s="20">
        <v>179473333.32999998</v>
      </c>
      <c r="G72" s="20">
        <v>177333900</v>
      </c>
      <c r="H72" s="20">
        <v>125700000</v>
      </c>
      <c r="I72" s="20">
        <v>44500000</v>
      </c>
      <c r="J72" s="20">
        <v>76726666.670000017</v>
      </c>
      <c r="K72" s="26">
        <v>0.82630757220921158</v>
      </c>
      <c r="L72" s="26">
        <v>0.70052042673692416</v>
      </c>
    </row>
    <row r="73" spans="1:12" ht="30" x14ac:dyDescent="0.25">
      <c r="A73" s="31" t="s">
        <v>286</v>
      </c>
      <c r="B73" s="40" t="s">
        <v>287</v>
      </c>
      <c r="C73" s="29">
        <v>206200000</v>
      </c>
      <c r="D73" s="29">
        <v>206200000</v>
      </c>
      <c r="E73" s="29">
        <v>161700000</v>
      </c>
      <c r="F73" s="29">
        <v>129473333.33</v>
      </c>
      <c r="G73" s="29">
        <v>127333900</v>
      </c>
      <c r="H73" s="29">
        <v>125700000</v>
      </c>
      <c r="I73" s="29">
        <v>44500000</v>
      </c>
      <c r="J73" s="29">
        <v>76726666.670000002</v>
      </c>
      <c r="K73" s="30">
        <v>0.78419010669253153</v>
      </c>
      <c r="L73" s="30">
        <v>0.62790171353055291</v>
      </c>
    </row>
    <row r="74" spans="1:12" ht="30" x14ac:dyDescent="0.25">
      <c r="A74" s="31" t="s">
        <v>282</v>
      </c>
      <c r="B74" s="40" t="s">
        <v>283</v>
      </c>
      <c r="C74" s="29">
        <v>0</v>
      </c>
      <c r="D74" s="29">
        <v>50000000</v>
      </c>
      <c r="E74" s="29">
        <v>50000000</v>
      </c>
      <c r="F74" s="29">
        <v>50000000</v>
      </c>
      <c r="G74" s="29">
        <v>50000000</v>
      </c>
      <c r="H74" s="29">
        <v>0</v>
      </c>
      <c r="I74" s="29">
        <v>0</v>
      </c>
      <c r="J74" s="29">
        <v>0</v>
      </c>
      <c r="K74" s="30">
        <v>1</v>
      </c>
      <c r="L74" s="30">
        <v>1</v>
      </c>
    </row>
    <row r="75" spans="1:12" x14ac:dyDescent="0.25">
      <c r="A75" s="13" t="s">
        <v>1765</v>
      </c>
      <c r="B75" s="36"/>
      <c r="C75" s="19">
        <v>439226651</v>
      </c>
      <c r="D75" s="19">
        <v>988529351</v>
      </c>
      <c r="E75" s="19">
        <v>988529351</v>
      </c>
      <c r="F75" s="19">
        <v>238931400</v>
      </c>
      <c r="G75" s="19">
        <v>150210500</v>
      </c>
      <c r="H75" s="19">
        <v>141710500</v>
      </c>
      <c r="I75" s="19">
        <v>0</v>
      </c>
      <c r="J75" s="19">
        <v>749597951</v>
      </c>
      <c r="K75" s="25">
        <v>1</v>
      </c>
      <c r="L75" s="25">
        <v>0.24170390060577979</v>
      </c>
    </row>
    <row r="76" spans="1:12" x14ac:dyDescent="0.25">
      <c r="A76" s="14" t="s">
        <v>1766</v>
      </c>
      <c r="B76" s="37"/>
      <c r="C76" s="20">
        <v>439226651</v>
      </c>
      <c r="D76" s="20">
        <v>988529351</v>
      </c>
      <c r="E76" s="20">
        <v>988529351</v>
      </c>
      <c r="F76" s="20">
        <v>238931400</v>
      </c>
      <c r="G76" s="20">
        <v>150210500</v>
      </c>
      <c r="H76" s="20">
        <v>141710500</v>
      </c>
      <c r="I76" s="20">
        <v>0</v>
      </c>
      <c r="J76" s="20">
        <v>749597951</v>
      </c>
      <c r="K76" s="26">
        <v>1</v>
      </c>
      <c r="L76" s="26">
        <v>0.24170390060577979</v>
      </c>
    </row>
    <row r="77" spans="1:12" x14ac:dyDescent="0.25">
      <c r="A77" s="15" t="s">
        <v>1780</v>
      </c>
      <c r="B77" s="38"/>
      <c r="C77" s="21">
        <v>219613326</v>
      </c>
      <c r="D77" s="21">
        <v>329916026</v>
      </c>
      <c r="E77" s="21">
        <v>329916026</v>
      </c>
      <c r="F77" s="21">
        <v>184610400</v>
      </c>
      <c r="G77" s="21">
        <v>97400000</v>
      </c>
      <c r="H77" s="21">
        <v>94400000</v>
      </c>
      <c r="I77" s="21">
        <v>0</v>
      </c>
      <c r="J77" s="21">
        <v>145305626</v>
      </c>
      <c r="K77" s="27">
        <v>1</v>
      </c>
      <c r="L77" s="27">
        <v>0.5595678459099771</v>
      </c>
    </row>
    <row r="78" spans="1:12" x14ac:dyDescent="0.25">
      <c r="A78" s="16" t="s">
        <v>1722</v>
      </c>
      <c r="B78" s="39"/>
      <c r="C78" s="22">
        <v>219613326</v>
      </c>
      <c r="D78" s="22">
        <v>329916026</v>
      </c>
      <c r="E78" s="22">
        <v>329916026</v>
      </c>
      <c r="F78" s="22">
        <v>184610400</v>
      </c>
      <c r="G78" s="22">
        <v>97400000</v>
      </c>
      <c r="H78" s="22">
        <v>94400000</v>
      </c>
      <c r="I78" s="22">
        <v>0</v>
      </c>
      <c r="J78" s="22">
        <v>145305626</v>
      </c>
      <c r="K78" s="28">
        <v>1</v>
      </c>
      <c r="L78" s="28">
        <v>0.5595678459099771</v>
      </c>
    </row>
    <row r="79" spans="1:12" ht="45" x14ac:dyDescent="0.25">
      <c r="A79" s="31" t="s">
        <v>304</v>
      </c>
      <c r="B79" s="40" t="s">
        <v>305</v>
      </c>
      <c r="C79" s="29">
        <v>219613326</v>
      </c>
      <c r="D79" s="29">
        <v>329916026</v>
      </c>
      <c r="E79" s="29">
        <v>329916026</v>
      </c>
      <c r="F79" s="29">
        <v>184610400</v>
      </c>
      <c r="G79" s="29">
        <v>97400000</v>
      </c>
      <c r="H79" s="29">
        <v>94400000</v>
      </c>
      <c r="I79" s="29">
        <v>0</v>
      </c>
      <c r="J79" s="29">
        <v>145305626</v>
      </c>
      <c r="K79" s="30">
        <v>1</v>
      </c>
      <c r="L79" s="30">
        <v>0.5595678459099771</v>
      </c>
    </row>
    <row r="80" spans="1:12" x14ac:dyDescent="0.25">
      <c r="A80" s="15" t="s">
        <v>1767</v>
      </c>
      <c r="B80" s="38"/>
      <c r="C80" s="21">
        <v>164709994</v>
      </c>
      <c r="D80" s="21">
        <v>603709994</v>
      </c>
      <c r="E80" s="21">
        <v>603709994</v>
      </c>
      <c r="F80" s="21">
        <v>3021000</v>
      </c>
      <c r="G80" s="21">
        <v>1510500</v>
      </c>
      <c r="H80" s="21">
        <v>1510500</v>
      </c>
      <c r="I80" s="21">
        <v>0</v>
      </c>
      <c r="J80" s="21">
        <v>600688994</v>
      </c>
      <c r="K80" s="27">
        <v>1</v>
      </c>
      <c r="L80" s="27">
        <v>5.0040582896164545E-3</v>
      </c>
    </row>
    <row r="81" spans="1:12" x14ac:dyDescent="0.25">
      <c r="A81" s="16" t="s">
        <v>1722</v>
      </c>
      <c r="B81" s="39"/>
      <c r="C81" s="22">
        <v>164709994</v>
      </c>
      <c r="D81" s="22">
        <v>3709994</v>
      </c>
      <c r="E81" s="22">
        <v>3709994</v>
      </c>
      <c r="F81" s="22">
        <v>3021000</v>
      </c>
      <c r="G81" s="22">
        <v>1510500</v>
      </c>
      <c r="H81" s="22">
        <v>1510500</v>
      </c>
      <c r="I81" s="22">
        <v>0</v>
      </c>
      <c r="J81" s="22">
        <v>688994</v>
      </c>
      <c r="K81" s="28">
        <v>1</v>
      </c>
      <c r="L81" s="28">
        <v>0.81428703119196422</v>
      </c>
    </row>
    <row r="82" spans="1:12" ht="45" x14ac:dyDescent="0.25">
      <c r="A82" s="31" t="s">
        <v>306</v>
      </c>
      <c r="B82" s="40" t="s">
        <v>307</v>
      </c>
      <c r="C82" s="29">
        <v>164709994</v>
      </c>
      <c r="D82" s="29">
        <v>3709994</v>
      </c>
      <c r="E82" s="29">
        <v>3709994</v>
      </c>
      <c r="F82" s="29">
        <v>3021000</v>
      </c>
      <c r="G82" s="29">
        <v>1510500</v>
      </c>
      <c r="H82" s="29">
        <v>1510500</v>
      </c>
      <c r="I82" s="29">
        <v>0</v>
      </c>
      <c r="J82" s="29">
        <v>688994</v>
      </c>
      <c r="K82" s="30">
        <v>1</v>
      </c>
      <c r="L82" s="30">
        <v>0.81428703119196422</v>
      </c>
    </row>
    <row r="83" spans="1:12" x14ac:dyDescent="0.25">
      <c r="A83" s="14" t="s">
        <v>1738</v>
      </c>
      <c r="B83" s="37"/>
      <c r="C83" s="20">
        <v>0</v>
      </c>
      <c r="D83" s="20">
        <v>600000000</v>
      </c>
      <c r="E83" s="20">
        <v>600000000</v>
      </c>
      <c r="F83" s="20">
        <v>0</v>
      </c>
      <c r="G83" s="20">
        <v>0</v>
      </c>
      <c r="H83" s="20">
        <v>0</v>
      </c>
      <c r="I83" s="20">
        <v>0</v>
      </c>
      <c r="J83" s="20">
        <v>600000000</v>
      </c>
      <c r="K83" s="26">
        <v>1</v>
      </c>
      <c r="L83" s="26">
        <v>0</v>
      </c>
    </row>
    <row r="84" spans="1:12" ht="45" x14ac:dyDescent="0.25">
      <c r="A84" s="31" t="s">
        <v>256</v>
      </c>
      <c r="B84" s="40" t="s">
        <v>257</v>
      </c>
      <c r="C84" s="29">
        <v>0</v>
      </c>
      <c r="D84" s="29">
        <v>600000000</v>
      </c>
      <c r="E84" s="29">
        <v>600000000</v>
      </c>
      <c r="F84" s="29">
        <v>0</v>
      </c>
      <c r="G84" s="29">
        <v>0</v>
      </c>
      <c r="H84" s="29">
        <v>0</v>
      </c>
      <c r="I84" s="29">
        <v>0</v>
      </c>
      <c r="J84" s="29">
        <v>600000000</v>
      </c>
      <c r="K84" s="30">
        <v>1</v>
      </c>
      <c r="L84" s="30">
        <v>0</v>
      </c>
    </row>
    <row r="85" spans="1:12" x14ac:dyDescent="0.25">
      <c r="A85" s="15" t="s">
        <v>1781</v>
      </c>
      <c r="B85" s="38"/>
      <c r="C85" s="21">
        <v>54903331</v>
      </c>
      <c r="D85" s="21">
        <v>54903331</v>
      </c>
      <c r="E85" s="21">
        <v>54903331</v>
      </c>
      <c r="F85" s="21">
        <v>51300000</v>
      </c>
      <c r="G85" s="21">
        <v>51300000</v>
      </c>
      <c r="H85" s="21">
        <v>45800000</v>
      </c>
      <c r="I85" s="21">
        <v>0</v>
      </c>
      <c r="J85" s="21">
        <v>3603331</v>
      </c>
      <c r="K85" s="27">
        <v>1</v>
      </c>
      <c r="L85" s="27">
        <v>0.93436953761512209</v>
      </c>
    </row>
    <row r="86" spans="1:12" x14ac:dyDescent="0.25">
      <c r="A86" s="16" t="s">
        <v>1722</v>
      </c>
      <c r="B86" s="39"/>
      <c r="C86" s="22">
        <v>54903331</v>
      </c>
      <c r="D86" s="22">
        <v>54903331</v>
      </c>
      <c r="E86" s="22">
        <v>54903331</v>
      </c>
      <c r="F86" s="22">
        <v>51300000</v>
      </c>
      <c r="G86" s="22">
        <v>51300000</v>
      </c>
      <c r="H86" s="22">
        <v>45800000</v>
      </c>
      <c r="I86" s="22">
        <v>0</v>
      </c>
      <c r="J86" s="22">
        <v>3603331</v>
      </c>
      <c r="K86" s="28">
        <v>1</v>
      </c>
      <c r="L86" s="28">
        <v>0.93436953761512209</v>
      </c>
    </row>
    <row r="87" spans="1:12" ht="30" x14ac:dyDescent="0.25">
      <c r="A87" s="31" t="s">
        <v>308</v>
      </c>
      <c r="B87" s="40" t="s">
        <v>309</v>
      </c>
      <c r="C87" s="29">
        <v>54903331</v>
      </c>
      <c r="D87" s="29">
        <v>54903331</v>
      </c>
      <c r="E87" s="29">
        <v>54903331</v>
      </c>
      <c r="F87" s="29">
        <v>51300000</v>
      </c>
      <c r="G87" s="29">
        <v>51300000</v>
      </c>
      <c r="H87" s="29">
        <v>45800000</v>
      </c>
      <c r="I87" s="29">
        <v>0</v>
      </c>
      <c r="J87" s="29">
        <v>3603331</v>
      </c>
      <c r="K87" s="30">
        <v>1</v>
      </c>
      <c r="L87" s="30">
        <v>0.93436953761512209</v>
      </c>
    </row>
    <row r="88" spans="1:12" x14ac:dyDescent="0.25">
      <c r="A88" s="67" t="s">
        <v>2058</v>
      </c>
      <c r="B88" s="67"/>
      <c r="C88" s="32">
        <v>15858788080</v>
      </c>
      <c r="D88" s="32">
        <v>30366906458.630001</v>
      </c>
      <c r="E88" s="32">
        <v>20448340712.469997</v>
      </c>
      <c r="F88" s="32">
        <v>12194019191.41</v>
      </c>
      <c r="G88" s="32">
        <v>10379695103.66</v>
      </c>
      <c r="H88" s="32">
        <v>9736931275.3799992</v>
      </c>
      <c r="I88" s="32">
        <v>9918565746.1600037</v>
      </c>
      <c r="J88" s="32">
        <v>18172887267.220001</v>
      </c>
      <c r="K88" s="33">
        <v>0.67337582576373245</v>
      </c>
      <c r="L88" s="33">
        <v>0.40155618775400709</v>
      </c>
    </row>
  </sheetData>
  <mergeCells count="2">
    <mergeCell ref="A3:B3"/>
    <mergeCell ref="A88:B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9"/>
  <sheetViews>
    <sheetView workbookViewId="0">
      <selection activeCell="E5" sqref="E5"/>
    </sheetView>
  </sheetViews>
  <sheetFormatPr baseColWidth="10" defaultRowHeight="15" x14ac:dyDescent="0.25"/>
  <cols>
    <col min="1" max="1" width="24.7109375" customWidth="1"/>
    <col min="2" max="2" width="62.5703125" style="34" customWidth="1"/>
    <col min="3" max="10" width="19.42578125" style="17" customWidth="1"/>
    <col min="11" max="12" width="19.42578125" style="23" customWidth="1"/>
  </cols>
  <sheetData>
    <row r="1" spans="1:12" x14ac:dyDescent="0.25">
      <c r="A1" s="1" t="s">
        <v>1</v>
      </c>
      <c r="C1" s="17" t="s">
        <v>324</v>
      </c>
    </row>
    <row r="3" spans="1:12" ht="30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41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1784</v>
      </c>
      <c r="B4" s="35"/>
      <c r="C4" s="18">
        <v>67261484199</v>
      </c>
      <c r="D4" s="18">
        <v>78546950016.080002</v>
      </c>
      <c r="E4" s="18">
        <v>76860375090.089996</v>
      </c>
      <c r="F4" s="18">
        <v>62041182429.330002</v>
      </c>
      <c r="G4" s="18">
        <v>45778702528.18</v>
      </c>
      <c r="H4" s="18">
        <v>20625861319.860001</v>
      </c>
      <c r="I4" s="18">
        <v>1686574925.9900055</v>
      </c>
      <c r="J4" s="18">
        <v>16505767586.75</v>
      </c>
      <c r="K4" s="24">
        <v>0.97852781138357714</v>
      </c>
      <c r="L4" s="24">
        <v>0.78986112658262397</v>
      </c>
    </row>
    <row r="5" spans="1:12" x14ac:dyDescent="0.25">
      <c r="A5" s="13" t="s">
        <v>1792</v>
      </c>
      <c r="B5" s="36"/>
      <c r="C5" s="19">
        <v>8976670563</v>
      </c>
      <c r="D5" s="19">
        <v>8029207499</v>
      </c>
      <c r="E5" s="19">
        <v>7365572312.6700001</v>
      </c>
      <c r="F5" s="19">
        <v>5257802900</v>
      </c>
      <c r="G5" s="19">
        <v>1068673900</v>
      </c>
      <c r="H5" s="19">
        <v>717333900</v>
      </c>
      <c r="I5" s="19">
        <v>663635186.32999992</v>
      </c>
      <c r="J5" s="19">
        <v>2771404599</v>
      </c>
      <c r="K5" s="25">
        <v>0.91734736131646211</v>
      </c>
      <c r="L5" s="25">
        <v>0.65483460237574309</v>
      </c>
    </row>
    <row r="6" spans="1:12" x14ac:dyDescent="0.25">
      <c r="A6" s="14" t="s">
        <v>1793</v>
      </c>
      <c r="B6" s="37"/>
      <c r="C6" s="20">
        <v>8047751321</v>
      </c>
      <c r="D6" s="20">
        <v>7100288257</v>
      </c>
      <c r="E6" s="20">
        <v>6436708881.6700001</v>
      </c>
      <c r="F6" s="20">
        <v>4341722900</v>
      </c>
      <c r="G6" s="20">
        <v>152593900</v>
      </c>
      <c r="H6" s="20">
        <v>152593900</v>
      </c>
      <c r="I6" s="20">
        <v>663579375.32999992</v>
      </c>
      <c r="J6" s="20">
        <v>2758565357</v>
      </c>
      <c r="K6" s="26">
        <v>0.90654191050964816</v>
      </c>
      <c r="L6" s="26">
        <v>0.61148544155508078</v>
      </c>
    </row>
    <row r="7" spans="1:12" x14ac:dyDescent="0.25">
      <c r="A7" s="15" t="s">
        <v>1796</v>
      </c>
      <c r="B7" s="38"/>
      <c r="C7" s="21">
        <v>100265780</v>
      </c>
      <c r="D7" s="21">
        <v>100265780</v>
      </c>
      <c r="E7" s="21">
        <v>100265780</v>
      </c>
      <c r="F7" s="21">
        <v>0</v>
      </c>
      <c r="G7" s="21">
        <v>0</v>
      </c>
      <c r="H7" s="21">
        <v>0</v>
      </c>
      <c r="I7" s="21">
        <v>0</v>
      </c>
      <c r="J7" s="21">
        <v>100265780</v>
      </c>
      <c r="K7" s="27">
        <v>1</v>
      </c>
      <c r="L7" s="27">
        <v>0</v>
      </c>
    </row>
    <row r="8" spans="1:12" x14ac:dyDescent="0.25">
      <c r="A8" s="16" t="s">
        <v>1722</v>
      </c>
      <c r="B8" s="39"/>
      <c r="C8" s="22">
        <v>100265780</v>
      </c>
      <c r="D8" s="22">
        <v>100265780</v>
      </c>
      <c r="E8" s="22">
        <v>100265780</v>
      </c>
      <c r="F8" s="22">
        <v>0</v>
      </c>
      <c r="G8" s="22">
        <v>0</v>
      </c>
      <c r="H8" s="22">
        <v>0</v>
      </c>
      <c r="I8" s="22">
        <v>0</v>
      </c>
      <c r="J8" s="22">
        <v>100265780</v>
      </c>
      <c r="K8" s="28">
        <v>1</v>
      </c>
      <c r="L8" s="28">
        <v>0</v>
      </c>
    </row>
    <row r="9" spans="1:12" ht="45" x14ac:dyDescent="0.25">
      <c r="A9" s="31" t="s">
        <v>370</v>
      </c>
      <c r="B9" s="40" t="s">
        <v>371</v>
      </c>
      <c r="C9" s="29">
        <v>100265780</v>
      </c>
      <c r="D9" s="29">
        <v>100265780</v>
      </c>
      <c r="E9" s="29">
        <v>100265780</v>
      </c>
      <c r="F9" s="29">
        <v>0</v>
      </c>
      <c r="G9" s="29">
        <v>0</v>
      </c>
      <c r="H9" s="29">
        <v>0</v>
      </c>
      <c r="I9" s="29">
        <v>0</v>
      </c>
      <c r="J9" s="29">
        <v>100265780</v>
      </c>
      <c r="K9" s="30">
        <v>1</v>
      </c>
      <c r="L9" s="30">
        <v>0</v>
      </c>
    </row>
    <row r="10" spans="1:12" x14ac:dyDescent="0.25">
      <c r="A10" s="15" t="s">
        <v>1794</v>
      </c>
      <c r="B10" s="38"/>
      <c r="C10" s="21">
        <v>4340306289</v>
      </c>
      <c r="D10" s="21">
        <v>1740306289</v>
      </c>
      <c r="E10" s="21">
        <v>1076726913.6700001</v>
      </c>
      <c r="F10" s="21">
        <v>46000000</v>
      </c>
      <c r="G10" s="21">
        <v>46000000</v>
      </c>
      <c r="H10" s="21">
        <v>46000000</v>
      </c>
      <c r="I10" s="21">
        <v>663579375.32999992</v>
      </c>
      <c r="J10" s="21">
        <v>1694306289</v>
      </c>
      <c r="K10" s="27">
        <v>0.61869966251095931</v>
      </c>
      <c r="L10" s="27">
        <v>2.6432128810171759E-2</v>
      </c>
    </row>
    <row r="11" spans="1:12" x14ac:dyDescent="0.25">
      <c r="A11" s="16" t="s">
        <v>1722</v>
      </c>
      <c r="B11" s="39"/>
      <c r="C11" s="22">
        <v>3200000000</v>
      </c>
      <c r="D11" s="22">
        <v>600000000</v>
      </c>
      <c r="E11" s="22">
        <v>600000000</v>
      </c>
      <c r="F11" s="22">
        <v>46000000</v>
      </c>
      <c r="G11" s="22">
        <v>46000000</v>
      </c>
      <c r="H11" s="22">
        <v>46000000</v>
      </c>
      <c r="I11" s="22">
        <v>0</v>
      </c>
      <c r="J11" s="22">
        <v>554000000</v>
      </c>
      <c r="K11" s="28">
        <v>1</v>
      </c>
      <c r="L11" s="28">
        <v>7.6666666666666661E-2</v>
      </c>
    </row>
    <row r="12" spans="1:12" ht="60" x14ac:dyDescent="0.25">
      <c r="A12" s="31" t="s">
        <v>372</v>
      </c>
      <c r="B12" s="40" t="s">
        <v>373</v>
      </c>
      <c r="C12" s="29">
        <v>3200000000</v>
      </c>
      <c r="D12" s="29">
        <v>600000000</v>
      </c>
      <c r="E12" s="29">
        <v>600000000</v>
      </c>
      <c r="F12" s="29">
        <v>46000000</v>
      </c>
      <c r="G12" s="29">
        <v>46000000</v>
      </c>
      <c r="H12" s="29">
        <v>46000000</v>
      </c>
      <c r="I12" s="29">
        <v>0</v>
      </c>
      <c r="J12" s="29">
        <v>554000000</v>
      </c>
      <c r="K12" s="30">
        <v>1</v>
      </c>
      <c r="L12" s="30">
        <v>7.6666666666666661E-2</v>
      </c>
    </row>
    <row r="13" spans="1:12" x14ac:dyDescent="0.25">
      <c r="A13" s="14" t="s">
        <v>1752</v>
      </c>
      <c r="B13" s="37"/>
      <c r="C13" s="20">
        <v>1140306289</v>
      </c>
      <c r="D13" s="20">
        <v>1140306289</v>
      </c>
      <c r="E13" s="20">
        <v>476726913.67000002</v>
      </c>
      <c r="F13" s="20">
        <v>0</v>
      </c>
      <c r="G13" s="20">
        <v>0</v>
      </c>
      <c r="H13" s="20">
        <v>0</v>
      </c>
      <c r="I13" s="20">
        <v>663579375.32999992</v>
      </c>
      <c r="J13" s="20">
        <v>1140306289</v>
      </c>
      <c r="K13" s="26">
        <v>0.41806917866608384</v>
      </c>
      <c r="L13" s="26">
        <v>0</v>
      </c>
    </row>
    <row r="14" spans="1:12" ht="45" x14ac:dyDescent="0.25">
      <c r="A14" s="31" t="s">
        <v>362</v>
      </c>
      <c r="B14" s="40" t="s">
        <v>363</v>
      </c>
      <c r="C14" s="29">
        <v>1140306289</v>
      </c>
      <c r="D14" s="29">
        <v>1140306289</v>
      </c>
      <c r="E14" s="29">
        <v>476726913.67000002</v>
      </c>
      <c r="F14" s="29">
        <v>0</v>
      </c>
      <c r="G14" s="29">
        <v>0</v>
      </c>
      <c r="H14" s="29">
        <v>0</v>
      </c>
      <c r="I14" s="29">
        <v>663579375.32999992</v>
      </c>
      <c r="J14" s="29">
        <v>1140306289</v>
      </c>
      <c r="K14" s="30">
        <v>0.41806917866608384</v>
      </c>
      <c r="L14" s="30">
        <v>0</v>
      </c>
    </row>
    <row r="15" spans="1:12" x14ac:dyDescent="0.25">
      <c r="A15" s="15" t="s">
        <v>1797</v>
      </c>
      <c r="B15" s="38"/>
      <c r="C15" s="21">
        <v>969198063</v>
      </c>
      <c r="D15" s="21">
        <v>3479327063</v>
      </c>
      <c r="E15" s="21">
        <v>3479327063</v>
      </c>
      <c r="F15" s="21">
        <v>3458627063</v>
      </c>
      <c r="G15" s="21">
        <v>72900000</v>
      </c>
      <c r="H15" s="21">
        <v>72900000</v>
      </c>
      <c r="I15" s="21">
        <v>0</v>
      </c>
      <c r="J15" s="21">
        <v>20700000</v>
      </c>
      <c r="K15" s="27">
        <v>1</v>
      </c>
      <c r="L15" s="27">
        <v>0.99405057368129346</v>
      </c>
    </row>
    <row r="16" spans="1:12" x14ac:dyDescent="0.25">
      <c r="A16" s="16" t="s">
        <v>1722</v>
      </c>
      <c r="B16" s="39"/>
      <c r="C16" s="22">
        <v>879327063</v>
      </c>
      <c r="D16" s="22">
        <v>3479327063</v>
      </c>
      <c r="E16" s="22">
        <v>3479327063</v>
      </c>
      <c r="F16" s="22">
        <v>3458627063</v>
      </c>
      <c r="G16" s="22">
        <v>72900000</v>
      </c>
      <c r="H16" s="22">
        <v>72900000</v>
      </c>
      <c r="I16" s="22">
        <v>0</v>
      </c>
      <c r="J16" s="22">
        <v>20700000</v>
      </c>
      <c r="K16" s="28">
        <v>1</v>
      </c>
      <c r="L16" s="28">
        <v>0.99405057368129346</v>
      </c>
    </row>
    <row r="17" spans="1:12" ht="30" x14ac:dyDescent="0.25">
      <c r="A17" s="31" t="s">
        <v>374</v>
      </c>
      <c r="B17" s="40" t="s">
        <v>375</v>
      </c>
      <c r="C17" s="29">
        <v>879327063</v>
      </c>
      <c r="D17" s="29">
        <v>3479327063</v>
      </c>
      <c r="E17" s="29">
        <v>3479327063</v>
      </c>
      <c r="F17" s="29">
        <v>3458627063</v>
      </c>
      <c r="G17" s="29">
        <v>72900000</v>
      </c>
      <c r="H17" s="29">
        <v>72900000</v>
      </c>
      <c r="I17" s="29">
        <v>0</v>
      </c>
      <c r="J17" s="29">
        <v>20700000</v>
      </c>
      <c r="K17" s="30">
        <v>1</v>
      </c>
      <c r="L17" s="30">
        <v>0.99405057368129346</v>
      </c>
    </row>
    <row r="18" spans="1:12" x14ac:dyDescent="0.25">
      <c r="A18" s="14" t="s">
        <v>1804</v>
      </c>
      <c r="B18" s="37"/>
      <c r="C18" s="20">
        <v>89871000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6" t="e">
        <v>#DIV/0!</v>
      </c>
      <c r="L18" s="26" t="e">
        <v>#DIV/0!</v>
      </c>
    </row>
    <row r="19" spans="1:12" ht="30" x14ac:dyDescent="0.25">
      <c r="A19" s="31" t="s">
        <v>392</v>
      </c>
      <c r="B19" s="40" t="s">
        <v>395</v>
      </c>
      <c r="C19" s="29">
        <v>89871000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30" t="e">
        <v>#DIV/0!</v>
      </c>
      <c r="L19" s="30" t="e">
        <v>#DIV/0!</v>
      </c>
    </row>
    <row r="20" spans="1:12" x14ac:dyDescent="0.25">
      <c r="A20" s="15" t="s">
        <v>1798</v>
      </c>
      <c r="B20" s="38"/>
      <c r="C20" s="21">
        <v>879327063</v>
      </c>
      <c r="D20" s="21">
        <v>439663531</v>
      </c>
      <c r="E20" s="21">
        <v>439663531</v>
      </c>
      <c r="F20" s="21">
        <v>0</v>
      </c>
      <c r="G20" s="21">
        <v>0</v>
      </c>
      <c r="H20" s="21">
        <v>0</v>
      </c>
      <c r="I20" s="21">
        <v>0</v>
      </c>
      <c r="J20" s="21">
        <v>439663531</v>
      </c>
      <c r="K20" s="27">
        <v>1</v>
      </c>
      <c r="L20" s="27">
        <v>0</v>
      </c>
    </row>
    <row r="21" spans="1:12" x14ac:dyDescent="0.25">
      <c r="A21" s="16" t="s">
        <v>1722</v>
      </c>
      <c r="B21" s="39"/>
      <c r="C21" s="22">
        <v>879327063</v>
      </c>
      <c r="D21" s="22">
        <v>439663531</v>
      </c>
      <c r="E21" s="22">
        <v>439663531</v>
      </c>
      <c r="F21" s="22">
        <v>0</v>
      </c>
      <c r="G21" s="22">
        <v>0</v>
      </c>
      <c r="H21" s="22">
        <v>0</v>
      </c>
      <c r="I21" s="22">
        <v>0</v>
      </c>
      <c r="J21" s="22">
        <v>439663531</v>
      </c>
      <c r="K21" s="28">
        <v>1</v>
      </c>
      <c r="L21" s="28">
        <v>0</v>
      </c>
    </row>
    <row r="22" spans="1:12" ht="30" x14ac:dyDescent="0.25">
      <c r="A22" s="31" t="s">
        <v>376</v>
      </c>
      <c r="B22" s="40" t="s">
        <v>377</v>
      </c>
      <c r="C22" s="29">
        <v>879327063</v>
      </c>
      <c r="D22" s="29">
        <v>439663531</v>
      </c>
      <c r="E22" s="29">
        <v>439663531</v>
      </c>
      <c r="F22" s="29">
        <v>0</v>
      </c>
      <c r="G22" s="29">
        <v>0</v>
      </c>
      <c r="H22" s="29">
        <v>0</v>
      </c>
      <c r="I22" s="29">
        <v>0</v>
      </c>
      <c r="J22" s="29">
        <v>439663531</v>
      </c>
      <c r="K22" s="30">
        <v>1</v>
      </c>
      <c r="L22" s="30">
        <v>0</v>
      </c>
    </row>
    <row r="23" spans="1:12" x14ac:dyDescent="0.25">
      <c r="A23" s="15" t="s">
        <v>1799</v>
      </c>
      <c r="B23" s="38"/>
      <c r="C23" s="21">
        <v>879327063</v>
      </c>
      <c r="D23" s="21">
        <v>879327063</v>
      </c>
      <c r="E23" s="21">
        <v>879327063</v>
      </c>
      <c r="F23" s="21">
        <v>803401937</v>
      </c>
      <c r="G23" s="21">
        <v>0</v>
      </c>
      <c r="H23" s="21">
        <v>0</v>
      </c>
      <c r="I23" s="21">
        <v>0</v>
      </c>
      <c r="J23" s="21">
        <v>75925126</v>
      </c>
      <c r="K23" s="27">
        <v>1</v>
      </c>
      <c r="L23" s="27">
        <v>0.91365541992877342</v>
      </c>
    </row>
    <row r="24" spans="1:12" x14ac:dyDescent="0.25">
      <c r="A24" s="16" t="s">
        <v>1722</v>
      </c>
      <c r="B24" s="39"/>
      <c r="C24" s="22">
        <v>879327063</v>
      </c>
      <c r="D24" s="22">
        <v>879327063</v>
      </c>
      <c r="E24" s="22">
        <v>879327063</v>
      </c>
      <c r="F24" s="22">
        <v>803401937</v>
      </c>
      <c r="G24" s="22">
        <v>0</v>
      </c>
      <c r="H24" s="22">
        <v>0</v>
      </c>
      <c r="I24" s="22">
        <v>0</v>
      </c>
      <c r="J24" s="22">
        <v>75925126</v>
      </c>
      <c r="K24" s="28">
        <v>1</v>
      </c>
      <c r="L24" s="28">
        <v>0.91365541992877342</v>
      </c>
    </row>
    <row r="25" spans="1:12" ht="30" x14ac:dyDescent="0.25">
      <c r="A25" s="31" t="s">
        <v>378</v>
      </c>
      <c r="B25" s="40" t="s">
        <v>379</v>
      </c>
      <c r="C25" s="29">
        <v>879327063</v>
      </c>
      <c r="D25" s="29">
        <v>879327063</v>
      </c>
      <c r="E25" s="29">
        <v>879327063</v>
      </c>
      <c r="F25" s="29">
        <v>803401937</v>
      </c>
      <c r="G25" s="29">
        <v>0</v>
      </c>
      <c r="H25" s="29">
        <v>0</v>
      </c>
      <c r="I25" s="29">
        <v>0</v>
      </c>
      <c r="J25" s="29">
        <v>75925126</v>
      </c>
      <c r="K25" s="30">
        <v>1</v>
      </c>
      <c r="L25" s="30">
        <v>0.91365541992877342</v>
      </c>
    </row>
    <row r="26" spans="1:12" x14ac:dyDescent="0.25">
      <c r="A26" s="15" t="s">
        <v>1800</v>
      </c>
      <c r="B26" s="38"/>
      <c r="C26" s="21">
        <v>879327063</v>
      </c>
      <c r="D26" s="21">
        <v>461398531</v>
      </c>
      <c r="E26" s="21">
        <v>461398531</v>
      </c>
      <c r="F26" s="21">
        <v>33693900</v>
      </c>
      <c r="G26" s="21">
        <v>33693900</v>
      </c>
      <c r="H26" s="21">
        <v>33693900</v>
      </c>
      <c r="I26" s="21">
        <v>0</v>
      </c>
      <c r="J26" s="21">
        <v>427704631</v>
      </c>
      <c r="K26" s="27">
        <v>1</v>
      </c>
      <c r="L26" s="27">
        <v>7.3025590105313967E-2</v>
      </c>
    </row>
    <row r="27" spans="1:12" x14ac:dyDescent="0.25">
      <c r="A27" s="16" t="s">
        <v>1722</v>
      </c>
      <c r="B27" s="39"/>
      <c r="C27" s="22">
        <v>879327063</v>
      </c>
      <c r="D27" s="22">
        <v>461398531</v>
      </c>
      <c r="E27" s="22">
        <v>461398531</v>
      </c>
      <c r="F27" s="22">
        <v>33693900</v>
      </c>
      <c r="G27" s="22">
        <v>33693900</v>
      </c>
      <c r="H27" s="22">
        <v>33693900</v>
      </c>
      <c r="I27" s="22">
        <v>0</v>
      </c>
      <c r="J27" s="22">
        <v>427704631</v>
      </c>
      <c r="K27" s="28">
        <v>1</v>
      </c>
      <c r="L27" s="28">
        <v>7.3025590105313967E-2</v>
      </c>
    </row>
    <row r="28" spans="1:12" ht="30" x14ac:dyDescent="0.25">
      <c r="A28" s="31" t="s">
        <v>380</v>
      </c>
      <c r="B28" s="40" t="s">
        <v>381</v>
      </c>
      <c r="C28" s="29">
        <v>879327063</v>
      </c>
      <c r="D28" s="29">
        <v>461398531</v>
      </c>
      <c r="E28" s="29">
        <v>461398531</v>
      </c>
      <c r="F28" s="29">
        <v>33693900</v>
      </c>
      <c r="G28" s="29">
        <v>33693900</v>
      </c>
      <c r="H28" s="29">
        <v>33693900</v>
      </c>
      <c r="I28" s="29">
        <v>0</v>
      </c>
      <c r="J28" s="29">
        <v>427704631</v>
      </c>
      <c r="K28" s="30">
        <v>1</v>
      </c>
      <c r="L28" s="30">
        <v>7.3025590105313967E-2</v>
      </c>
    </row>
    <row r="29" spans="1:12" x14ac:dyDescent="0.25">
      <c r="A29" s="14" t="s">
        <v>1801</v>
      </c>
      <c r="B29" s="37"/>
      <c r="C29" s="20">
        <v>928919242</v>
      </c>
      <c r="D29" s="20">
        <v>928919242</v>
      </c>
      <c r="E29" s="20">
        <v>928863431</v>
      </c>
      <c r="F29" s="20">
        <v>916080000</v>
      </c>
      <c r="G29" s="20">
        <v>916080000</v>
      </c>
      <c r="H29" s="20">
        <v>564740000</v>
      </c>
      <c r="I29" s="20">
        <v>55811</v>
      </c>
      <c r="J29" s="20">
        <v>12839242</v>
      </c>
      <c r="K29" s="26">
        <v>0.99993991835083551</v>
      </c>
      <c r="L29" s="26">
        <v>0.98617830117034011</v>
      </c>
    </row>
    <row r="30" spans="1:12" x14ac:dyDescent="0.25">
      <c r="A30" s="15" t="s">
        <v>1802</v>
      </c>
      <c r="B30" s="38"/>
      <c r="C30" s="21">
        <v>439663531</v>
      </c>
      <c r="D30" s="21">
        <v>439663531</v>
      </c>
      <c r="E30" s="21">
        <v>439663431</v>
      </c>
      <c r="F30" s="21">
        <v>426880000</v>
      </c>
      <c r="G30" s="21">
        <v>426880000</v>
      </c>
      <c r="H30" s="21">
        <v>173380000</v>
      </c>
      <c r="I30" s="21">
        <v>100</v>
      </c>
      <c r="J30" s="21">
        <v>12783531</v>
      </c>
      <c r="K30" s="27">
        <v>0.99999977255334371</v>
      </c>
      <c r="L30" s="27">
        <v>0.97092428619011384</v>
      </c>
    </row>
    <row r="31" spans="1:12" x14ac:dyDescent="0.25">
      <c r="A31" s="16" t="s">
        <v>1722</v>
      </c>
      <c r="B31" s="39"/>
      <c r="C31" s="22">
        <v>439663531</v>
      </c>
      <c r="D31" s="22">
        <v>439663531</v>
      </c>
      <c r="E31" s="22">
        <v>439663431</v>
      </c>
      <c r="F31" s="22">
        <v>426880000</v>
      </c>
      <c r="G31" s="22">
        <v>426880000</v>
      </c>
      <c r="H31" s="22">
        <v>173380000</v>
      </c>
      <c r="I31" s="22">
        <v>100</v>
      </c>
      <c r="J31" s="22">
        <v>12783531</v>
      </c>
      <c r="K31" s="28">
        <v>0.99999977255334371</v>
      </c>
      <c r="L31" s="28">
        <v>0.97092428619011384</v>
      </c>
    </row>
    <row r="32" spans="1:12" ht="30" x14ac:dyDescent="0.25">
      <c r="A32" s="31" t="s">
        <v>382</v>
      </c>
      <c r="B32" s="40" t="s">
        <v>383</v>
      </c>
      <c r="C32" s="29">
        <v>439663531</v>
      </c>
      <c r="D32" s="29">
        <v>439663531</v>
      </c>
      <c r="E32" s="29">
        <v>439663431</v>
      </c>
      <c r="F32" s="29">
        <v>426880000</v>
      </c>
      <c r="G32" s="29">
        <v>426880000</v>
      </c>
      <c r="H32" s="29">
        <v>173380000</v>
      </c>
      <c r="I32" s="29">
        <v>100</v>
      </c>
      <c r="J32" s="29">
        <v>12783531</v>
      </c>
      <c r="K32" s="30">
        <v>0.99999977255334371</v>
      </c>
      <c r="L32" s="30">
        <v>0.97092428619011384</v>
      </c>
    </row>
    <row r="33" spans="1:12" x14ac:dyDescent="0.25">
      <c r="A33" s="15" t="s">
        <v>1803</v>
      </c>
      <c r="B33" s="38"/>
      <c r="C33" s="21">
        <v>489255711</v>
      </c>
      <c r="D33" s="21">
        <v>489255711</v>
      </c>
      <c r="E33" s="21">
        <v>489200000</v>
      </c>
      <c r="F33" s="21">
        <v>489200000</v>
      </c>
      <c r="G33" s="21">
        <v>489200000</v>
      </c>
      <c r="H33" s="21">
        <v>391360000</v>
      </c>
      <c r="I33" s="21">
        <v>55711</v>
      </c>
      <c r="J33" s="21">
        <v>55711</v>
      </c>
      <c r="K33" s="27">
        <v>0.9998861311196835</v>
      </c>
      <c r="L33" s="27">
        <v>0.9998861311196835</v>
      </c>
    </row>
    <row r="34" spans="1:12" x14ac:dyDescent="0.25">
      <c r="A34" s="16" t="s">
        <v>1722</v>
      </c>
      <c r="B34" s="39"/>
      <c r="C34" s="22">
        <v>489255711</v>
      </c>
      <c r="D34" s="22">
        <v>489255711</v>
      </c>
      <c r="E34" s="22">
        <v>489200000</v>
      </c>
      <c r="F34" s="22">
        <v>489200000</v>
      </c>
      <c r="G34" s="22">
        <v>489200000</v>
      </c>
      <c r="H34" s="22">
        <v>391360000</v>
      </c>
      <c r="I34" s="22">
        <v>55711</v>
      </c>
      <c r="J34" s="22">
        <v>55711</v>
      </c>
      <c r="K34" s="28">
        <v>0.9998861311196835</v>
      </c>
      <c r="L34" s="28">
        <v>0.9998861311196835</v>
      </c>
    </row>
    <row r="35" spans="1:12" ht="60" x14ac:dyDescent="0.25">
      <c r="A35" s="31" t="s">
        <v>384</v>
      </c>
      <c r="B35" s="40" t="s">
        <v>385</v>
      </c>
      <c r="C35" s="29">
        <v>489255710</v>
      </c>
      <c r="D35" s="29">
        <v>489255710</v>
      </c>
      <c r="E35" s="29">
        <v>489200000</v>
      </c>
      <c r="F35" s="29">
        <v>489200000</v>
      </c>
      <c r="G35" s="29">
        <v>489200000</v>
      </c>
      <c r="H35" s="29">
        <v>391360000</v>
      </c>
      <c r="I35" s="29">
        <v>55710</v>
      </c>
      <c r="J35" s="29">
        <v>55710</v>
      </c>
      <c r="K35" s="30">
        <v>0.99988613316337172</v>
      </c>
      <c r="L35" s="30">
        <v>0.99988613316337172</v>
      </c>
    </row>
    <row r="36" spans="1:12" ht="45" x14ac:dyDescent="0.25">
      <c r="A36" s="31" t="s">
        <v>386</v>
      </c>
      <c r="B36" s="40" t="s">
        <v>387</v>
      </c>
      <c r="C36" s="29">
        <v>1</v>
      </c>
      <c r="D36" s="29">
        <v>1</v>
      </c>
      <c r="E36" s="29">
        <v>0</v>
      </c>
      <c r="F36" s="29">
        <v>0</v>
      </c>
      <c r="G36" s="29">
        <v>0</v>
      </c>
      <c r="H36" s="29">
        <v>0</v>
      </c>
      <c r="I36" s="29">
        <v>1</v>
      </c>
      <c r="J36" s="29">
        <v>1</v>
      </c>
      <c r="K36" s="30">
        <v>0</v>
      </c>
      <c r="L36" s="30">
        <v>0</v>
      </c>
    </row>
    <row r="37" spans="1:12" x14ac:dyDescent="0.25">
      <c r="A37" s="13" t="s">
        <v>1759</v>
      </c>
      <c r="B37" s="36"/>
      <c r="C37" s="19">
        <v>58284813636</v>
      </c>
      <c r="D37" s="19">
        <v>70517742517.080002</v>
      </c>
      <c r="E37" s="19">
        <v>69494802777.419998</v>
      </c>
      <c r="F37" s="19">
        <v>56783379529.330002</v>
      </c>
      <c r="G37" s="19">
        <v>44710028628.18</v>
      </c>
      <c r="H37" s="19">
        <v>19908527419.860001</v>
      </c>
      <c r="I37" s="19">
        <v>1022939739.6600037</v>
      </c>
      <c r="J37" s="19">
        <v>13734362987.75</v>
      </c>
      <c r="K37" s="25">
        <v>0.98549386717233267</v>
      </c>
      <c r="L37" s="25">
        <v>0.8052353564151119</v>
      </c>
    </row>
    <row r="38" spans="1:12" x14ac:dyDescent="0.25">
      <c r="A38" s="14" t="s">
        <v>1785</v>
      </c>
      <c r="B38" s="37"/>
      <c r="C38" s="20">
        <v>58284813636</v>
      </c>
      <c r="D38" s="20">
        <v>70517742517.080002</v>
      </c>
      <c r="E38" s="20">
        <v>69494802777.419998</v>
      </c>
      <c r="F38" s="20">
        <v>56783379529.330002</v>
      </c>
      <c r="G38" s="20">
        <v>44710028628.18</v>
      </c>
      <c r="H38" s="20">
        <v>19908527419.860001</v>
      </c>
      <c r="I38" s="20">
        <v>1022939739.6600037</v>
      </c>
      <c r="J38" s="20">
        <v>13734362987.75</v>
      </c>
      <c r="K38" s="26">
        <v>0.98549386717233267</v>
      </c>
      <c r="L38" s="26">
        <v>0.8052353564151119</v>
      </c>
    </row>
    <row r="39" spans="1:12" x14ac:dyDescent="0.25">
      <c r="A39" s="15" t="s">
        <v>1786</v>
      </c>
      <c r="B39" s="38"/>
      <c r="C39" s="21">
        <v>13907083469</v>
      </c>
      <c r="D39" s="21">
        <v>21277694720.969997</v>
      </c>
      <c r="E39" s="21">
        <v>21147331343.16</v>
      </c>
      <c r="F39" s="21">
        <v>9747841546.8800011</v>
      </c>
      <c r="G39" s="21">
        <v>6429579219.6399994</v>
      </c>
      <c r="H39" s="21">
        <v>6314524411.5</v>
      </c>
      <c r="I39" s="21">
        <v>130363377.80999756</v>
      </c>
      <c r="J39" s="21">
        <v>11529853174.089996</v>
      </c>
      <c r="K39" s="27">
        <v>0.9938732377017554</v>
      </c>
      <c r="L39" s="27">
        <v>0.45812488968897197</v>
      </c>
    </row>
    <row r="40" spans="1:12" x14ac:dyDescent="0.25">
      <c r="A40" s="16" t="s">
        <v>1722</v>
      </c>
      <c r="B40" s="39"/>
      <c r="C40" s="22">
        <v>4975680265</v>
      </c>
      <c r="D40" s="22">
        <v>5787997894.1000004</v>
      </c>
      <c r="E40" s="22">
        <v>5787997894</v>
      </c>
      <c r="F40" s="22">
        <v>3191284609.7600002</v>
      </c>
      <c r="G40" s="22">
        <v>3016959043.52</v>
      </c>
      <c r="H40" s="22">
        <v>2994831751.52</v>
      </c>
      <c r="I40" s="22">
        <v>0.10000038146972656</v>
      </c>
      <c r="J40" s="22">
        <v>2596713284.3400002</v>
      </c>
      <c r="K40" s="28">
        <v>0.99999999998272282</v>
      </c>
      <c r="L40" s="28">
        <v>0.55136243449795286</v>
      </c>
    </row>
    <row r="41" spans="1:12" ht="45" x14ac:dyDescent="0.25">
      <c r="A41" s="31" t="s">
        <v>364</v>
      </c>
      <c r="B41" s="40" t="s">
        <v>365</v>
      </c>
      <c r="C41" s="29">
        <v>4975680265</v>
      </c>
      <c r="D41" s="29">
        <v>4975680265</v>
      </c>
      <c r="E41" s="29">
        <v>4975680265</v>
      </c>
      <c r="F41" s="29">
        <v>3153728209.7600002</v>
      </c>
      <c r="G41" s="29">
        <v>2979402643.52</v>
      </c>
      <c r="H41" s="29">
        <v>2957275351.52</v>
      </c>
      <c r="I41" s="29">
        <v>0</v>
      </c>
      <c r="J41" s="29">
        <v>1821952055.2399998</v>
      </c>
      <c r="K41" s="30">
        <v>1</v>
      </c>
      <c r="L41" s="30">
        <v>0.6338285504283705</v>
      </c>
    </row>
    <row r="42" spans="1:12" ht="45" x14ac:dyDescent="0.25">
      <c r="A42" s="31" t="s">
        <v>388</v>
      </c>
      <c r="B42" s="40" t="s">
        <v>389</v>
      </c>
      <c r="C42" s="29">
        <v>0</v>
      </c>
      <c r="D42" s="29">
        <v>812317629.10000002</v>
      </c>
      <c r="E42" s="29">
        <v>812317629</v>
      </c>
      <c r="F42" s="29">
        <v>37556400</v>
      </c>
      <c r="G42" s="29">
        <v>37556400</v>
      </c>
      <c r="H42" s="29">
        <v>37556400</v>
      </c>
      <c r="I42" s="29">
        <v>0.10000002384185791</v>
      </c>
      <c r="J42" s="29">
        <v>774761229.10000002</v>
      </c>
      <c r="K42" s="30">
        <v>0.99999999987689536</v>
      </c>
      <c r="L42" s="30">
        <v>4.6233638978893363E-2</v>
      </c>
    </row>
    <row r="43" spans="1:12" x14ac:dyDescent="0.25">
      <c r="A43" s="14" t="s">
        <v>1749</v>
      </c>
      <c r="B43" s="37"/>
      <c r="C43" s="20">
        <v>5996894959</v>
      </c>
      <c r="D43" s="20">
        <v>10396847867.43</v>
      </c>
      <c r="E43" s="20">
        <v>10396847867</v>
      </c>
      <c r="F43" s="20">
        <v>6556556937.1199999</v>
      </c>
      <c r="G43" s="20">
        <v>3412620176.1199999</v>
      </c>
      <c r="H43" s="20">
        <v>3319692659.98</v>
      </c>
      <c r="I43" s="20">
        <v>0.43000030517578125</v>
      </c>
      <c r="J43" s="20">
        <v>3840290930.3100004</v>
      </c>
      <c r="K43" s="26">
        <v>0.99999999995864131</v>
      </c>
      <c r="L43" s="26">
        <v>0.63062930425861052</v>
      </c>
    </row>
    <row r="44" spans="1:12" ht="45" x14ac:dyDescent="0.25">
      <c r="A44" s="31" t="s">
        <v>360</v>
      </c>
      <c r="B44" s="40" t="s">
        <v>361</v>
      </c>
      <c r="C44" s="29">
        <v>5996894959</v>
      </c>
      <c r="D44" s="29">
        <v>5996894959</v>
      </c>
      <c r="E44" s="29">
        <v>5996894959</v>
      </c>
      <c r="F44" s="29">
        <v>2156604029.1199999</v>
      </c>
      <c r="G44" s="29">
        <v>412620176.12</v>
      </c>
      <c r="H44" s="29">
        <v>319692659.98000002</v>
      </c>
      <c r="I44" s="29">
        <v>0</v>
      </c>
      <c r="J44" s="29">
        <v>3840290929.8800001</v>
      </c>
      <c r="K44" s="30">
        <v>1</v>
      </c>
      <c r="L44" s="30">
        <v>0.35962011071803401</v>
      </c>
    </row>
    <row r="45" spans="1:12" ht="45" x14ac:dyDescent="0.25">
      <c r="A45" s="31" t="s">
        <v>358</v>
      </c>
      <c r="B45" s="40" t="s">
        <v>359</v>
      </c>
      <c r="C45" s="29">
        <v>0</v>
      </c>
      <c r="D45" s="29">
        <v>4399952908.4300003</v>
      </c>
      <c r="E45" s="29">
        <v>4399952908</v>
      </c>
      <c r="F45" s="29">
        <v>4399952908</v>
      </c>
      <c r="G45" s="29">
        <v>3000000000</v>
      </c>
      <c r="H45" s="29">
        <v>3000000000</v>
      </c>
      <c r="I45" s="29">
        <v>0.43000030517578125</v>
      </c>
      <c r="J45" s="29">
        <v>0.43000030517578125</v>
      </c>
      <c r="K45" s="30">
        <v>0.99999999990227162</v>
      </c>
      <c r="L45" s="30">
        <v>0.99999999990227162</v>
      </c>
    </row>
    <row r="46" spans="1:12" x14ac:dyDescent="0.25">
      <c r="A46" s="14" t="s">
        <v>1790</v>
      </c>
      <c r="B46" s="37"/>
      <c r="C46" s="20">
        <v>314486520</v>
      </c>
      <c r="D46" s="20">
        <v>314486520</v>
      </c>
      <c r="E46" s="20">
        <v>314486520</v>
      </c>
      <c r="F46" s="20">
        <v>0</v>
      </c>
      <c r="G46" s="20">
        <v>0</v>
      </c>
      <c r="H46" s="20">
        <v>0</v>
      </c>
      <c r="I46" s="20">
        <v>0</v>
      </c>
      <c r="J46" s="20">
        <v>314486520</v>
      </c>
      <c r="K46" s="26">
        <v>1</v>
      </c>
      <c r="L46" s="26">
        <v>0</v>
      </c>
    </row>
    <row r="47" spans="1:12" ht="45" x14ac:dyDescent="0.25">
      <c r="A47" s="31" t="s">
        <v>346</v>
      </c>
      <c r="B47" s="40" t="s">
        <v>349</v>
      </c>
      <c r="C47" s="29">
        <v>314486520</v>
      </c>
      <c r="D47" s="29">
        <v>314486520</v>
      </c>
      <c r="E47" s="29">
        <v>314486520</v>
      </c>
      <c r="F47" s="29">
        <v>0</v>
      </c>
      <c r="G47" s="29">
        <v>0</v>
      </c>
      <c r="H47" s="29">
        <v>0</v>
      </c>
      <c r="I47" s="29">
        <v>0</v>
      </c>
      <c r="J47" s="29">
        <v>314486520</v>
      </c>
      <c r="K47" s="30">
        <v>1</v>
      </c>
      <c r="L47" s="30">
        <v>0</v>
      </c>
    </row>
    <row r="48" spans="1:12" ht="45" x14ac:dyDescent="0.25">
      <c r="A48" s="31" t="s">
        <v>350</v>
      </c>
      <c r="B48" s="40" t="s">
        <v>351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30" t="e">
        <v>#DIV/0!</v>
      </c>
      <c r="L48" s="30" t="e">
        <v>#DIV/0!</v>
      </c>
    </row>
    <row r="49" spans="1:12" x14ac:dyDescent="0.25">
      <c r="A49" s="14" t="s">
        <v>1791</v>
      </c>
      <c r="B49" s="37"/>
      <c r="C49" s="20">
        <v>151851000</v>
      </c>
      <c r="D49" s="20">
        <v>238939050</v>
      </c>
      <c r="E49" s="20">
        <v>170118417.16</v>
      </c>
      <c r="F49" s="20">
        <v>0</v>
      </c>
      <c r="G49" s="20">
        <v>0</v>
      </c>
      <c r="H49" s="20">
        <v>0</v>
      </c>
      <c r="I49" s="20">
        <v>68820632.840000004</v>
      </c>
      <c r="J49" s="20">
        <v>238939050</v>
      </c>
      <c r="K49" s="26">
        <v>0.71197410871098721</v>
      </c>
      <c r="L49" s="26">
        <v>0</v>
      </c>
    </row>
    <row r="50" spans="1:12" ht="45" x14ac:dyDescent="0.25">
      <c r="A50" s="31" t="s">
        <v>352</v>
      </c>
      <c r="B50" s="40" t="s">
        <v>355</v>
      </c>
      <c r="C50" s="29">
        <v>151851000</v>
      </c>
      <c r="D50" s="29">
        <v>151851000</v>
      </c>
      <c r="E50" s="29">
        <v>83030367.159999996</v>
      </c>
      <c r="F50" s="29">
        <v>0</v>
      </c>
      <c r="G50" s="29">
        <v>0</v>
      </c>
      <c r="H50" s="29">
        <v>0</v>
      </c>
      <c r="I50" s="29">
        <v>68820632.840000004</v>
      </c>
      <c r="J50" s="29">
        <v>151851000</v>
      </c>
      <c r="K50" s="30">
        <v>0.54678841206182371</v>
      </c>
      <c r="L50" s="30">
        <v>0</v>
      </c>
    </row>
    <row r="51" spans="1:12" ht="60" x14ac:dyDescent="0.25">
      <c r="A51" s="31" t="s">
        <v>356</v>
      </c>
      <c r="B51" s="40" t="s">
        <v>357</v>
      </c>
      <c r="C51" s="29">
        <v>0</v>
      </c>
      <c r="D51" s="29">
        <v>87088050</v>
      </c>
      <c r="E51" s="29">
        <v>87088050</v>
      </c>
      <c r="F51" s="29">
        <v>0</v>
      </c>
      <c r="G51" s="29">
        <v>0</v>
      </c>
      <c r="H51" s="29">
        <v>0</v>
      </c>
      <c r="I51" s="29">
        <v>0</v>
      </c>
      <c r="J51" s="29">
        <v>87088050</v>
      </c>
      <c r="K51" s="30">
        <v>1</v>
      </c>
      <c r="L51" s="30">
        <v>0</v>
      </c>
    </row>
    <row r="52" spans="1:12" x14ac:dyDescent="0.25">
      <c r="A52" s="14" t="s">
        <v>1735</v>
      </c>
      <c r="B52" s="37"/>
      <c r="C52" s="20">
        <v>0</v>
      </c>
      <c r="D52" s="20">
        <v>2256570854</v>
      </c>
      <c r="E52" s="20">
        <v>2256570854</v>
      </c>
      <c r="F52" s="20">
        <v>0</v>
      </c>
      <c r="G52" s="20">
        <v>0</v>
      </c>
      <c r="H52" s="20">
        <v>0</v>
      </c>
      <c r="I52" s="20">
        <v>0</v>
      </c>
      <c r="J52" s="20">
        <v>2256570854</v>
      </c>
      <c r="K52" s="26">
        <v>1</v>
      </c>
      <c r="L52" s="26">
        <v>0</v>
      </c>
    </row>
    <row r="53" spans="1:12" ht="45" x14ac:dyDescent="0.25">
      <c r="A53" s="31" t="s">
        <v>326</v>
      </c>
      <c r="B53" s="40" t="s">
        <v>327</v>
      </c>
      <c r="C53" s="29">
        <v>0</v>
      </c>
      <c r="D53" s="29">
        <v>2256570854</v>
      </c>
      <c r="E53" s="29">
        <v>2256570854</v>
      </c>
      <c r="F53" s="29">
        <v>0</v>
      </c>
      <c r="G53" s="29">
        <v>0</v>
      </c>
      <c r="H53" s="29">
        <v>0</v>
      </c>
      <c r="I53" s="29">
        <v>0</v>
      </c>
      <c r="J53" s="29">
        <v>2256570854</v>
      </c>
      <c r="K53" s="30">
        <v>1</v>
      </c>
      <c r="L53" s="30">
        <v>0</v>
      </c>
    </row>
    <row r="54" spans="1:12" x14ac:dyDescent="0.25">
      <c r="A54" s="14" t="s">
        <v>1787</v>
      </c>
      <c r="B54" s="37"/>
      <c r="C54" s="20">
        <v>2201975541</v>
      </c>
      <c r="D54" s="20">
        <v>2201975541</v>
      </c>
      <c r="E54" s="20">
        <v>2201975541</v>
      </c>
      <c r="F54" s="20">
        <v>0</v>
      </c>
      <c r="G54" s="20">
        <v>0</v>
      </c>
      <c r="H54" s="20">
        <v>0</v>
      </c>
      <c r="I54" s="20">
        <v>0</v>
      </c>
      <c r="J54" s="20">
        <v>2201975541</v>
      </c>
      <c r="K54" s="26">
        <v>1</v>
      </c>
      <c r="L54" s="26">
        <v>0</v>
      </c>
    </row>
    <row r="55" spans="1:12" ht="45" x14ac:dyDescent="0.25">
      <c r="A55" s="31" t="s">
        <v>328</v>
      </c>
      <c r="B55" s="40" t="s">
        <v>331</v>
      </c>
      <c r="C55" s="29">
        <v>2201975541</v>
      </c>
      <c r="D55" s="29">
        <v>2201975541</v>
      </c>
      <c r="E55" s="29">
        <v>2201975541</v>
      </c>
      <c r="F55" s="29">
        <v>0</v>
      </c>
      <c r="G55" s="29">
        <v>0</v>
      </c>
      <c r="H55" s="29">
        <v>0</v>
      </c>
      <c r="I55" s="29">
        <v>0</v>
      </c>
      <c r="J55" s="29">
        <v>2201975541</v>
      </c>
      <c r="K55" s="30">
        <v>1</v>
      </c>
      <c r="L55" s="30">
        <v>0</v>
      </c>
    </row>
    <row r="56" spans="1:12" x14ac:dyDescent="0.25">
      <c r="A56" s="14" t="s">
        <v>1738</v>
      </c>
      <c r="B56" s="37"/>
      <c r="C56" s="20">
        <v>185318190</v>
      </c>
      <c r="D56" s="20">
        <v>0.44</v>
      </c>
      <c r="E56" s="20">
        <v>0</v>
      </c>
      <c r="F56" s="20">
        <v>0</v>
      </c>
      <c r="G56" s="20">
        <v>0</v>
      </c>
      <c r="H56" s="20">
        <v>0</v>
      </c>
      <c r="I56" s="20">
        <v>0.44</v>
      </c>
      <c r="J56" s="20">
        <v>0.44</v>
      </c>
      <c r="K56" s="26">
        <v>0</v>
      </c>
      <c r="L56" s="26">
        <v>0</v>
      </c>
    </row>
    <row r="57" spans="1:12" ht="45" x14ac:dyDescent="0.25">
      <c r="A57" s="31" t="s">
        <v>332</v>
      </c>
      <c r="B57" s="40" t="s">
        <v>333</v>
      </c>
      <c r="C57" s="29">
        <v>185318190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30" t="e">
        <v>#DIV/0!</v>
      </c>
      <c r="L57" s="30" t="e">
        <v>#DIV/0!</v>
      </c>
    </row>
    <row r="58" spans="1:12" ht="45" x14ac:dyDescent="0.25">
      <c r="A58" s="31" t="s">
        <v>334</v>
      </c>
      <c r="B58" s="40" t="s">
        <v>335</v>
      </c>
      <c r="C58" s="29">
        <v>0</v>
      </c>
      <c r="D58" s="29">
        <v>0.44</v>
      </c>
      <c r="E58" s="29">
        <v>0</v>
      </c>
      <c r="F58" s="29">
        <v>0</v>
      </c>
      <c r="G58" s="29">
        <v>0</v>
      </c>
      <c r="H58" s="29">
        <v>0</v>
      </c>
      <c r="I58" s="29">
        <v>0.44</v>
      </c>
      <c r="J58" s="29">
        <v>0.44</v>
      </c>
      <c r="K58" s="30">
        <v>0</v>
      </c>
      <c r="L58" s="30">
        <v>0</v>
      </c>
    </row>
    <row r="59" spans="1:12" ht="45" x14ac:dyDescent="0.25">
      <c r="A59" s="31" t="s">
        <v>336</v>
      </c>
      <c r="B59" s="40" t="s">
        <v>337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30" t="e">
        <v>#DIV/0!</v>
      </c>
      <c r="L59" s="30" t="e">
        <v>#DIV/0!</v>
      </c>
    </row>
    <row r="60" spans="1:12" x14ac:dyDescent="0.25">
      <c r="A60" s="14" t="s">
        <v>1788</v>
      </c>
      <c r="B60" s="37"/>
      <c r="C60" s="20">
        <v>69585022</v>
      </c>
      <c r="D60" s="20">
        <v>69585022</v>
      </c>
      <c r="E60" s="20">
        <v>19334250</v>
      </c>
      <c r="F60" s="20">
        <v>0</v>
      </c>
      <c r="G60" s="20">
        <v>0</v>
      </c>
      <c r="H60" s="20">
        <v>0</v>
      </c>
      <c r="I60" s="20">
        <v>50250772</v>
      </c>
      <c r="J60" s="20">
        <v>69585022</v>
      </c>
      <c r="K60" s="26">
        <v>0.27785074207492527</v>
      </c>
      <c r="L60" s="26">
        <v>0</v>
      </c>
    </row>
    <row r="61" spans="1:12" ht="45" x14ac:dyDescent="0.25">
      <c r="A61" s="31" t="s">
        <v>338</v>
      </c>
      <c r="B61" s="40" t="s">
        <v>341</v>
      </c>
      <c r="C61" s="29">
        <v>69585022</v>
      </c>
      <c r="D61" s="29">
        <v>69585022</v>
      </c>
      <c r="E61" s="29">
        <v>19334250</v>
      </c>
      <c r="F61" s="29">
        <v>0</v>
      </c>
      <c r="G61" s="29">
        <v>0</v>
      </c>
      <c r="H61" s="29">
        <v>0</v>
      </c>
      <c r="I61" s="29">
        <v>50250772</v>
      </c>
      <c r="J61" s="29">
        <v>69585022</v>
      </c>
      <c r="K61" s="30">
        <v>0.27785074207492527</v>
      </c>
      <c r="L61" s="30">
        <v>0</v>
      </c>
    </row>
    <row r="62" spans="1:12" x14ac:dyDescent="0.25">
      <c r="A62" s="14" t="s">
        <v>1789</v>
      </c>
      <c r="B62" s="37"/>
      <c r="C62" s="20">
        <v>11291972</v>
      </c>
      <c r="D62" s="20">
        <v>11291972</v>
      </c>
      <c r="E62" s="20">
        <v>0</v>
      </c>
      <c r="F62" s="20">
        <v>0</v>
      </c>
      <c r="G62" s="20">
        <v>0</v>
      </c>
      <c r="H62" s="20">
        <v>0</v>
      </c>
      <c r="I62" s="20">
        <v>11291972</v>
      </c>
      <c r="J62" s="20">
        <v>11291972</v>
      </c>
      <c r="K62" s="26">
        <v>0</v>
      </c>
      <c r="L62" s="26">
        <v>0</v>
      </c>
    </row>
    <row r="63" spans="1:12" ht="45" x14ac:dyDescent="0.25">
      <c r="A63" s="31" t="s">
        <v>342</v>
      </c>
      <c r="B63" s="40" t="s">
        <v>345</v>
      </c>
      <c r="C63" s="29">
        <v>11291972</v>
      </c>
      <c r="D63" s="29">
        <v>11291972</v>
      </c>
      <c r="E63" s="29">
        <v>0</v>
      </c>
      <c r="F63" s="29">
        <v>0</v>
      </c>
      <c r="G63" s="29">
        <v>0</v>
      </c>
      <c r="H63" s="29">
        <v>0</v>
      </c>
      <c r="I63" s="29">
        <v>11291972</v>
      </c>
      <c r="J63" s="29">
        <v>11291972</v>
      </c>
      <c r="K63" s="30">
        <v>0</v>
      </c>
      <c r="L63" s="30">
        <v>0</v>
      </c>
    </row>
    <row r="64" spans="1:12" x14ac:dyDescent="0.25">
      <c r="A64" s="31" t="s">
        <v>1795</v>
      </c>
      <c r="B64" s="40"/>
      <c r="C64" s="29">
        <v>44377730167</v>
      </c>
      <c r="D64" s="29">
        <v>49240047796.110001</v>
      </c>
      <c r="E64" s="29">
        <v>48347471434.260002</v>
      </c>
      <c r="F64" s="29">
        <v>47035537982.449997</v>
      </c>
      <c r="G64" s="29">
        <v>38280449408.540001</v>
      </c>
      <c r="H64" s="29">
        <v>13594003008.360001</v>
      </c>
      <c r="I64" s="29">
        <v>892576361.84999847</v>
      </c>
      <c r="J64" s="29">
        <v>2204509813.6600037</v>
      </c>
      <c r="K64" s="30">
        <v>0.98187295906888794</v>
      </c>
      <c r="L64" s="30">
        <v>0.95522933237619312</v>
      </c>
    </row>
    <row r="65" spans="1:12" x14ac:dyDescent="0.25">
      <c r="A65" s="14" t="s">
        <v>1722</v>
      </c>
      <c r="B65" s="37"/>
      <c r="C65" s="20">
        <v>44377730167</v>
      </c>
      <c r="D65" s="20">
        <v>49240047796.110001</v>
      </c>
      <c r="E65" s="20">
        <v>48347471434.260002</v>
      </c>
      <c r="F65" s="20">
        <v>47035537982.449997</v>
      </c>
      <c r="G65" s="20">
        <v>38280449408.540001</v>
      </c>
      <c r="H65" s="20">
        <v>13594003008.360001</v>
      </c>
      <c r="I65" s="20">
        <v>892576361.84999847</v>
      </c>
      <c r="J65" s="20">
        <v>2204509813.6600037</v>
      </c>
      <c r="K65" s="26">
        <v>0.98187295906888794</v>
      </c>
      <c r="L65" s="26">
        <v>0.95522933237619312</v>
      </c>
    </row>
    <row r="66" spans="1:12" ht="45" x14ac:dyDescent="0.25">
      <c r="A66" s="31" t="s">
        <v>366</v>
      </c>
      <c r="B66" s="40" t="s">
        <v>367</v>
      </c>
      <c r="C66" s="29">
        <v>43377730167</v>
      </c>
      <c r="D66" s="29">
        <v>43377730167</v>
      </c>
      <c r="E66" s="29">
        <v>42488610585.260002</v>
      </c>
      <c r="F66" s="29">
        <v>41176677133.449997</v>
      </c>
      <c r="G66" s="29">
        <v>32421588559.540001</v>
      </c>
      <c r="H66" s="29">
        <v>12597459788.360001</v>
      </c>
      <c r="I66" s="29">
        <v>889119581.73999786</v>
      </c>
      <c r="J66" s="29">
        <v>2201053033.5500031</v>
      </c>
      <c r="K66" s="30">
        <v>0.9795028559973753</v>
      </c>
      <c r="L66" s="30">
        <v>0.94925845531621489</v>
      </c>
    </row>
    <row r="67" spans="1:12" ht="45" x14ac:dyDescent="0.25">
      <c r="A67" s="31" t="s">
        <v>368</v>
      </c>
      <c r="B67" s="40" t="s">
        <v>369</v>
      </c>
      <c r="C67" s="29">
        <v>1000000000</v>
      </c>
      <c r="D67" s="29">
        <v>1000000000</v>
      </c>
      <c r="E67" s="29">
        <v>996543220</v>
      </c>
      <c r="F67" s="29">
        <v>996543220</v>
      </c>
      <c r="G67" s="29">
        <v>996543220</v>
      </c>
      <c r="H67" s="29">
        <v>996543220</v>
      </c>
      <c r="I67" s="29">
        <v>3456780</v>
      </c>
      <c r="J67" s="29">
        <v>3456780</v>
      </c>
      <c r="K67" s="30">
        <v>0.99654321999999995</v>
      </c>
      <c r="L67" s="30">
        <v>0.99654321999999995</v>
      </c>
    </row>
    <row r="68" spans="1:12" ht="30" x14ac:dyDescent="0.25">
      <c r="A68" s="31" t="s">
        <v>390</v>
      </c>
      <c r="B68" s="40" t="s">
        <v>391</v>
      </c>
      <c r="C68" s="29">
        <v>0</v>
      </c>
      <c r="D68" s="29">
        <v>4862317629.1099997</v>
      </c>
      <c r="E68" s="29">
        <v>4862317629</v>
      </c>
      <c r="F68" s="29">
        <v>4862317629</v>
      </c>
      <c r="G68" s="29">
        <v>4862317629</v>
      </c>
      <c r="H68" s="29">
        <v>0</v>
      </c>
      <c r="I68" s="29">
        <v>0.10999965667724609</v>
      </c>
      <c r="J68" s="29">
        <v>0.10999965667724609</v>
      </c>
      <c r="K68" s="30">
        <v>0.9999999999773771</v>
      </c>
      <c r="L68" s="30">
        <v>0.9999999999773771</v>
      </c>
    </row>
    <row r="69" spans="1:12" x14ac:dyDescent="0.25">
      <c r="A69" s="31" t="s">
        <v>2032</v>
      </c>
      <c r="B69" s="40"/>
      <c r="C69" s="29">
        <v>67261484199</v>
      </c>
      <c r="D69" s="29">
        <v>78546950016.080002</v>
      </c>
      <c r="E69" s="29">
        <v>76860375090.089996</v>
      </c>
      <c r="F69" s="29">
        <v>62041182429.330002</v>
      </c>
      <c r="G69" s="29">
        <v>45778702528.18</v>
      </c>
      <c r="H69" s="29">
        <v>20625861319.860001</v>
      </c>
      <c r="I69" s="29">
        <v>1686574925.9900055</v>
      </c>
      <c r="J69" s="29">
        <v>16505767586.75</v>
      </c>
      <c r="K69" s="30">
        <v>0.97852781138357714</v>
      </c>
      <c r="L69" s="30">
        <v>0.78986112658262397</v>
      </c>
    </row>
  </sheetData>
  <mergeCells count="1"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opLeftCell="F1" workbookViewId="0">
      <selection activeCell="A3" sqref="A3:L3"/>
    </sheetView>
  </sheetViews>
  <sheetFormatPr baseColWidth="10" defaultRowHeight="15" x14ac:dyDescent="0.25"/>
  <cols>
    <col min="1" max="1" width="44.7109375" customWidth="1"/>
    <col min="2" max="2" width="52.85546875" style="34" customWidth="1"/>
    <col min="3" max="10" width="25.28515625" style="17" customWidth="1"/>
    <col min="11" max="12" width="25.28515625" style="23" customWidth="1"/>
  </cols>
  <sheetData>
    <row r="1" spans="1:12" x14ac:dyDescent="0.25">
      <c r="A1" s="1" t="s">
        <v>1</v>
      </c>
      <c r="C1" s="17" t="s">
        <v>396</v>
      </c>
    </row>
    <row r="3" spans="1:12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1805</v>
      </c>
      <c r="B4" s="35"/>
      <c r="C4" s="18">
        <v>14909239081</v>
      </c>
      <c r="D4" s="18">
        <v>14914906959</v>
      </c>
      <c r="E4" s="18">
        <v>14908194261.82</v>
      </c>
      <c r="F4" s="18">
        <v>14600716923.18</v>
      </c>
      <c r="G4" s="18">
        <v>11378344318.809999</v>
      </c>
      <c r="H4" s="18">
        <v>10519385045.809999</v>
      </c>
      <c r="I4" s="18">
        <v>6712697.1800003052</v>
      </c>
      <c r="J4" s="18">
        <v>314190035.81999969</v>
      </c>
      <c r="K4" s="24">
        <v>0.99954993368725309</v>
      </c>
      <c r="L4" s="24">
        <v>0.97893449575758762</v>
      </c>
    </row>
    <row r="5" spans="1:12" x14ac:dyDescent="0.25">
      <c r="A5" s="13" t="s">
        <v>1759</v>
      </c>
      <c r="B5" s="36"/>
      <c r="C5" s="19">
        <v>14909239081</v>
      </c>
      <c r="D5" s="19">
        <v>14914906959</v>
      </c>
      <c r="E5" s="19">
        <v>14908194261.82</v>
      </c>
      <c r="F5" s="19">
        <v>14600716923.18</v>
      </c>
      <c r="G5" s="19">
        <v>11378344318.809999</v>
      </c>
      <c r="H5" s="19">
        <v>10519385045.809999</v>
      </c>
      <c r="I5" s="19">
        <v>6712697.1800003052</v>
      </c>
      <c r="J5" s="19">
        <v>314190035.81999969</v>
      </c>
      <c r="K5" s="25">
        <v>0.99954993368725309</v>
      </c>
      <c r="L5" s="25">
        <v>0.97893449575758762</v>
      </c>
    </row>
    <row r="6" spans="1:12" x14ac:dyDescent="0.25">
      <c r="A6" s="14" t="s">
        <v>1807</v>
      </c>
      <c r="B6" s="37"/>
      <c r="C6" s="20">
        <v>14909239081</v>
      </c>
      <c r="D6" s="20">
        <v>14914906959</v>
      </c>
      <c r="E6" s="20">
        <v>14908194261.82</v>
      </c>
      <c r="F6" s="20">
        <v>14600716923.18</v>
      </c>
      <c r="G6" s="20">
        <v>11378344318.809999</v>
      </c>
      <c r="H6" s="20">
        <v>10519385045.809999</v>
      </c>
      <c r="I6" s="20">
        <v>6712697.1800003052</v>
      </c>
      <c r="J6" s="20">
        <v>314190035.81999969</v>
      </c>
      <c r="K6" s="26">
        <v>0.99954993368725309</v>
      </c>
      <c r="L6" s="26">
        <v>0.97893449575758762</v>
      </c>
    </row>
    <row r="7" spans="1:12" x14ac:dyDescent="0.25">
      <c r="A7" s="15" t="s">
        <v>1808</v>
      </c>
      <c r="B7" s="38"/>
      <c r="C7" s="21">
        <v>14909239081</v>
      </c>
      <c r="D7" s="21">
        <v>14914906959</v>
      </c>
      <c r="E7" s="21">
        <v>14908194261.82</v>
      </c>
      <c r="F7" s="21">
        <v>14600716923.18</v>
      </c>
      <c r="G7" s="21">
        <v>11378344318.809999</v>
      </c>
      <c r="H7" s="21">
        <v>10519385045.809999</v>
      </c>
      <c r="I7" s="21">
        <v>6712697.1800003052</v>
      </c>
      <c r="J7" s="21">
        <v>314190035.81999969</v>
      </c>
      <c r="K7" s="27">
        <v>0.99954993368725309</v>
      </c>
      <c r="L7" s="27">
        <v>0.97893449575758762</v>
      </c>
    </row>
    <row r="8" spans="1:12" x14ac:dyDescent="0.25">
      <c r="A8" s="16" t="s">
        <v>1722</v>
      </c>
      <c r="B8" s="39"/>
      <c r="C8" s="22">
        <v>14909239081</v>
      </c>
      <c r="D8" s="22">
        <v>14909239081</v>
      </c>
      <c r="E8" s="22">
        <v>14908194261.82</v>
      </c>
      <c r="F8" s="22">
        <v>14600716923.18</v>
      </c>
      <c r="G8" s="22">
        <v>11378344318.809999</v>
      </c>
      <c r="H8" s="22">
        <v>10519385045.809999</v>
      </c>
      <c r="I8" s="22">
        <v>1044819.1800003052</v>
      </c>
      <c r="J8" s="22">
        <v>308522157.81999969</v>
      </c>
      <c r="K8" s="28">
        <v>0.99992992136122283</v>
      </c>
      <c r="L8" s="28">
        <v>0.97930664629201813</v>
      </c>
    </row>
    <row r="9" spans="1:12" ht="30" x14ac:dyDescent="0.25">
      <c r="A9" s="31" t="s">
        <v>404</v>
      </c>
      <c r="B9" s="40" t="s">
        <v>405</v>
      </c>
      <c r="C9" s="29">
        <v>14909239081</v>
      </c>
      <c r="D9" s="29">
        <v>14909239081</v>
      </c>
      <c r="E9" s="29">
        <v>14908194261.82</v>
      </c>
      <c r="F9" s="29">
        <v>14600716923.18</v>
      </c>
      <c r="G9" s="29">
        <v>11378344318.809999</v>
      </c>
      <c r="H9" s="29">
        <v>10519385045.809999</v>
      </c>
      <c r="I9" s="29">
        <v>1044819.1800003052</v>
      </c>
      <c r="J9" s="29">
        <v>308522157.81999969</v>
      </c>
      <c r="K9" s="30">
        <v>0.99992992136122283</v>
      </c>
      <c r="L9" s="30">
        <v>0.97930664629201813</v>
      </c>
    </row>
    <row r="10" spans="1:12" x14ac:dyDescent="0.25">
      <c r="A10" s="14" t="s">
        <v>1806</v>
      </c>
      <c r="B10" s="37"/>
      <c r="C10" s="20">
        <v>0</v>
      </c>
      <c r="D10" s="20">
        <v>5667878</v>
      </c>
      <c r="E10" s="20">
        <v>0</v>
      </c>
      <c r="F10" s="20">
        <v>0</v>
      </c>
      <c r="G10" s="20">
        <v>0</v>
      </c>
      <c r="H10" s="20">
        <v>0</v>
      </c>
      <c r="I10" s="20">
        <v>5667878</v>
      </c>
      <c r="J10" s="20">
        <v>5667878</v>
      </c>
      <c r="K10" s="26">
        <v>0</v>
      </c>
      <c r="L10" s="26">
        <v>0</v>
      </c>
    </row>
    <row r="11" spans="1:12" ht="30" x14ac:dyDescent="0.25">
      <c r="A11" s="31" t="s">
        <v>398</v>
      </c>
      <c r="B11" s="40" t="s">
        <v>401</v>
      </c>
      <c r="C11" s="29">
        <v>0</v>
      </c>
      <c r="D11" s="29">
        <v>4860564</v>
      </c>
      <c r="E11" s="29">
        <v>0</v>
      </c>
      <c r="F11" s="29">
        <v>0</v>
      </c>
      <c r="G11" s="29">
        <v>0</v>
      </c>
      <c r="H11" s="29">
        <v>0</v>
      </c>
      <c r="I11" s="29">
        <v>4860564</v>
      </c>
      <c r="J11" s="29">
        <v>4860564</v>
      </c>
      <c r="K11" s="30">
        <v>0</v>
      </c>
      <c r="L11" s="30">
        <v>0</v>
      </c>
    </row>
    <row r="12" spans="1:12" ht="30" x14ac:dyDescent="0.25">
      <c r="A12" s="31" t="s">
        <v>402</v>
      </c>
      <c r="B12" s="40" t="s">
        <v>403</v>
      </c>
      <c r="C12" s="29">
        <v>0</v>
      </c>
      <c r="D12" s="29">
        <v>807314</v>
      </c>
      <c r="E12" s="29">
        <v>0</v>
      </c>
      <c r="F12" s="29">
        <v>0</v>
      </c>
      <c r="G12" s="29">
        <v>0</v>
      </c>
      <c r="H12" s="29">
        <v>0</v>
      </c>
      <c r="I12" s="29">
        <v>807314</v>
      </c>
      <c r="J12" s="29">
        <v>807314</v>
      </c>
      <c r="K12" s="30">
        <v>0</v>
      </c>
      <c r="L12" s="30">
        <v>0</v>
      </c>
    </row>
    <row r="13" spans="1:12" x14ac:dyDescent="0.25">
      <c r="A13" s="65" t="s">
        <v>2059</v>
      </c>
      <c r="B13" s="66"/>
      <c r="C13" s="32">
        <v>14909239081</v>
      </c>
      <c r="D13" s="32">
        <v>14914906959</v>
      </c>
      <c r="E13" s="32">
        <v>14908194261.82</v>
      </c>
      <c r="F13" s="32">
        <v>14600716923.18</v>
      </c>
      <c r="G13" s="32">
        <v>11378344318.809999</v>
      </c>
      <c r="H13" s="32">
        <v>10519385045.809999</v>
      </c>
      <c r="I13" s="32">
        <v>6712697.1800003052</v>
      </c>
      <c r="J13" s="32">
        <v>314190035.81999969</v>
      </c>
      <c r="K13" s="33">
        <v>0.99954993368725309</v>
      </c>
      <c r="L13" s="33">
        <v>0.97893449575758762</v>
      </c>
    </row>
  </sheetData>
  <mergeCells count="2">
    <mergeCell ref="A3:B3"/>
    <mergeCell ref="A13:B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7"/>
  <sheetViews>
    <sheetView topLeftCell="C1" zoomScale="85" zoomScaleNormal="85" workbookViewId="0">
      <selection activeCell="D3" sqref="A3:L3"/>
    </sheetView>
  </sheetViews>
  <sheetFormatPr baseColWidth="10" defaultRowHeight="15" x14ac:dyDescent="0.25"/>
  <cols>
    <col min="1" max="1" width="23.42578125" customWidth="1"/>
    <col min="2" max="2" width="61.7109375" style="34" customWidth="1"/>
    <col min="3" max="10" width="27.28515625" style="17" customWidth="1"/>
    <col min="11" max="12" width="27.28515625" style="23" customWidth="1"/>
  </cols>
  <sheetData>
    <row r="1" spans="1:12" x14ac:dyDescent="0.25">
      <c r="A1" s="1" t="s">
        <v>1</v>
      </c>
      <c r="C1" s="17" t="s">
        <v>406</v>
      </c>
    </row>
    <row r="3" spans="1:12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1809</v>
      </c>
      <c r="B4" s="35"/>
      <c r="C4" s="18">
        <v>101378971917</v>
      </c>
      <c r="D4" s="18">
        <v>114941093826.62001</v>
      </c>
      <c r="E4" s="18">
        <v>90924733330.590012</v>
      </c>
      <c r="F4" s="18">
        <v>83033431383.140015</v>
      </c>
      <c r="G4" s="18">
        <v>60573550972.93</v>
      </c>
      <c r="H4" s="18">
        <v>57384652513.93</v>
      </c>
      <c r="I4" s="18">
        <v>24016360496.029999</v>
      </c>
      <c r="J4" s="18">
        <v>31907662443.479996</v>
      </c>
      <c r="K4" s="24">
        <v>0.79105505527677622</v>
      </c>
      <c r="L4" s="24">
        <v>0.72239987126266347</v>
      </c>
    </row>
    <row r="5" spans="1:12" x14ac:dyDescent="0.25">
      <c r="A5" s="13" t="s">
        <v>1712</v>
      </c>
      <c r="B5" s="36"/>
      <c r="C5" s="19">
        <v>92881354864</v>
      </c>
      <c r="D5" s="19">
        <v>105313566746.62001</v>
      </c>
      <c r="E5" s="19">
        <v>81397206251.590012</v>
      </c>
      <c r="F5" s="19">
        <v>74686451704.070007</v>
      </c>
      <c r="G5" s="19">
        <v>53902888212.629997</v>
      </c>
      <c r="H5" s="19">
        <v>51381007913.629997</v>
      </c>
      <c r="I5" s="19">
        <v>23916360495.029999</v>
      </c>
      <c r="J5" s="19">
        <v>30627115042.550003</v>
      </c>
      <c r="K5" s="25">
        <v>0.77290332828084962</v>
      </c>
      <c r="L5" s="25">
        <v>0.70918167536536347</v>
      </c>
    </row>
    <row r="6" spans="1:12" x14ac:dyDescent="0.25">
      <c r="A6" s="14" t="s">
        <v>1813</v>
      </c>
      <c r="B6" s="37"/>
      <c r="C6" s="20">
        <v>92881354864</v>
      </c>
      <c r="D6" s="20">
        <v>105313566746.62001</v>
      </c>
      <c r="E6" s="20">
        <v>81397206251.590012</v>
      </c>
      <c r="F6" s="20">
        <v>74686451704.070007</v>
      </c>
      <c r="G6" s="20">
        <v>53902888212.629997</v>
      </c>
      <c r="H6" s="20">
        <v>51381007913.629997</v>
      </c>
      <c r="I6" s="20">
        <v>23916360495.029999</v>
      </c>
      <c r="J6" s="20">
        <v>30627115042.550003</v>
      </c>
      <c r="K6" s="26">
        <v>0.77290332828084962</v>
      </c>
      <c r="L6" s="26">
        <v>0.70918167536536347</v>
      </c>
    </row>
    <row r="7" spans="1:12" x14ac:dyDescent="0.25">
      <c r="A7" s="15" t="s">
        <v>1815</v>
      </c>
      <c r="B7" s="38"/>
      <c r="C7" s="21">
        <v>45850823768</v>
      </c>
      <c r="D7" s="21">
        <v>45092086159.099998</v>
      </c>
      <c r="E7" s="21">
        <v>30191258266.07</v>
      </c>
      <c r="F7" s="21">
        <v>28540631964.07</v>
      </c>
      <c r="G7" s="21">
        <v>27075135916.07</v>
      </c>
      <c r="H7" s="21">
        <v>27061448916.07</v>
      </c>
      <c r="I7" s="21">
        <v>14900827893.029999</v>
      </c>
      <c r="J7" s="21">
        <v>16551454195.029999</v>
      </c>
      <c r="K7" s="27">
        <v>0.66954671734514826</v>
      </c>
      <c r="L7" s="27">
        <v>0.63294104121439587</v>
      </c>
    </row>
    <row r="8" spans="1:12" x14ac:dyDescent="0.25">
      <c r="A8" s="16" t="s">
        <v>1722</v>
      </c>
      <c r="B8" s="39"/>
      <c r="C8" s="22">
        <v>8181769174</v>
      </c>
      <c r="D8" s="22">
        <v>8181769174</v>
      </c>
      <c r="E8" s="22">
        <v>2142465165</v>
      </c>
      <c r="F8" s="22">
        <v>2099735165</v>
      </c>
      <c r="G8" s="22">
        <v>2096129165</v>
      </c>
      <c r="H8" s="22">
        <v>2082442165</v>
      </c>
      <c r="I8" s="22">
        <v>6039304009</v>
      </c>
      <c r="J8" s="22">
        <v>6082034009</v>
      </c>
      <c r="K8" s="28">
        <v>0.26185842199121417</v>
      </c>
      <c r="L8" s="28">
        <v>0.2566358351531759</v>
      </c>
    </row>
    <row r="9" spans="1:12" ht="30" x14ac:dyDescent="0.25">
      <c r="A9" s="31" t="s">
        <v>506</v>
      </c>
      <c r="B9" s="40" t="s">
        <v>507</v>
      </c>
      <c r="C9" s="29">
        <v>5649821546</v>
      </c>
      <c r="D9" s="29">
        <v>5649821546</v>
      </c>
      <c r="E9" s="29">
        <v>0</v>
      </c>
      <c r="F9" s="29">
        <v>0</v>
      </c>
      <c r="G9" s="29">
        <v>0</v>
      </c>
      <c r="H9" s="29">
        <v>0</v>
      </c>
      <c r="I9" s="29">
        <v>5649821546</v>
      </c>
      <c r="J9" s="29">
        <v>5649821546</v>
      </c>
      <c r="K9" s="30">
        <v>0</v>
      </c>
      <c r="L9" s="30">
        <v>0</v>
      </c>
    </row>
    <row r="10" spans="1:12" ht="30" x14ac:dyDescent="0.25">
      <c r="A10" s="31" t="s">
        <v>508</v>
      </c>
      <c r="B10" s="40" t="s">
        <v>509</v>
      </c>
      <c r="C10" s="29">
        <v>2231947627</v>
      </c>
      <c r="D10" s="29">
        <v>2231947627</v>
      </c>
      <c r="E10" s="29">
        <v>1842465165</v>
      </c>
      <c r="F10" s="29">
        <v>1842465165</v>
      </c>
      <c r="G10" s="29">
        <v>1842465165</v>
      </c>
      <c r="H10" s="29">
        <v>1842465165</v>
      </c>
      <c r="I10" s="29">
        <v>389482462</v>
      </c>
      <c r="J10" s="29">
        <v>389482462</v>
      </c>
      <c r="K10" s="30">
        <v>0.82549659441448897</v>
      </c>
      <c r="L10" s="30">
        <v>0.82549659441448897</v>
      </c>
    </row>
    <row r="11" spans="1:12" ht="30" x14ac:dyDescent="0.25">
      <c r="A11" s="31" t="s">
        <v>510</v>
      </c>
      <c r="B11" s="40" t="s">
        <v>511</v>
      </c>
      <c r="C11" s="29">
        <v>1</v>
      </c>
      <c r="D11" s="29">
        <v>1</v>
      </c>
      <c r="E11" s="29">
        <v>0</v>
      </c>
      <c r="F11" s="29">
        <v>0</v>
      </c>
      <c r="G11" s="29">
        <v>0</v>
      </c>
      <c r="H11" s="29">
        <v>0</v>
      </c>
      <c r="I11" s="29">
        <v>1</v>
      </c>
      <c r="J11" s="29">
        <v>1</v>
      </c>
      <c r="K11" s="30">
        <v>0</v>
      </c>
      <c r="L11" s="30">
        <v>0</v>
      </c>
    </row>
    <row r="12" spans="1:12" ht="30" x14ac:dyDescent="0.25">
      <c r="A12" s="31" t="s">
        <v>512</v>
      </c>
      <c r="B12" s="40" t="s">
        <v>513</v>
      </c>
      <c r="C12" s="29">
        <v>300000000</v>
      </c>
      <c r="D12" s="29">
        <v>300000000</v>
      </c>
      <c r="E12" s="29">
        <v>300000000</v>
      </c>
      <c r="F12" s="29">
        <v>257270000</v>
      </c>
      <c r="G12" s="29">
        <v>253664000</v>
      </c>
      <c r="H12" s="29">
        <v>239977000</v>
      </c>
      <c r="I12" s="29">
        <v>0</v>
      </c>
      <c r="J12" s="29">
        <v>42730000</v>
      </c>
      <c r="K12" s="30">
        <v>1</v>
      </c>
      <c r="L12" s="30">
        <v>0.8575666666666667</v>
      </c>
    </row>
    <row r="13" spans="1:12" x14ac:dyDescent="0.25">
      <c r="A13" s="14" t="s">
        <v>1826</v>
      </c>
      <c r="B13" s="37"/>
      <c r="C13" s="20">
        <v>36093176816</v>
      </c>
      <c r="D13" s="20">
        <v>35984811629.099998</v>
      </c>
      <c r="E13" s="20">
        <v>27946602745.07</v>
      </c>
      <c r="F13" s="20">
        <v>26338706443.07</v>
      </c>
      <c r="G13" s="20">
        <v>24876816395.07</v>
      </c>
      <c r="H13" s="20">
        <v>24876816395.07</v>
      </c>
      <c r="I13" s="20">
        <v>8038208884.0299988</v>
      </c>
      <c r="J13" s="20">
        <v>9646105186.0299988</v>
      </c>
      <c r="K13" s="26">
        <v>0.77662217696508085</v>
      </c>
      <c r="L13" s="26">
        <v>0.73193953922967214</v>
      </c>
    </row>
    <row r="14" spans="1:12" ht="75" x14ac:dyDescent="0.25">
      <c r="A14" s="31" t="s">
        <v>460</v>
      </c>
      <c r="B14" s="40" t="s">
        <v>461</v>
      </c>
      <c r="C14" s="29">
        <v>1343486814</v>
      </c>
      <c r="D14" s="29">
        <v>1343486814</v>
      </c>
      <c r="E14" s="29">
        <v>1343486814</v>
      </c>
      <c r="F14" s="29">
        <v>1343486814</v>
      </c>
      <c r="G14" s="29">
        <v>1343486814</v>
      </c>
      <c r="H14" s="29">
        <v>1343486814</v>
      </c>
      <c r="I14" s="29">
        <v>0</v>
      </c>
      <c r="J14" s="29">
        <v>0</v>
      </c>
      <c r="K14" s="30">
        <v>1</v>
      </c>
      <c r="L14" s="30">
        <v>1</v>
      </c>
    </row>
    <row r="15" spans="1:12" ht="60" x14ac:dyDescent="0.25">
      <c r="A15" s="31" t="s">
        <v>462</v>
      </c>
      <c r="B15" s="40" t="s">
        <v>463</v>
      </c>
      <c r="C15" s="29">
        <v>1095680487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30" t="e">
        <v>#DIV/0!</v>
      </c>
      <c r="L15" s="30" t="e">
        <v>#DIV/0!</v>
      </c>
    </row>
    <row r="16" spans="1:12" ht="45" x14ac:dyDescent="0.25">
      <c r="A16" s="31" t="s">
        <v>464</v>
      </c>
      <c r="B16" s="40" t="s">
        <v>465</v>
      </c>
      <c r="C16" s="29">
        <v>734439458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30" t="e">
        <v>#DIV/0!</v>
      </c>
      <c r="L16" s="30" t="e">
        <v>#DIV/0!</v>
      </c>
    </row>
    <row r="17" spans="1:12" ht="30" x14ac:dyDescent="0.25">
      <c r="A17" s="31" t="s">
        <v>466</v>
      </c>
      <c r="B17" s="40" t="s">
        <v>467</v>
      </c>
      <c r="C17" s="29">
        <v>14354151181</v>
      </c>
      <c r="D17" s="29">
        <v>14354151181</v>
      </c>
      <c r="E17" s="29">
        <v>12034271605.07</v>
      </c>
      <c r="F17" s="29">
        <v>12034271605.07</v>
      </c>
      <c r="G17" s="29">
        <v>10572381557.07</v>
      </c>
      <c r="H17" s="29">
        <v>10572381557.07</v>
      </c>
      <c r="I17" s="29">
        <v>2319879575.9300003</v>
      </c>
      <c r="J17" s="29">
        <v>2319879575.9300003</v>
      </c>
      <c r="K17" s="30">
        <v>0.83838267086104479</v>
      </c>
      <c r="L17" s="30">
        <v>0.83838267086104479</v>
      </c>
    </row>
    <row r="18" spans="1:12" ht="30" x14ac:dyDescent="0.25">
      <c r="A18" s="31" t="s">
        <v>468</v>
      </c>
      <c r="B18" s="40" t="s">
        <v>469</v>
      </c>
      <c r="C18" s="42">
        <v>15699313668</v>
      </c>
      <c r="D18" s="42">
        <v>15531677908</v>
      </c>
      <c r="E18" s="42">
        <v>10023901196</v>
      </c>
      <c r="F18" s="42">
        <v>8416004894</v>
      </c>
      <c r="G18" s="42">
        <v>8416004894</v>
      </c>
      <c r="H18" s="42">
        <v>8416004894</v>
      </c>
      <c r="I18" s="42">
        <v>5507776712</v>
      </c>
      <c r="J18" s="42">
        <v>7115673014</v>
      </c>
      <c r="K18" s="43">
        <v>0.64538430782400691</v>
      </c>
      <c r="L18" s="43">
        <v>0.54186063758540315</v>
      </c>
    </row>
    <row r="19" spans="1:12" ht="30" x14ac:dyDescent="0.25">
      <c r="A19" s="31" t="s">
        <v>470</v>
      </c>
      <c r="B19" s="40" t="s">
        <v>471</v>
      </c>
      <c r="C19" s="29">
        <v>2866105208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30" t="e">
        <v>#DIV/0!</v>
      </c>
      <c r="L19" s="30" t="e">
        <v>#DIV/0!</v>
      </c>
    </row>
    <row r="20" spans="1:12" ht="30" x14ac:dyDescent="0.25">
      <c r="A20" s="31" t="s">
        <v>450</v>
      </c>
      <c r="B20" s="40" t="s">
        <v>453</v>
      </c>
      <c r="C20" s="29">
        <v>0</v>
      </c>
      <c r="D20" s="29">
        <v>210552595</v>
      </c>
      <c r="E20" s="29">
        <v>0</v>
      </c>
      <c r="F20" s="29">
        <v>0</v>
      </c>
      <c r="G20" s="29">
        <v>0</v>
      </c>
      <c r="H20" s="29">
        <v>0</v>
      </c>
      <c r="I20" s="29">
        <v>210552595</v>
      </c>
      <c r="J20" s="29">
        <v>210552595</v>
      </c>
      <c r="K20" s="30">
        <v>0</v>
      </c>
      <c r="L20" s="30">
        <v>0</v>
      </c>
    </row>
    <row r="21" spans="1:12" ht="45" x14ac:dyDescent="0.25">
      <c r="A21" s="31" t="s">
        <v>454</v>
      </c>
      <c r="B21" s="40" t="s">
        <v>455</v>
      </c>
      <c r="C21" s="29">
        <v>0</v>
      </c>
      <c r="D21" s="29">
        <v>762749058</v>
      </c>
      <c r="E21" s="29">
        <v>762749058</v>
      </c>
      <c r="F21" s="29">
        <v>762749058</v>
      </c>
      <c r="G21" s="29">
        <v>762749058</v>
      </c>
      <c r="H21" s="29">
        <v>762749058</v>
      </c>
      <c r="I21" s="29">
        <v>0</v>
      </c>
      <c r="J21" s="29">
        <v>0</v>
      </c>
      <c r="K21" s="30">
        <v>1</v>
      </c>
      <c r="L21" s="30">
        <v>1</v>
      </c>
    </row>
    <row r="22" spans="1:12" ht="45" x14ac:dyDescent="0.25">
      <c r="A22" s="31" t="s">
        <v>456</v>
      </c>
      <c r="B22" s="40" t="s">
        <v>457</v>
      </c>
      <c r="C22" s="42">
        <v>0</v>
      </c>
      <c r="D22" s="42">
        <v>3349920094.5999999</v>
      </c>
      <c r="E22" s="42">
        <v>3349920094</v>
      </c>
      <c r="F22" s="42">
        <v>3349920094</v>
      </c>
      <c r="G22" s="42">
        <v>3349920094</v>
      </c>
      <c r="H22" s="42">
        <v>3349920094</v>
      </c>
      <c r="I22" s="42">
        <v>0.59999990463256836</v>
      </c>
      <c r="J22" s="42">
        <v>0.59999990463256836</v>
      </c>
      <c r="K22" s="43">
        <v>0.99999999982089127</v>
      </c>
      <c r="L22" s="43">
        <v>0.99999999982089127</v>
      </c>
    </row>
    <row r="23" spans="1:12" ht="45" x14ac:dyDescent="0.25">
      <c r="A23" s="31" t="s">
        <v>458</v>
      </c>
      <c r="B23" s="40" t="s">
        <v>459</v>
      </c>
      <c r="C23" s="29">
        <v>0</v>
      </c>
      <c r="D23" s="29">
        <v>432273978.5</v>
      </c>
      <c r="E23" s="29">
        <v>432273978</v>
      </c>
      <c r="F23" s="29">
        <v>432273978</v>
      </c>
      <c r="G23" s="29">
        <v>432273978</v>
      </c>
      <c r="H23" s="29">
        <v>432273978</v>
      </c>
      <c r="I23" s="29">
        <v>0.5</v>
      </c>
      <c r="J23" s="29">
        <v>0.5</v>
      </c>
      <c r="K23" s="30">
        <v>0.99999999884332613</v>
      </c>
      <c r="L23" s="30">
        <v>0.99999999884332613</v>
      </c>
    </row>
    <row r="24" spans="1:12" x14ac:dyDescent="0.25">
      <c r="A24" s="14" t="s">
        <v>1748</v>
      </c>
      <c r="B24" s="37"/>
      <c r="C24" s="20">
        <v>1002562778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6" t="e">
        <v>#DIV/0!</v>
      </c>
      <c r="L24" s="26" t="e">
        <v>#DIV/0!</v>
      </c>
    </row>
    <row r="25" spans="1:12" ht="30" x14ac:dyDescent="0.25">
      <c r="A25" s="31" t="s">
        <v>434</v>
      </c>
      <c r="B25" s="40" t="s">
        <v>435</v>
      </c>
      <c r="C25" s="29">
        <v>1002562778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30" t="e">
        <v>#DIV/0!</v>
      </c>
      <c r="L25" s="30" t="e">
        <v>#DIV/0!</v>
      </c>
    </row>
    <row r="26" spans="1:12" x14ac:dyDescent="0.25">
      <c r="A26" s="14" t="s">
        <v>1822</v>
      </c>
      <c r="B26" s="37"/>
      <c r="C26" s="20">
        <v>573315000</v>
      </c>
      <c r="D26" s="20">
        <v>675505356</v>
      </c>
      <c r="E26" s="20">
        <v>102190356</v>
      </c>
      <c r="F26" s="20">
        <v>102190356</v>
      </c>
      <c r="G26" s="20">
        <v>102190356</v>
      </c>
      <c r="H26" s="20">
        <v>102190356</v>
      </c>
      <c r="I26" s="20">
        <v>573315000</v>
      </c>
      <c r="J26" s="20">
        <v>573315000</v>
      </c>
      <c r="K26" s="26">
        <v>0.15127986046642095</v>
      </c>
      <c r="L26" s="26">
        <v>0.15127986046642095</v>
      </c>
    </row>
    <row r="27" spans="1:12" ht="30" x14ac:dyDescent="0.25">
      <c r="A27" s="31" t="s">
        <v>428</v>
      </c>
      <c r="B27" s="40" t="s">
        <v>431</v>
      </c>
      <c r="C27" s="29">
        <v>573315000</v>
      </c>
      <c r="D27" s="29">
        <v>573315000</v>
      </c>
      <c r="E27" s="29">
        <v>0</v>
      </c>
      <c r="F27" s="29">
        <v>0</v>
      </c>
      <c r="G27" s="29">
        <v>0</v>
      </c>
      <c r="H27" s="29">
        <v>0</v>
      </c>
      <c r="I27" s="29">
        <v>573315000</v>
      </c>
      <c r="J27" s="29">
        <v>573315000</v>
      </c>
      <c r="K27" s="30">
        <v>0</v>
      </c>
      <c r="L27" s="30">
        <v>0</v>
      </c>
    </row>
    <row r="28" spans="1:12" ht="45" x14ac:dyDescent="0.25">
      <c r="A28" s="31" t="s">
        <v>432</v>
      </c>
      <c r="B28" s="40" t="s">
        <v>433</v>
      </c>
      <c r="C28" s="29">
        <v>0</v>
      </c>
      <c r="D28" s="29">
        <v>102190356</v>
      </c>
      <c r="E28" s="29">
        <v>102190356</v>
      </c>
      <c r="F28" s="29">
        <v>102190356</v>
      </c>
      <c r="G28" s="29">
        <v>102190356</v>
      </c>
      <c r="H28" s="29">
        <v>102190356</v>
      </c>
      <c r="I28" s="29">
        <v>0</v>
      </c>
      <c r="J28" s="29">
        <v>0</v>
      </c>
      <c r="K28" s="30">
        <v>1</v>
      </c>
      <c r="L28" s="30">
        <v>1</v>
      </c>
    </row>
    <row r="29" spans="1:12" x14ac:dyDescent="0.25">
      <c r="A29" s="14" t="s">
        <v>1738</v>
      </c>
      <c r="B29" s="37"/>
      <c r="C29" s="20">
        <v>0</v>
      </c>
      <c r="D29" s="20">
        <v>250000000</v>
      </c>
      <c r="E29" s="20">
        <v>0</v>
      </c>
      <c r="F29" s="20">
        <v>0</v>
      </c>
      <c r="G29" s="20">
        <v>0</v>
      </c>
      <c r="H29" s="20">
        <v>0</v>
      </c>
      <c r="I29" s="20">
        <v>250000000</v>
      </c>
      <c r="J29" s="20">
        <v>250000000</v>
      </c>
      <c r="K29" s="26">
        <v>0</v>
      </c>
      <c r="L29" s="26">
        <v>0</v>
      </c>
    </row>
    <row r="30" spans="1:12" ht="45" x14ac:dyDescent="0.25">
      <c r="A30" s="31" t="s">
        <v>416</v>
      </c>
      <c r="B30" s="40" t="s">
        <v>417</v>
      </c>
      <c r="C30" s="29">
        <v>0</v>
      </c>
      <c r="D30" s="29">
        <v>250000000</v>
      </c>
      <c r="E30" s="29">
        <v>0</v>
      </c>
      <c r="F30" s="29">
        <v>0</v>
      </c>
      <c r="G30" s="29">
        <v>0</v>
      </c>
      <c r="H30" s="29">
        <v>0</v>
      </c>
      <c r="I30" s="29">
        <v>250000000</v>
      </c>
      <c r="J30" s="29">
        <v>250000000</v>
      </c>
      <c r="K30" s="30">
        <v>0</v>
      </c>
      <c r="L30" s="30">
        <v>0</v>
      </c>
    </row>
    <row r="31" spans="1:12" x14ac:dyDescent="0.25">
      <c r="A31" s="15" t="s">
        <v>1814</v>
      </c>
      <c r="B31" s="38"/>
      <c r="C31" s="21">
        <v>45896023209</v>
      </c>
      <c r="D31" s="21">
        <v>57462793155</v>
      </c>
      <c r="E31" s="21">
        <v>48793420301</v>
      </c>
      <c r="F31" s="21">
        <v>45729387892</v>
      </c>
      <c r="G31" s="21">
        <v>26432789365</v>
      </c>
      <c r="H31" s="21">
        <v>23954428066</v>
      </c>
      <c r="I31" s="21">
        <v>8669372854</v>
      </c>
      <c r="J31" s="21">
        <v>11733405263</v>
      </c>
      <c r="K31" s="27">
        <v>0.84913067433712708</v>
      </c>
      <c r="L31" s="27">
        <v>0.79580865080208785</v>
      </c>
    </row>
    <row r="32" spans="1:12" x14ac:dyDescent="0.25">
      <c r="A32" s="16" t="s">
        <v>1722</v>
      </c>
      <c r="B32" s="39"/>
      <c r="C32" s="22">
        <v>8023209</v>
      </c>
      <c r="D32" s="22">
        <v>8023209</v>
      </c>
      <c r="E32" s="22">
        <v>0</v>
      </c>
      <c r="F32" s="22">
        <v>0</v>
      </c>
      <c r="G32" s="22">
        <v>0</v>
      </c>
      <c r="H32" s="22">
        <v>0</v>
      </c>
      <c r="I32" s="22">
        <v>8023209</v>
      </c>
      <c r="J32" s="22">
        <v>8023209</v>
      </c>
      <c r="K32" s="28">
        <v>0</v>
      </c>
      <c r="L32" s="28">
        <v>0</v>
      </c>
    </row>
    <row r="33" spans="1:12" ht="45" x14ac:dyDescent="0.25">
      <c r="A33" s="31" t="s">
        <v>514</v>
      </c>
      <c r="B33" s="40" t="s">
        <v>515</v>
      </c>
      <c r="C33" s="29">
        <v>8023209</v>
      </c>
      <c r="D33" s="29">
        <v>8023209</v>
      </c>
      <c r="E33" s="29">
        <v>0</v>
      </c>
      <c r="F33" s="29">
        <v>0</v>
      </c>
      <c r="G33" s="29">
        <v>0</v>
      </c>
      <c r="H33" s="29">
        <v>0</v>
      </c>
      <c r="I33" s="29">
        <v>8023209</v>
      </c>
      <c r="J33" s="29">
        <v>8023209</v>
      </c>
      <c r="K33" s="30">
        <v>0</v>
      </c>
      <c r="L33" s="30">
        <v>0</v>
      </c>
    </row>
    <row r="34" spans="1:12" x14ac:dyDescent="0.25">
      <c r="A34" s="14" t="s">
        <v>1812</v>
      </c>
      <c r="B34" s="37"/>
      <c r="C34" s="20">
        <v>45888000000</v>
      </c>
      <c r="D34" s="20">
        <v>57454769946</v>
      </c>
      <c r="E34" s="20">
        <v>48793420301</v>
      </c>
      <c r="F34" s="20">
        <v>45729387892</v>
      </c>
      <c r="G34" s="20">
        <v>26432789365</v>
      </c>
      <c r="H34" s="20">
        <v>23954428066</v>
      </c>
      <c r="I34" s="20">
        <v>8661349645</v>
      </c>
      <c r="J34" s="20">
        <v>11725382054</v>
      </c>
      <c r="K34" s="26">
        <v>0.84924925026868026</v>
      </c>
      <c r="L34" s="26">
        <v>0.79591978063752877</v>
      </c>
    </row>
    <row r="35" spans="1:12" ht="45" x14ac:dyDescent="0.25">
      <c r="A35" s="31" t="s">
        <v>410</v>
      </c>
      <c r="B35" s="40" t="s">
        <v>413</v>
      </c>
      <c r="C35" s="29">
        <v>45888000000</v>
      </c>
      <c r="D35" s="29">
        <v>45888000000</v>
      </c>
      <c r="E35" s="29">
        <v>45793420301</v>
      </c>
      <c r="F35" s="29">
        <v>42729387892</v>
      </c>
      <c r="G35" s="29">
        <v>26432789365</v>
      </c>
      <c r="H35" s="29">
        <v>23954428066</v>
      </c>
      <c r="I35" s="29">
        <v>94579699</v>
      </c>
      <c r="J35" s="29">
        <v>3158612108</v>
      </c>
      <c r="K35" s="30">
        <v>0.99793890125958862</v>
      </c>
      <c r="L35" s="30">
        <v>0.93116692581938632</v>
      </c>
    </row>
    <row r="36" spans="1:12" ht="45" x14ac:dyDescent="0.25">
      <c r="A36" s="31" t="s">
        <v>414</v>
      </c>
      <c r="B36" s="40" t="s">
        <v>415</v>
      </c>
      <c r="C36" s="29">
        <v>0</v>
      </c>
      <c r="D36" s="29">
        <v>11566769946</v>
      </c>
      <c r="E36" s="29">
        <v>3000000000</v>
      </c>
      <c r="F36" s="29">
        <v>3000000000</v>
      </c>
      <c r="G36" s="29">
        <v>0</v>
      </c>
      <c r="H36" s="29">
        <v>0</v>
      </c>
      <c r="I36" s="29">
        <v>8566769946</v>
      </c>
      <c r="J36" s="29">
        <v>8566769946</v>
      </c>
      <c r="K36" s="30">
        <v>0.25936367836532054</v>
      </c>
      <c r="L36" s="30">
        <v>0.25936367836532054</v>
      </c>
    </row>
    <row r="37" spans="1:12" x14ac:dyDescent="0.25">
      <c r="A37" s="15" t="s">
        <v>1825</v>
      </c>
      <c r="B37" s="38"/>
      <c r="C37" s="21">
        <v>1000000000</v>
      </c>
      <c r="D37" s="21">
        <v>2413927836.52</v>
      </c>
      <c r="E37" s="21">
        <v>2067927836.52</v>
      </c>
      <c r="F37" s="21">
        <v>90832000</v>
      </c>
      <c r="G37" s="21">
        <v>86832000</v>
      </c>
      <c r="H37" s="21">
        <v>64000000</v>
      </c>
      <c r="I37" s="21">
        <v>346000000</v>
      </c>
      <c r="J37" s="21">
        <v>2323095836.52</v>
      </c>
      <c r="K37" s="27">
        <v>0.85666514352027801</v>
      </c>
      <c r="L37" s="27">
        <v>3.7628299664063898E-2</v>
      </c>
    </row>
    <row r="38" spans="1:12" x14ac:dyDescent="0.25">
      <c r="A38" s="16" t="s">
        <v>1722</v>
      </c>
      <c r="B38" s="39"/>
      <c r="C38" s="22">
        <v>1000000000</v>
      </c>
      <c r="D38" s="22">
        <v>1000000000</v>
      </c>
      <c r="E38" s="22">
        <v>654000000</v>
      </c>
      <c r="F38" s="22">
        <v>90832000</v>
      </c>
      <c r="G38" s="22">
        <v>86832000</v>
      </c>
      <c r="H38" s="22">
        <v>64000000</v>
      </c>
      <c r="I38" s="22">
        <v>346000000</v>
      </c>
      <c r="J38" s="22">
        <v>909168000</v>
      </c>
      <c r="K38" s="28">
        <v>0.65400000000000003</v>
      </c>
      <c r="L38" s="28">
        <v>9.0831999999999996E-2</v>
      </c>
    </row>
    <row r="39" spans="1:12" ht="45" x14ac:dyDescent="0.25">
      <c r="A39" s="31" t="s">
        <v>516</v>
      </c>
      <c r="B39" s="40" t="s">
        <v>517</v>
      </c>
      <c r="C39" s="29">
        <v>1000000000</v>
      </c>
      <c r="D39" s="29">
        <v>1000000000</v>
      </c>
      <c r="E39" s="29">
        <v>654000000</v>
      </c>
      <c r="F39" s="29">
        <v>90832000</v>
      </c>
      <c r="G39" s="29">
        <v>86832000</v>
      </c>
      <c r="H39" s="29">
        <v>64000000</v>
      </c>
      <c r="I39" s="29">
        <v>346000000</v>
      </c>
      <c r="J39" s="29">
        <v>909168000</v>
      </c>
      <c r="K39" s="30">
        <v>0.65400000000000003</v>
      </c>
      <c r="L39" s="30">
        <v>9.0831999999999996E-2</v>
      </c>
    </row>
    <row r="40" spans="1:12" x14ac:dyDescent="0.25">
      <c r="A40" s="14" t="s">
        <v>1824</v>
      </c>
      <c r="B40" s="37"/>
      <c r="C40" s="20">
        <v>0</v>
      </c>
      <c r="D40" s="20">
        <v>1413927836.52</v>
      </c>
      <c r="E40" s="20">
        <v>1413927836.52</v>
      </c>
      <c r="F40" s="20">
        <v>0</v>
      </c>
      <c r="G40" s="20">
        <v>0</v>
      </c>
      <c r="H40" s="20">
        <v>0</v>
      </c>
      <c r="I40" s="20">
        <v>0</v>
      </c>
      <c r="J40" s="20">
        <v>1413927836.52</v>
      </c>
      <c r="K40" s="26">
        <v>1</v>
      </c>
      <c r="L40" s="26">
        <v>0</v>
      </c>
    </row>
    <row r="41" spans="1:12" ht="30" x14ac:dyDescent="0.25">
      <c r="A41" s="31" t="s">
        <v>438</v>
      </c>
      <c r="B41" s="40" t="s">
        <v>441</v>
      </c>
      <c r="C41" s="29">
        <v>0</v>
      </c>
      <c r="D41" s="29">
        <v>1413927836.52</v>
      </c>
      <c r="E41" s="29">
        <v>1413927836.52</v>
      </c>
      <c r="F41" s="29">
        <v>0</v>
      </c>
      <c r="G41" s="29">
        <v>0</v>
      </c>
      <c r="H41" s="29">
        <v>0</v>
      </c>
      <c r="I41" s="29">
        <v>0</v>
      </c>
      <c r="J41" s="29">
        <v>1413927836.52</v>
      </c>
      <c r="K41" s="30">
        <v>1</v>
      </c>
      <c r="L41" s="30">
        <v>0</v>
      </c>
    </row>
    <row r="42" spans="1:12" x14ac:dyDescent="0.25">
      <c r="A42" s="15" t="s">
        <v>1838</v>
      </c>
      <c r="B42" s="38"/>
      <c r="C42" s="21">
        <v>30000000</v>
      </c>
      <c r="D42" s="21">
        <v>30000000</v>
      </c>
      <c r="E42" s="21">
        <v>30000000</v>
      </c>
      <c r="F42" s="21">
        <v>11000000</v>
      </c>
      <c r="G42" s="21">
        <v>11000000</v>
      </c>
      <c r="H42" s="21">
        <v>4000000</v>
      </c>
      <c r="I42" s="21">
        <v>0</v>
      </c>
      <c r="J42" s="21">
        <v>19000000</v>
      </c>
      <c r="K42" s="27">
        <v>1</v>
      </c>
      <c r="L42" s="27">
        <v>0.36666666666666664</v>
      </c>
    </row>
    <row r="43" spans="1:12" x14ac:dyDescent="0.25">
      <c r="A43" s="16" t="s">
        <v>1722</v>
      </c>
      <c r="B43" s="39"/>
      <c r="C43" s="22">
        <v>30000000</v>
      </c>
      <c r="D43" s="22">
        <v>30000000</v>
      </c>
      <c r="E43" s="22">
        <v>30000000</v>
      </c>
      <c r="F43" s="22">
        <v>11000000</v>
      </c>
      <c r="G43" s="22">
        <v>11000000</v>
      </c>
      <c r="H43" s="22">
        <v>4000000</v>
      </c>
      <c r="I43" s="22">
        <v>0</v>
      </c>
      <c r="J43" s="22">
        <v>19000000</v>
      </c>
      <c r="K43" s="28">
        <v>1</v>
      </c>
      <c r="L43" s="28">
        <v>0.36666666666666664</v>
      </c>
    </row>
    <row r="44" spans="1:12" ht="30" x14ac:dyDescent="0.25">
      <c r="A44" s="31" t="s">
        <v>518</v>
      </c>
      <c r="B44" s="40" t="s">
        <v>519</v>
      </c>
      <c r="C44" s="29">
        <v>30000000</v>
      </c>
      <c r="D44" s="29">
        <v>30000000</v>
      </c>
      <c r="E44" s="29">
        <v>30000000</v>
      </c>
      <c r="F44" s="29">
        <v>11000000</v>
      </c>
      <c r="G44" s="29">
        <v>11000000</v>
      </c>
      <c r="H44" s="29">
        <v>4000000</v>
      </c>
      <c r="I44" s="29">
        <v>0</v>
      </c>
      <c r="J44" s="29">
        <v>19000000</v>
      </c>
      <c r="K44" s="30">
        <v>1</v>
      </c>
      <c r="L44" s="30">
        <v>0.36666666666666664</v>
      </c>
    </row>
    <row r="45" spans="1:12" x14ac:dyDescent="0.25">
      <c r="A45" s="15" t="s">
        <v>1819</v>
      </c>
      <c r="B45" s="38"/>
      <c r="C45" s="21">
        <v>104507887</v>
      </c>
      <c r="D45" s="21">
        <v>314759596</v>
      </c>
      <c r="E45" s="21">
        <v>314599848</v>
      </c>
      <c r="F45" s="21">
        <v>314599848</v>
      </c>
      <c r="G45" s="21">
        <v>297130931.56</v>
      </c>
      <c r="H45" s="21">
        <v>297130931.56</v>
      </c>
      <c r="I45" s="21">
        <v>159748</v>
      </c>
      <c r="J45" s="21">
        <v>159748</v>
      </c>
      <c r="K45" s="27">
        <v>0.99949247615631076</v>
      </c>
      <c r="L45" s="27">
        <v>0.99949247615631076</v>
      </c>
    </row>
    <row r="46" spans="1:12" x14ac:dyDescent="0.25">
      <c r="A46" s="16" t="s">
        <v>1751</v>
      </c>
      <c r="B46" s="39"/>
      <c r="C46" s="22">
        <v>104507887</v>
      </c>
      <c r="D46" s="22">
        <v>314599848</v>
      </c>
      <c r="E46" s="22">
        <v>314599848</v>
      </c>
      <c r="F46" s="22">
        <v>314599848</v>
      </c>
      <c r="G46" s="22">
        <v>297130931.56</v>
      </c>
      <c r="H46" s="22">
        <v>297130931.56</v>
      </c>
      <c r="I46" s="22">
        <v>0</v>
      </c>
      <c r="J46" s="22">
        <v>0</v>
      </c>
      <c r="K46" s="28">
        <v>1</v>
      </c>
      <c r="L46" s="28">
        <v>1</v>
      </c>
    </row>
    <row r="47" spans="1:12" ht="45" x14ac:dyDescent="0.25">
      <c r="A47" s="31" t="s">
        <v>446</v>
      </c>
      <c r="B47" s="40" t="s">
        <v>447</v>
      </c>
      <c r="C47" s="29">
        <v>104507887</v>
      </c>
      <c r="D47" s="29">
        <v>104507887</v>
      </c>
      <c r="E47" s="29">
        <v>104507887</v>
      </c>
      <c r="F47" s="29">
        <v>104507887</v>
      </c>
      <c r="G47" s="29">
        <v>87038970.560000002</v>
      </c>
      <c r="H47" s="29">
        <v>87038970.560000002</v>
      </c>
      <c r="I47" s="29">
        <v>0</v>
      </c>
      <c r="J47" s="29">
        <v>0</v>
      </c>
      <c r="K47" s="30">
        <v>1</v>
      </c>
      <c r="L47" s="30">
        <v>1</v>
      </c>
    </row>
    <row r="48" spans="1:12" ht="45" x14ac:dyDescent="0.25">
      <c r="A48" s="31" t="s">
        <v>442</v>
      </c>
      <c r="B48" s="40" t="s">
        <v>443</v>
      </c>
      <c r="C48" s="29">
        <v>0</v>
      </c>
      <c r="D48" s="29">
        <v>105273311</v>
      </c>
      <c r="E48" s="29">
        <v>105273311</v>
      </c>
      <c r="F48" s="29">
        <v>105273311</v>
      </c>
      <c r="G48" s="29">
        <v>105273311</v>
      </c>
      <c r="H48" s="29">
        <v>105273311</v>
      </c>
      <c r="I48" s="29">
        <v>0</v>
      </c>
      <c r="J48" s="29">
        <v>0</v>
      </c>
      <c r="K48" s="30">
        <v>1</v>
      </c>
      <c r="L48" s="30">
        <v>1</v>
      </c>
    </row>
    <row r="49" spans="1:12" ht="45" x14ac:dyDescent="0.25">
      <c r="A49" s="31" t="s">
        <v>444</v>
      </c>
      <c r="B49" s="40" t="s">
        <v>445</v>
      </c>
      <c r="C49" s="29">
        <v>0</v>
      </c>
      <c r="D49" s="29">
        <v>104818650</v>
      </c>
      <c r="E49" s="29">
        <v>104818650</v>
      </c>
      <c r="F49" s="29">
        <v>104818650</v>
      </c>
      <c r="G49" s="29">
        <v>104818650</v>
      </c>
      <c r="H49" s="29">
        <v>104818650</v>
      </c>
      <c r="I49" s="29">
        <v>0</v>
      </c>
      <c r="J49" s="29">
        <v>0</v>
      </c>
      <c r="K49" s="30">
        <v>1</v>
      </c>
      <c r="L49" s="30">
        <v>1</v>
      </c>
    </row>
    <row r="50" spans="1:12" x14ac:dyDescent="0.25">
      <c r="A50" s="14" t="s">
        <v>1818</v>
      </c>
      <c r="B50" s="37"/>
      <c r="C50" s="20">
        <v>0</v>
      </c>
      <c r="D50" s="20">
        <v>159748</v>
      </c>
      <c r="E50" s="20">
        <v>0</v>
      </c>
      <c r="F50" s="20">
        <v>0</v>
      </c>
      <c r="G50" s="20">
        <v>0</v>
      </c>
      <c r="H50" s="20">
        <v>0</v>
      </c>
      <c r="I50" s="20">
        <v>159748</v>
      </c>
      <c r="J50" s="20">
        <v>159748</v>
      </c>
      <c r="K50" s="26">
        <v>0</v>
      </c>
      <c r="L50" s="26">
        <v>0</v>
      </c>
    </row>
    <row r="51" spans="1:12" ht="45" x14ac:dyDescent="0.25">
      <c r="A51" s="31" t="s">
        <v>420</v>
      </c>
      <c r="B51" s="40" t="s">
        <v>423</v>
      </c>
      <c r="C51" s="29">
        <v>0</v>
      </c>
      <c r="D51" s="29">
        <v>110771</v>
      </c>
      <c r="E51" s="29">
        <v>0</v>
      </c>
      <c r="F51" s="29">
        <v>0</v>
      </c>
      <c r="G51" s="29">
        <v>0</v>
      </c>
      <c r="H51" s="29">
        <v>0</v>
      </c>
      <c r="I51" s="29">
        <v>110771</v>
      </c>
      <c r="J51" s="29">
        <v>110771</v>
      </c>
      <c r="K51" s="30">
        <v>0</v>
      </c>
      <c r="L51" s="30">
        <v>0</v>
      </c>
    </row>
    <row r="52" spans="1:12" ht="45" x14ac:dyDescent="0.25">
      <c r="A52" s="31" t="s">
        <v>424</v>
      </c>
      <c r="B52" s="40" t="s">
        <v>425</v>
      </c>
      <c r="C52" s="29">
        <v>0</v>
      </c>
      <c r="D52" s="29">
        <v>48977</v>
      </c>
      <c r="E52" s="29">
        <v>0</v>
      </c>
      <c r="F52" s="29">
        <v>0</v>
      </c>
      <c r="G52" s="29">
        <v>0</v>
      </c>
      <c r="H52" s="29">
        <v>0</v>
      </c>
      <c r="I52" s="29">
        <v>48977</v>
      </c>
      <c r="J52" s="29">
        <v>48977</v>
      </c>
      <c r="K52" s="30">
        <v>0</v>
      </c>
      <c r="L52" s="30">
        <v>0</v>
      </c>
    </row>
    <row r="53" spans="1:12" x14ac:dyDescent="0.25">
      <c r="A53" s="13" t="s">
        <v>1715</v>
      </c>
      <c r="B53" s="36"/>
      <c r="C53" s="19">
        <v>600000000</v>
      </c>
      <c r="D53" s="19">
        <v>1465000000</v>
      </c>
      <c r="E53" s="19">
        <v>1465000000</v>
      </c>
      <c r="F53" s="19">
        <v>1465000000</v>
      </c>
      <c r="G53" s="19">
        <v>1378500000</v>
      </c>
      <c r="H53" s="19">
        <v>972500000</v>
      </c>
      <c r="I53" s="19">
        <v>0</v>
      </c>
      <c r="J53" s="19">
        <v>0</v>
      </c>
      <c r="K53" s="25">
        <v>1</v>
      </c>
      <c r="L53" s="25">
        <v>1</v>
      </c>
    </row>
    <row r="54" spans="1:12" ht="26.25" x14ac:dyDescent="0.25">
      <c r="A54" s="14" t="s">
        <v>1827</v>
      </c>
      <c r="B54" s="37" t="s">
        <v>989</v>
      </c>
      <c r="C54" s="20">
        <v>600000000</v>
      </c>
      <c r="D54" s="20">
        <v>1465000000</v>
      </c>
      <c r="E54" s="20">
        <v>1465000000</v>
      </c>
      <c r="F54" s="20">
        <v>1465000000</v>
      </c>
      <c r="G54" s="20">
        <v>1378500000</v>
      </c>
      <c r="H54" s="20">
        <v>972500000</v>
      </c>
      <c r="I54" s="20">
        <v>0</v>
      </c>
      <c r="J54" s="20">
        <v>0</v>
      </c>
      <c r="K54" s="26">
        <v>1</v>
      </c>
      <c r="L54" s="26">
        <v>1</v>
      </c>
    </row>
    <row r="55" spans="1:12" ht="26.25" x14ac:dyDescent="0.25">
      <c r="A55" s="15" t="s">
        <v>1828</v>
      </c>
      <c r="B55" s="38" t="s">
        <v>441</v>
      </c>
      <c r="C55" s="21">
        <v>600000000</v>
      </c>
      <c r="D55" s="21">
        <v>1465000000</v>
      </c>
      <c r="E55" s="21">
        <v>1465000000</v>
      </c>
      <c r="F55" s="21">
        <v>1465000000</v>
      </c>
      <c r="G55" s="21">
        <v>1378500000</v>
      </c>
      <c r="H55" s="21">
        <v>972500000</v>
      </c>
      <c r="I55" s="21">
        <v>0</v>
      </c>
      <c r="J55" s="21">
        <v>0</v>
      </c>
      <c r="K55" s="27">
        <v>1</v>
      </c>
      <c r="L55" s="27">
        <v>1</v>
      </c>
    </row>
    <row r="56" spans="1:12" x14ac:dyDescent="0.25">
      <c r="A56" s="16" t="s">
        <v>1722</v>
      </c>
      <c r="B56" s="39"/>
      <c r="C56" s="22">
        <v>600000000</v>
      </c>
      <c r="D56" s="22">
        <v>1465000000</v>
      </c>
      <c r="E56" s="22">
        <v>1465000000</v>
      </c>
      <c r="F56" s="22">
        <v>1465000000</v>
      </c>
      <c r="G56" s="22">
        <v>1378500000</v>
      </c>
      <c r="H56" s="22">
        <v>972500000</v>
      </c>
      <c r="I56" s="22">
        <v>0</v>
      </c>
      <c r="J56" s="22">
        <v>0</v>
      </c>
      <c r="K56" s="28">
        <v>1</v>
      </c>
      <c r="L56" s="28">
        <v>1</v>
      </c>
    </row>
    <row r="57" spans="1:12" ht="45" x14ac:dyDescent="0.25">
      <c r="A57" s="31" t="s">
        <v>472</v>
      </c>
      <c r="B57" s="40" t="s">
        <v>473</v>
      </c>
      <c r="C57" s="29">
        <v>600000000</v>
      </c>
      <c r="D57" s="29">
        <v>1465000000</v>
      </c>
      <c r="E57" s="29">
        <v>1465000000</v>
      </c>
      <c r="F57" s="29">
        <v>1465000000</v>
      </c>
      <c r="G57" s="29">
        <v>1378500000</v>
      </c>
      <c r="H57" s="29">
        <v>972500000</v>
      </c>
      <c r="I57" s="29">
        <v>0</v>
      </c>
      <c r="J57" s="29">
        <v>0</v>
      </c>
      <c r="K57" s="30">
        <v>1</v>
      </c>
      <c r="L57" s="30">
        <v>1</v>
      </c>
    </row>
    <row r="58" spans="1:12" x14ac:dyDescent="0.25">
      <c r="A58" s="14" t="s">
        <v>1792</v>
      </c>
      <c r="B58" s="37"/>
      <c r="C58" s="20">
        <v>2440240778</v>
      </c>
      <c r="D58" s="20">
        <v>2455150805</v>
      </c>
      <c r="E58" s="20">
        <v>2455150804</v>
      </c>
      <c r="F58" s="20">
        <v>2166859926</v>
      </c>
      <c r="G58" s="20">
        <v>955118638</v>
      </c>
      <c r="H58" s="20">
        <v>894879304</v>
      </c>
      <c r="I58" s="20">
        <v>1</v>
      </c>
      <c r="J58" s="20">
        <v>288290879</v>
      </c>
      <c r="K58" s="26">
        <v>0.99999999959269303</v>
      </c>
      <c r="L58" s="26">
        <v>0.88257711973827202</v>
      </c>
    </row>
    <row r="59" spans="1:12" x14ac:dyDescent="0.25">
      <c r="A59" s="31" t="s">
        <v>1793</v>
      </c>
      <c r="B59" s="40"/>
      <c r="C59" s="29">
        <v>2065240778</v>
      </c>
      <c r="D59" s="29">
        <v>2065240778</v>
      </c>
      <c r="E59" s="29">
        <v>2065240777</v>
      </c>
      <c r="F59" s="29">
        <v>1891859926</v>
      </c>
      <c r="G59" s="29">
        <v>930118638</v>
      </c>
      <c r="H59" s="29">
        <v>894879304</v>
      </c>
      <c r="I59" s="29">
        <v>1</v>
      </c>
      <c r="J59" s="29">
        <v>173380852</v>
      </c>
      <c r="K59" s="30">
        <v>0.99999999951579499</v>
      </c>
      <c r="L59" s="30">
        <v>0.91604811707819189</v>
      </c>
    </row>
    <row r="60" spans="1:12" x14ac:dyDescent="0.25">
      <c r="A60" s="15" t="s">
        <v>1830</v>
      </c>
      <c r="B60" s="38"/>
      <c r="C60" s="21">
        <v>1</v>
      </c>
      <c r="D60" s="21">
        <v>1</v>
      </c>
      <c r="E60" s="21">
        <v>0</v>
      </c>
      <c r="F60" s="21">
        <v>0</v>
      </c>
      <c r="G60" s="21">
        <v>0</v>
      </c>
      <c r="H60" s="21">
        <v>0</v>
      </c>
      <c r="I60" s="21">
        <v>1</v>
      </c>
      <c r="J60" s="21">
        <v>1</v>
      </c>
      <c r="K60" s="27">
        <v>0</v>
      </c>
      <c r="L60" s="27">
        <v>0</v>
      </c>
    </row>
    <row r="61" spans="1:12" x14ac:dyDescent="0.25">
      <c r="A61" s="16" t="s">
        <v>1722</v>
      </c>
      <c r="B61" s="39"/>
      <c r="C61" s="22">
        <v>1</v>
      </c>
      <c r="D61" s="22">
        <v>1</v>
      </c>
      <c r="E61" s="22">
        <v>0</v>
      </c>
      <c r="F61" s="22">
        <v>0</v>
      </c>
      <c r="G61" s="22">
        <v>0</v>
      </c>
      <c r="H61" s="22">
        <v>0</v>
      </c>
      <c r="I61" s="22">
        <v>1</v>
      </c>
      <c r="J61" s="22">
        <v>1</v>
      </c>
      <c r="K61" s="28">
        <v>0</v>
      </c>
      <c r="L61" s="28">
        <v>0</v>
      </c>
    </row>
    <row r="62" spans="1:12" ht="45" x14ac:dyDescent="0.25">
      <c r="A62" s="31" t="s">
        <v>476</v>
      </c>
      <c r="B62" s="40" t="s">
        <v>477</v>
      </c>
      <c r="C62" s="29">
        <v>1</v>
      </c>
      <c r="D62" s="29">
        <v>1</v>
      </c>
      <c r="E62" s="29">
        <v>0</v>
      </c>
      <c r="F62" s="29">
        <v>0</v>
      </c>
      <c r="G62" s="29">
        <v>0</v>
      </c>
      <c r="H62" s="29">
        <v>0</v>
      </c>
      <c r="I62" s="29">
        <v>1</v>
      </c>
      <c r="J62" s="29">
        <v>1</v>
      </c>
      <c r="K62" s="30">
        <v>0</v>
      </c>
      <c r="L62" s="30">
        <v>0</v>
      </c>
    </row>
    <row r="63" spans="1:12" x14ac:dyDescent="0.25">
      <c r="A63" s="15" t="s">
        <v>1823</v>
      </c>
      <c r="B63" s="38"/>
      <c r="C63" s="21">
        <v>2000000000</v>
      </c>
      <c r="D63" s="21">
        <v>2000000000</v>
      </c>
      <c r="E63" s="21">
        <v>2000000000</v>
      </c>
      <c r="F63" s="21">
        <v>1844934926</v>
      </c>
      <c r="G63" s="21">
        <v>929698638</v>
      </c>
      <c r="H63" s="21">
        <v>894879304</v>
      </c>
      <c r="I63" s="21">
        <v>0</v>
      </c>
      <c r="J63" s="21">
        <v>155065074</v>
      </c>
      <c r="K63" s="27">
        <v>1</v>
      </c>
      <c r="L63" s="27">
        <v>0.92246746300000004</v>
      </c>
    </row>
    <row r="64" spans="1:12" x14ac:dyDescent="0.25">
      <c r="A64" s="16" t="s">
        <v>1722</v>
      </c>
      <c r="B64" s="39"/>
      <c r="C64" s="22">
        <v>1000000000</v>
      </c>
      <c r="D64" s="22">
        <v>1000000000</v>
      </c>
      <c r="E64" s="22">
        <v>1000000000</v>
      </c>
      <c r="F64" s="22">
        <v>847629761</v>
      </c>
      <c r="G64" s="22">
        <v>723479001</v>
      </c>
      <c r="H64" s="22">
        <v>688659667</v>
      </c>
      <c r="I64" s="22">
        <v>0</v>
      </c>
      <c r="J64" s="22">
        <v>152370239</v>
      </c>
      <c r="K64" s="28">
        <v>1</v>
      </c>
      <c r="L64" s="28">
        <v>0.84762976099999998</v>
      </c>
    </row>
    <row r="65" spans="1:12" ht="30" x14ac:dyDescent="0.25">
      <c r="A65" s="31" t="s">
        <v>478</v>
      </c>
      <c r="B65" s="40" t="s">
        <v>479</v>
      </c>
      <c r="C65" s="29">
        <v>1000000000</v>
      </c>
      <c r="D65" s="29">
        <v>1000000000</v>
      </c>
      <c r="E65" s="29">
        <v>1000000000</v>
      </c>
      <c r="F65" s="29">
        <v>847629761</v>
      </c>
      <c r="G65" s="29">
        <v>723479001</v>
      </c>
      <c r="H65" s="29">
        <v>688659667</v>
      </c>
      <c r="I65" s="29">
        <v>0</v>
      </c>
      <c r="J65" s="29">
        <v>152370239</v>
      </c>
      <c r="K65" s="30">
        <v>1</v>
      </c>
      <c r="L65" s="30">
        <v>0.84762976099999998</v>
      </c>
    </row>
    <row r="66" spans="1:12" x14ac:dyDescent="0.25">
      <c r="A66" s="14" t="s">
        <v>1749</v>
      </c>
      <c r="B66" s="37"/>
      <c r="C66" s="20">
        <v>1000000000</v>
      </c>
      <c r="D66" s="20">
        <v>1000000000</v>
      </c>
      <c r="E66" s="20">
        <v>1000000000</v>
      </c>
      <c r="F66" s="20">
        <v>997305165</v>
      </c>
      <c r="G66" s="20">
        <v>206219637</v>
      </c>
      <c r="H66" s="20">
        <v>206219637</v>
      </c>
      <c r="I66" s="20">
        <v>0</v>
      </c>
      <c r="J66" s="20">
        <v>2694835</v>
      </c>
      <c r="K66" s="26">
        <v>1</v>
      </c>
      <c r="L66" s="26">
        <v>0.99730516499999999</v>
      </c>
    </row>
    <row r="67" spans="1:12" x14ac:dyDescent="0.25">
      <c r="A67" s="31" t="s">
        <v>436</v>
      </c>
      <c r="B67" s="40" t="s">
        <v>437</v>
      </c>
      <c r="C67" s="29">
        <v>1000000000</v>
      </c>
      <c r="D67" s="29">
        <v>1000000000</v>
      </c>
      <c r="E67" s="29">
        <v>1000000000</v>
      </c>
      <c r="F67" s="29">
        <v>997305165</v>
      </c>
      <c r="G67" s="29">
        <v>206219637</v>
      </c>
      <c r="H67" s="29">
        <v>206219637</v>
      </c>
      <c r="I67" s="29">
        <v>0</v>
      </c>
      <c r="J67" s="29">
        <v>2694835</v>
      </c>
      <c r="K67" s="30">
        <v>1</v>
      </c>
      <c r="L67" s="30">
        <v>0.99730516499999999</v>
      </c>
    </row>
    <row r="68" spans="1:12" x14ac:dyDescent="0.25">
      <c r="A68" s="15" t="s">
        <v>1831</v>
      </c>
      <c r="B68" s="38"/>
      <c r="C68" s="21">
        <v>65240777</v>
      </c>
      <c r="D68" s="21">
        <v>65240777</v>
      </c>
      <c r="E68" s="21">
        <v>65240777</v>
      </c>
      <c r="F68" s="21">
        <v>46925000</v>
      </c>
      <c r="G68" s="21">
        <v>420000</v>
      </c>
      <c r="H68" s="21">
        <v>0</v>
      </c>
      <c r="I68" s="21">
        <v>0</v>
      </c>
      <c r="J68" s="21">
        <v>18315777</v>
      </c>
      <c r="K68" s="27">
        <v>1</v>
      </c>
      <c r="L68" s="27">
        <v>0.71925875438301412</v>
      </c>
    </row>
    <row r="69" spans="1:12" x14ac:dyDescent="0.25">
      <c r="A69" s="16" t="s">
        <v>1722</v>
      </c>
      <c r="B69" s="39"/>
      <c r="C69" s="22">
        <v>65240777</v>
      </c>
      <c r="D69" s="22">
        <v>65240777</v>
      </c>
      <c r="E69" s="22">
        <v>65240777</v>
      </c>
      <c r="F69" s="22">
        <v>46925000</v>
      </c>
      <c r="G69" s="22">
        <v>420000</v>
      </c>
      <c r="H69" s="22">
        <v>0</v>
      </c>
      <c r="I69" s="22">
        <v>0</v>
      </c>
      <c r="J69" s="22">
        <v>18315777</v>
      </c>
      <c r="K69" s="28">
        <v>1</v>
      </c>
      <c r="L69" s="28">
        <v>0.71925875438301412</v>
      </c>
    </row>
    <row r="70" spans="1:12" ht="45" x14ac:dyDescent="0.25">
      <c r="A70" s="31" t="s">
        <v>480</v>
      </c>
      <c r="B70" s="40" t="s">
        <v>481</v>
      </c>
      <c r="C70" s="29">
        <v>11671200</v>
      </c>
      <c r="D70" s="29">
        <v>11671200</v>
      </c>
      <c r="E70" s="29">
        <v>11671200</v>
      </c>
      <c r="F70" s="29">
        <v>5525000</v>
      </c>
      <c r="G70" s="29">
        <v>420000</v>
      </c>
      <c r="H70" s="29">
        <v>0</v>
      </c>
      <c r="I70" s="29">
        <v>0</v>
      </c>
      <c r="J70" s="29">
        <v>6146200</v>
      </c>
      <c r="K70" s="30">
        <v>1</v>
      </c>
      <c r="L70" s="30">
        <v>0.4733874837206114</v>
      </c>
    </row>
    <row r="71" spans="1:12" ht="45" x14ac:dyDescent="0.25">
      <c r="A71" s="31" t="s">
        <v>482</v>
      </c>
      <c r="B71" s="40" t="s">
        <v>483</v>
      </c>
      <c r="C71" s="29">
        <v>53569577</v>
      </c>
      <c r="D71" s="29">
        <v>53569577</v>
      </c>
      <c r="E71" s="29">
        <v>53569577</v>
      </c>
      <c r="F71" s="29">
        <v>41400000</v>
      </c>
      <c r="G71" s="29">
        <v>0</v>
      </c>
      <c r="H71" s="29">
        <v>0</v>
      </c>
      <c r="I71" s="29">
        <v>0</v>
      </c>
      <c r="J71" s="29">
        <v>12169577</v>
      </c>
      <c r="K71" s="30">
        <v>1</v>
      </c>
      <c r="L71" s="30">
        <v>0.77282671095200173</v>
      </c>
    </row>
    <row r="72" spans="1:12" x14ac:dyDescent="0.25">
      <c r="A72" s="14" t="s">
        <v>1820</v>
      </c>
      <c r="B72" s="37"/>
      <c r="C72" s="20">
        <v>375000000</v>
      </c>
      <c r="D72" s="20">
        <v>389910027</v>
      </c>
      <c r="E72" s="20">
        <v>389910027</v>
      </c>
      <c r="F72" s="20">
        <v>275000000</v>
      </c>
      <c r="G72" s="20">
        <v>25000000</v>
      </c>
      <c r="H72" s="20">
        <v>0</v>
      </c>
      <c r="I72" s="20">
        <v>0</v>
      </c>
      <c r="J72" s="20">
        <v>114910027</v>
      </c>
      <c r="K72" s="26">
        <v>1</v>
      </c>
      <c r="L72" s="26">
        <v>0.70529091574246694</v>
      </c>
    </row>
    <row r="73" spans="1:12" x14ac:dyDescent="0.25">
      <c r="A73" s="15" t="s">
        <v>1821</v>
      </c>
      <c r="B73" s="38"/>
      <c r="C73" s="21">
        <v>175000000</v>
      </c>
      <c r="D73" s="21">
        <v>189910027</v>
      </c>
      <c r="E73" s="21">
        <v>189910027</v>
      </c>
      <c r="F73" s="21">
        <v>75000000</v>
      </c>
      <c r="G73" s="21">
        <v>25000000</v>
      </c>
      <c r="H73" s="21">
        <v>0</v>
      </c>
      <c r="I73" s="21">
        <v>0</v>
      </c>
      <c r="J73" s="21">
        <v>114910027</v>
      </c>
      <c r="K73" s="27">
        <v>1</v>
      </c>
      <c r="L73" s="27">
        <v>0.39492385517906331</v>
      </c>
    </row>
    <row r="74" spans="1:12" x14ac:dyDescent="0.25">
      <c r="A74" s="16" t="s">
        <v>1722</v>
      </c>
      <c r="B74" s="39"/>
      <c r="C74" s="22">
        <v>175000000</v>
      </c>
      <c r="D74" s="22">
        <v>175000000</v>
      </c>
      <c r="E74" s="22">
        <v>175000000</v>
      </c>
      <c r="F74" s="22">
        <v>75000000</v>
      </c>
      <c r="G74" s="22">
        <v>25000000</v>
      </c>
      <c r="H74" s="22">
        <v>0</v>
      </c>
      <c r="I74" s="22">
        <v>0</v>
      </c>
      <c r="J74" s="22">
        <v>100000000</v>
      </c>
      <c r="K74" s="28">
        <v>1</v>
      </c>
      <c r="L74" s="28">
        <v>0.42857142857142855</v>
      </c>
    </row>
    <row r="75" spans="1:12" ht="45" x14ac:dyDescent="0.25">
      <c r="A75" s="31" t="s">
        <v>484</v>
      </c>
      <c r="B75" s="40" t="s">
        <v>485</v>
      </c>
      <c r="C75" s="29">
        <v>50000000</v>
      </c>
      <c r="D75" s="29">
        <v>50000000</v>
      </c>
      <c r="E75" s="29">
        <v>50000000</v>
      </c>
      <c r="F75" s="29">
        <v>0</v>
      </c>
      <c r="G75" s="29">
        <v>0</v>
      </c>
      <c r="H75" s="29">
        <v>0</v>
      </c>
      <c r="I75" s="29">
        <v>0</v>
      </c>
      <c r="J75" s="29">
        <v>50000000</v>
      </c>
      <c r="K75" s="30">
        <v>1</v>
      </c>
      <c r="L75" s="30">
        <v>0</v>
      </c>
    </row>
    <row r="76" spans="1:12" ht="60" x14ac:dyDescent="0.25">
      <c r="A76" s="31" t="s">
        <v>486</v>
      </c>
      <c r="B76" s="40" t="s">
        <v>487</v>
      </c>
      <c r="C76" s="29">
        <v>50000000</v>
      </c>
      <c r="D76" s="29">
        <v>50000000</v>
      </c>
      <c r="E76" s="29">
        <v>50000000</v>
      </c>
      <c r="F76" s="29">
        <v>0</v>
      </c>
      <c r="G76" s="29">
        <v>0</v>
      </c>
      <c r="H76" s="29">
        <v>0</v>
      </c>
      <c r="I76" s="29">
        <v>0</v>
      </c>
      <c r="J76" s="29">
        <v>50000000</v>
      </c>
      <c r="K76" s="30">
        <v>1</v>
      </c>
      <c r="L76" s="30">
        <v>0</v>
      </c>
    </row>
    <row r="77" spans="1:12" ht="45" x14ac:dyDescent="0.25">
      <c r="A77" s="31" t="s">
        <v>488</v>
      </c>
      <c r="B77" s="40" t="s">
        <v>489</v>
      </c>
      <c r="C77" s="29">
        <v>25000000</v>
      </c>
      <c r="D77" s="29">
        <v>25000000</v>
      </c>
      <c r="E77" s="29">
        <v>25000000</v>
      </c>
      <c r="F77" s="29">
        <v>25000000</v>
      </c>
      <c r="G77" s="29">
        <v>25000000</v>
      </c>
      <c r="H77" s="29">
        <v>0</v>
      </c>
      <c r="I77" s="29">
        <v>0</v>
      </c>
      <c r="J77" s="29">
        <v>0</v>
      </c>
      <c r="K77" s="30">
        <v>1</v>
      </c>
      <c r="L77" s="30">
        <v>1</v>
      </c>
    </row>
    <row r="78" spans="1:12" ht="45" x14ac:dyDescent="0.25">
      <c r="A78" s="31" t="s">
        <v>490</v>
      </c>
      <c r="B78" s="40" t="s">
        <v>491</v>
      </c>
      <c r="C78" s="29">
        <v>50000000</v>
      </c>
      <c r="D78" s="29">
        <v>50000000</v>
      </c>
      <c r="E78" s="29">
        <v>50000000</v>
      </c>
      <c r="F78" s="29">
        <v>50000000</v>
      </c>
      <c r="G78" s="29">
        <v>0</v>
      </c>
      <c r="H78" s="29">
        <v>0</v>
      </c>
      <c r="I78" s="29">
        <v>0</v>
      </c>
      <c r="J78" s="29">
        <v>0</v>
      </c>
      <c r="K78" s="30">
        <v>1</v>
      </c>
      <c r="L78" s="30">
        <v>1</v>
      </c>
    </row>
    <row r="79" spans="1:12" x14ac:dyDescent="0.25">
      <c r="A79" s="14" t="s">
        <v>1745</v>
      </c>
      <c r="B79" s="37"/>
      <c r="C79" s="20">
        <v>0</v>
      </c>
      <c r="D79" s="20">
        <v>14910027</v>
      </c>
      <c r="E79" s="20">
        <v>14910027</v>
      </c>
      <c r="F79" s="20">
        <v>0</v>
      </c>
      <c r="G79" s="20">
        <v>0</v>
      </c>
      <c r="H79" s="20">
        <v>0</v>
      </c>
      <c r="I79" s="20">
        <v>0</v>
      </c>
      <c r="J79" s="20">
        <v>14910027</v>
      </c>
      <c r="K79" s="26">
        <v>1</v>
      </c>
      <c r="L79" s="26">
        <v>0</v>
      </c>
    </row>
    <row r="80" spans="1:12" ht="60" x14ac:dyDescent="0.25">
      <c r="A80" s="31" t="s">
        <v>426</v>
      </c>
      <c r="B80" s="40" t="s">
        <v>427</v>
      </c>
      <c r="C80" s="29">
        <v>0</v>
      </c>
      <c r="D80" s="29">
        <v>14910027</v>
      </c>
      <c r="E80" s="29">
        <v>14910027</v>
      </c>
      <c r="F80" s="29">
        <v>0</v>
      </c>
      <c r="G80" s="29">
        <v>0</v>
      </c>
      <c r="H80" s="29">
        <v>0</v>
      </c>
      <c r="I80" s="29">
        <v>0</v>
      </c>
      <c r="J80" s="29">
        <v>14910027</v>
      </c>
      <c r="K80" s="30">
        <v>1</v>
      </c>
      <c r="L80" s="30">
        <v>0</v>
      </c>
    </row>
    <row r="81" spans="1:12" x14ac:dyDescent="0.25">
      <c r="A81" s="15" t="s">
        <v>1832</v>
      </c>
      <c r="B81" s="38"/>
      <c r="C81" s="21">
        <v>100000000</v>
      </c>
      <c r="D81" s="21">
        <v>100000000</v>
      </c>
      <c r="E81" s="21">
        <v>100000000</v>
      </c>
      <c r="F81" s="21">
        <v>100000000</v>
      </c>
      <c r="G81" s="21">
        <v>0</v>
      </c>
      <c r="H81" s="21">
        <v>0</v>
      </c>
      <c r="I81" s="21">
        <v>0</v>
      </c>
      <c r="J81" s="21">
        <v>0</v>
      </c>
      <c r="K81" s="27">
        <v>1</v>
      </c>
      <c r="L81" s="27">
        <v>1</v>
      </c>
    </row>
    <row r="82" spans="1:12" x14ac:dyDescent="0.25">
      <c r="A82" s="16" t="s">
        <v>1722</v>
      </c>
      <c r="B82" s="39"/>
      <c r="C82" s="22">
        <v>100000000</v>
      </c>
      <c r="D82" s="22">
        <v>100000000</v>
      </c>
      <c r="E82" s="22">
        <v>100000000</v>
      </c>
      <c r="F82" s="22">
        <v>100000000</v>
      </c>
      <c r="G82" s="22">
        <v>0</v>
      </c>
      <c r="H82" s="22">
        <v>0</v>
      </c>
      <c r="I82" s="22">
        <v>0</v>
      </c>
      <c r="J82" s="22">
        <v>0</v>
      </c>
      <c r="K82" s="28">
        <v>1</v>
      </c>
      <c r="L82" s="28">
        <v>1</v>
      </c>
    </row>
    <row r="83" spans="1:12" ht="45" x14ac:dyDescent="0.25">
      <c r="A83" s="31" t="s">
        <v>492</v>
      </c>
      <c r="B83" s="40" t="s">
        <v>491</v>
      </c>
      <c r="C83" s="29">
        <v>100000000</v>
      </c>
      <c r="D83" s="29">
        <v>100000000</v>
      </c>
      <c r="E83" s="29">
        <v>100000000</v>
      </c>
      <c r="F83" s="29">
        <v>100000000</v>
      </c>
      <c r="G83" s="29">
        <v>0</v>
      </c>
      <c r="H83" s="29">
        <v>0</v>
      </c>
      <c r="I83" s="29">
        <v>0</v>
      </c>
      <c r="J83" s="29">
        <v>0</v>
      </c>
      <c r="K83" s="30">
        <v>1</v>
      </c>
      <c r="L83" s="30">
        <v>1</v>
      </c>
    </row>
    <row r="84" spans="1:12" x14ac:dyDescent="0.25">
      <c r="A84" s="15" t="s">
        <v>1833</v>
      </c>
      <c r="B84" s="38"/>
      <c r="C84" s="21">
        <v>100000000</v>
      </c>
      <c r="D84" s="21">
        <v>100000000</v>
      </c>
      <c r="E84" s="21">
        <v>100000000</v>
      </c>
      <c r="F84" s="21">
        <v>100000000</v>
      </c>
      <c r="G84" s="21">
        <v>0</v>
      </c>
      <c r="H84" s="21">
        <v>0</v>
      </c>
      <c r="I84" s="21">
        <v>0</v>
      </c>
      <c r="J84" s="21">
        <v>0</v>
      </c>
      <c r="K84" s="27">
        <v>1</v>
      </c>
      <c r="L84" s="27">
        <v>1</v>
      </c>
    </row>
    <row r="85" spans="1:12" x14ac:dyDescent="0.25">
      <c r="A85" s="16" t="s">
        <v>1722</v>
      </c>
      <c r="B85" s="39"/>
      <c r="C85" s="22">
        <v>100000000</v>
      </c>
      <c r="D85" s="22">
        <v>100000000</v>
      </c>
      <c r="E85" s="22">
        <v>100000000</v>
      </c>
      <c r="F85" s="22">
        <v>100000000</v>
      </c>
      <c r="G85" s="22">
        <v>0</v>
      </c>
      <c r="H85" s="22">
        <v>0</v>
      </c>
      <c r="I85" s="22">
        <v>0</v>
      </c>
      <c r="J85" s="22">
        <v>0</v>
      </c>
      <c r="K85" s="28">
        <v>1</v>
      </c>
      <c r="L85" s="28">
        <v>1</v>
      </c>
    </row>
    <row r="86" spans="1:12" ht="45" x14ac:dyDescent="0.25">
      <c r="A86" s="31" t="s">
        <v>493</v>
      </c>
      <c r="B86" s="40" t="s">
        <v>491</v>
      </c>
      <c r="C86" s="29">
        <v>100000000</v>
      </c>
      <c r="D86" s="29">
        <v>100000000</v>
      </c>
      <c r="E86" s="29">
        <v>100000000</v>
      </c>
      <c r="F86" s="29">
        <v>100000000</v>
      </c>
      <c r="G86" s="29">
        <v>0</v>
      </c>
      <c r="H86" s="29">
        <v>0</v>
      </c>
      <c r="I86" s="29">
        <v>0</v>
      </c>
      <c r="J86" s="29">
        <v>0</v>
      </c>
      <c r="K86" s="30">
        <v>1</v>
      </c>
      <c r="L86" s="30">
        <v>1</v>
      </c>
    </row>
    <row r="87" spans="1:12" x14ac:dyDescent="0.25">
      <c r="A87" s="13" t="s">
        <v>1759</v>
      </c>
      <c r="B87" s="36"/>
      <c r="C87" s="19">
        <v>5457376275</v>
      </c>
      <c r="D87" s="19">
        <v>5707376275</v>
      </c>
      <c r="E87" s="19">
        <v>5607376275</v>
      </c>
      <c r="F87" s="19">
        <v>4715119753.0699997</v>
      </c>
      <c r="G87" s="19">
        <v>4337044122.3000002</v>
      </c>
      <c r="H87" s="19">
        <v>4136265296.3000002</v>
      </c>
      <c r="I87" s="19">
        <v>100000000</v>
      </c>
      <c r="J87" s="19">
        <v>992256521.93000031</v>
      </c>
      <c r="K87" s="25">
        <v>0.98247881422536842</v>
      </c>
      <c r="L87" s="25">
        <v>0.8261448914317463</v>
      </c>
    </row>
    <row r="88" spans="1:12" x14ac:dyDescent="0.25">
      <c r="A88" s="14" t="s">
        <v>1816</v>
      </c>
      <c r="B88" s="37"/>
      <c r="C88" s="20">
        <v>1142320429</v>
      </c>
      <c r="D88" s="20">
        <v>1392320429</v>
      </c>
      <c r="E88" s="20">
        <v>1292320429</v>
      </c>
      <c r="F88" s="20">
        <v>773896335.40999997</v>
      </c>
      <c r="G88" s="20">
        <v>679775342</v>
      </c>
      <c r="H88" s="20">
        <v>674775342</v>
      </c>
      <c r="I88" s="20">
        <v>100000000</v>
      </c>
      <c r="J88" s="20">
        <v>618424093.59000003</v>
      </c>
      <c r="K88" s="26">
        <v>0.92817745260563145</v>
      </c>
      <c r="L88" s="26">
        <v>0.55583206228312831</v>
      </c>
    </row>
    <row r="89" spans="1:12" x14ac:dyDescent="0.25">
      <c r="A89" s="15" t="s">
        <v>1817</v>
      </c>
      <c r="B89" s="38"/>
      <c r="C89" s="21">
        <v>1096246775</v>
      </c>
      <c r="D89" s="21">
        <v>1346246775</v>
      </c>
      <c r="E89" s="21">
        <v>1246246775</v>
      </c>
      <c r="F89" s="21">
        <v>773896335.40999997</v>
      </c>
      <c r="G89" s="21">
        <v>679775342</v>
      </c>
      <c r="H89" s="21">
        <v>674775342</v>
      </c>
      <c r="I89" s="21">
        <v>100000000</v>
      </c>
      <c r="J89" s="21">
        <v>572350439.59000003</v>
      </c>
      <c r="K89" s="27">
        <v>0.92571941351540099</v>
      </c>
      <c r="L89" s="27">
        <v>0.57485473672536747</v>
      </c>
    </row>
    <row r="90" spans="1:12" x14ac:dyDescent="0.25">
      <c r="A90" s="16" t="s">
        <v>1722</v>
      </c>
      <c r="B90" s="39"/>
      <c r="C90" s="22">
        <v>996246775</v>
      </c>
      <c r="D90" s="22">
        <v>996246775</v>
      </c>
      <c r="E90" s="22">
        <v>996246775</v>
      </c>
      <c r="F90" s="22">
        <v>523896335.40999997</v>
      </c>
      <c r="G90" s="22">
        <v>460300901</v>
      </c>
      <c r="H90" s="22">
        <v>455300901</v>
      </c>
      <c r="I90" s="22">
        <v>0</v>
      </c>
      <c r="J90" s="22">
        <v>472350439.59000003</v>
      </c>
      <c r="K90" s="28">
        <v>1</v>
      </c>
      <c r="L90" s="28">
        <v>0.52587004400591408</v>
      </c>
    </row>
    <row r="91" spans="1:12" ht="45" x14ac:dyDescent="0.25">
      <c r="A91" s="31" t="s">
        <v>494</v>
      </c>
      <c r="B91" s="40" t="s">
        <v>495</v>
      </c>
      <c r="C91" s="29">
        <v>196246775</v>
      </c>
      <c r="D91" s="29">
        <v>196246775</v>
      </c>
      <c r="E91" s="29">
        <v>196246775</v>
      </c>
      <c r="F91" s="29">
        <v>146396335.41</v>
      </c>
      <c r="G91" s="29">
        <v>82800901</v>
      </c>
      <c r="H91" s="29">
        <v>82800901</v>
      </c>
      <c r="I91" s="29">
        <v>0</v>
      </c>
      <c r="J91" s="29">
        <v>49850439.590000004</v>
      </c>
      <c r="K91" s="30">
        <v>1</v>
      </c>
      <c r="L91" s="30">
        <v>0.74598084686996768</v>
      </c>
    </row>
    <row r="92" spans="1:12" ht="30" x14ac:dyDescent="0.25">
      <c r="A92" s="31" t="s">
        <v>496</v>
      </c>
      <c r="B92" s="40" t="s">
        <v>497</v>
      </c>
      <c r="C92" s="29">
        <v>800000000</v>
      </c>
      <c r="D92" s="29">
        <v>800000000</v>
      </c>
      <c r="E92" s="29">
        <v>800000000</v>
      </c>
      <c r="F92" s="29">
        <v>377500000</v>
      </c>
      <c r="G92" s="29">
        <v>377500000</v>
      </c>
      <c r="H92" s="29">
        <v>372500000</v>
      </c>
      <c r="I92" s="29">
        <v>0</v>
      </c>
      <c r="J92" s="29">
        <v>422500000</v>
      </c>
      <c r="K92" s="30">
        <v>1</v>
      </c>
      <c r="L92" s="30">
        <v>0.47187499999999999</v>
      </c>
    </row>
    <row r="93" spans="1:12" x14ac:dyDescent="0.25">
      <c r="A93" s="14" t="s">
        <v>1752</v>
      </c>
      <c r="B93" s="37"/>
      <c r="C93" s="20">
        <v>100000000</v>
      </c>
      <c r="D93" s="20">
        <v>100000000</v>
      </c>
      <c r="E93" s="20">
        <v>0</v>
      </c>
      <c r="F93" s="20">
        <v>0</v>
      </c>
      <c r="G93" s="20">
        <v>0</v>
      </c>
      <c r="H93" s="20">
        <v>0</v>
      </c>
      <c r="I93" s="20">
        <v>100000000</v>
      </c>
      <c r="J93" s="20">
        <v>100000000</v>
      </c>
      <c r="K93" s="26">
        <v>0</v>
      </c>
      <c r="L93" s="26">
        <v>0</v>
      </c>
    </row>
    <row r="94" spans="1:12" ht="30" x14ac:dyDescent="0.25">
      <c r="A94" s="31" t="s">
        <v>448</v>
      </c>
      <c r="B94" s="40" t="s">
        <v>449</v>
      </c>
      <c r="C94" s="29">
        <v>100000000</v>
      </c>
      <c r="D94" s="29">
        <v>100000000</v>
      </c>
      <c r="E94" s="29">
        <v>0</v>
      </c>
      <c r="F94" s="29">
        <v>0</v>
      </c>
      <c r="G94" s="29">
        <v>0</v>
      </c>
      <c r="H94" s="29">
        <v>0</v>
      </c>
      <c r="I94" s="29">
        <v>100000000</v>
      </c>
      <c r="J94" s="29">
        <v>100000000</v>
      </c>
      <c r="K94" s="30">
        <v>0</v>
      </c>
      <c r="L94" s="30">
        <v>0</v>
      </c>
    </row>
    <row r="95" spans="1:12" x14ac:dyDescent="0.25">
      <c r="A95" s="14" t="s">
        <v>1738</v>
      </c>
      <c r="B95" s="37"/>
      <c r="C95" s="20">
        <v>0</v>
      </c>
      <c r="D95" s="20">
        <v>250000000</v>
      </c>
      <c r="E95" s="20">
        <v>250000000</v>
      </c>
      <c r="F95" s="20">
        <v>250000000</v>
      </c>
      <c r="G95" s="20">
        <v>219474441</v>
      </c>
      <c r="H95" s="20">
        <v>219474441</v>
      </c>
      <c r="I95" s="20">
        <v>0</v>
      </c>
      <c r="J95" s="20">
        <v>0</v>
      </c>
      <c r="K95" s="26">
        <v>1</v>
      </c>
      <c r="L95" s="26">
        <v>1</v>
      </c>
    </row>
    <row r="96" spans="1:12" ht="45" x14ac:dyDescent="0.25">
      <c r="A96" s="31" t="s">
        <v>418</v>
      </c>
      <c r="B96" s="40" t="s">
        <v>419</v>
      </c>
      <c r="C96" s="29">
        <v>0</v>
      </c>
      <c r="D96" s="29">
        <v>250000000</v>
      </c>
      <c r="E96" s="29">
        <v>250000000</v>
      </c>
      <c r="F96" s="29">
        <v>250000000</v>
      </c>
      <c r="G96" s="29">
        <v>219474441</v>
      </c>
      <c r="H96" s="29">
        <v>219474441</v>
      </c>
      <c r="I96" s="29">
        <v>0</v>
      </c>
      <c r="J96" s="29">
        <v>0</v>
      </c>
      <c r="K96" s="30">
        <v>1</v>
      </c>
      <c r="L96" s="30">
        <v>1</v>
      </c>
    </row>
    <row r="97" spans="1:12" x14ac:dyDescent="0.25">
      <c r="A97" s="15" t="s">
        <v>1834</v>
      </c>
      <c r="B97" s="38"/>
      <c r="C97" s="21">
        <v>46073654</v>
      </c>
      <c r="D97" s="21">
        <v>46073654</v>
      </c>
      <c r="E97" s="21">
        <v>46073654</v>
      </c>
      <c r="F97" s="21">
        <v>0</v>
      </c>
      <c r="G97" s="21">
        <v>0</v>
      </c>
      <c r="H97" s="21">
        <v>0</v>
      </c>
      <c r="I97" s="21">
        <v>0</v>
      </c>
      <c r="J97" s="21">
        <v>46073654</v>
      </c>
      <c r="K97" s="27">
        <v>1</v>
      </c>
      <c r="L97" s="27">
        <v>0</v>
      </c>
    </row>
    <row r="98" spans="1:12" x14ac:dyDescent="0.25">
      <c r="A98" s="16" t="s">
        <v>1722</v>
      </c>
      <c r="B98" s="39"/>
      <c r="C98" s="22">
        <v>46073654</v>
      </c>
      <c r="D98" s="22">
        <v>46073654</v>
      </c>
      <c r="E98" s="22">
        <v>46073654</v>
      </c>
      <c r="F98" s="22">
        <v>0</v>
      </c>
      <c r="G98" s="22">
        <v>0</v>
      </c>
      <c r="H98" s="22">
        <v>0</v>
      </c>
      <c r="I98" s="22">
        <v>0</v>
      </c>
      <c r="J98" s="22">
        <v>46073654</v>
      </c>
      <c r="K98" s="28">
        <v>1</v>
      </c>
      <c r="L98" s="28">
        <v>0</v>
      </c>
    </row>
    <row r="99" spans="1:12" ht="45" x14ac:dyDescent="0.25">
      <c r="A99" s="31" t="s">
        <v>498</v>
      </c>
      <c r="B99" s="40" t="s">
        <v>499</v>
      </c>
      <c r="C99" s="29">
        <v>46073654</v>
      </c>
      <c r="D99" s="29">
        <v>46073654</v>
      </c>
      <c r="E99" s="29">
        <v>46073654</v>
      </c>
      <c r="F99" s="29">
        <v>0</v>
      </c>
      <c r="G99" s="29">
        <v>0</v>
      </c>
      <c r="H99" s="29">
        <v>0</v>
      </c>
      <c r="I99" s="29">
        <v>0</v>
      </c>
      <c r="J99" s="29">
        <v>46073654</v>
      </c>
      <c r="K99" s="30">
        <v>1</v>
      </c>
      <c r="L99" s="30">
        <v>0</v>
      </c>
    </row>
    <row r="100" spans="1:12" x14ac:dyDescent="0.25">
      <c r="A100" s="14" t="s">
        <v>1810</v>
      </c>
      <c r="B100" s="37"/>
      <c r="C100" s="20">
        <v>2115055846</v>
      </c>
      <c r="D100" s="20">
        <v>2115055846</v>
      </c>
      <c r="E100" s="20">
        <v>2115055846</v>
      </c>
      <c r="F100" s="20">
        <v>1773260569.6599998</v>
      </c>
      <c r="G100" s="20">
        <v>1489305932.3</v>
      </c>
      <c r="H100" s="20">
        <v>1452299266.3</v>
      </c>
      <c r="I100" s="20">
        <v>0</v>
      </c>
      <c r="J100" s="20">
        <v>341795276.34000015</v>
      </c>
      <c r="K100" s="26">
        <v>1</v>
      </c>
      <c r="L100" s="26">
        <v>0.83839893542933897</v>
      </c>
    </row>
    <row r="101" spans="1:12" x14ac:dyDescent="0.25">
      <c r="A101" s="15" t="s">
        <v>1811</v>
      </c>
      <c r="B101" s="38"/>
      <c r="C101" s="21">
        <v>800000000</v>
      </c>
      <c r="D101" s="21">
        <v>800000000</v>
      </c>
      <c r="E101" s="21">
        <v>800000000</v>
      </c>
      <c r="F101" s="21">
        <v>673499266</v>
      </c>
      <c r="G101" s="21">
        <v>596349266</v>
      </c>
      <c r="H101" s="21">
        <v>567842600</v>
      </c>
      <c r="I101" s="21">
        <v>0</v>
      </c>
      <c r="J101" s="21">
        <v>126500734</v>
      </c>
      <c r="K101" s="27">
        <v>1</v>
      </c>
      <c r="L101" s="27">
        <v>0.84187408249999995</v>
      </c>
    </row>
    <row r="102" spans="1:12" x14ac:dyDescent="0.25">
      <c r="A102" s="16" t="s">
        <v>1722</v>
      </c>
      <c r="B102" s="39"/>
      <c r="C102" s="22">
        <v>800000000</v>
      </c>
      <c r="D102" s="22">
        <v>800000000</v>
      </c>
      <c r="E102" s="22">
        <v>800000000</v>
      </c>
      <c r="F102" s="22">
        <v>673499266</v>
      </c>
      <c r="G102" s="22">
        <v>596349266</v>
      </c>
      <c r="H102" s="22">
        <v>567842600</v>
      </c>
      <c r="I102" s="22">
        <v>0</v>
      </c>
      <c r="J102" s="22">
        <v>126500734</v>
      </c>
      <c r="K102" s="28">
        <v>1</v>
      </c>
      <c r="L102" s="28">
        <v>0.84187408249999995</v>
      </c>
    </row>
    <row r="103" spans="1:12" ht="60" x14ac:dyDescent="0.25">
      <c r="A103" s="31" t="s">
        <v>408</v>
      </c>
      <c r="B103" s="40" t="s">
        <v>409</v>
      </c>
      <c r="C103" s="29">
        <v>800000000</v>
      </c>
      <c r="D103" s="29">
        <v>800000000</v>
      </c>
      <c r="E103" s="29">
        <v>800000000</v>
      </c>
      <c r="F103" s="29">
        <v>673499266</v>
      </c>
      <c r="G103" s="29">
        <v>596349266</v>
      </c>
      <c r="H103" s="29">
        <v>567842600</v>
      </c>
      <c r="I103" s="29">
        <v>0</v>
      </c>
      <c r="J103" s="29">
        <v>126500734</v>
      </c>
      <c r="K103" s="30">
        <v>1</v>
      </c>
      <c r="L103" s="30">
        <v>0.84187408249999995</v>
      </c>
    </row>
    <row r="104" spans="1:12" x14ac:dyDescent="0.25">
      <c r="A104" s="15" t="s">
        <v>1835</v>
      </c>
      <c r="B104" s="38"/>
      <c r="C104" s="21">
        <v>103611304</v>
      </c>
      <c r="D104" s="21">
        <v>103611304</v>
      </c>
      <c r="E104" s="21">
        <v>103611304</v>
      </c>
      <c r="F104" s="21">
        <v>103611304</v>
      </c>
      <c r="G104" s="21">
        <v>0</v>
      </c>
      <c r="H104" s="21">
        <v>0</v>
      </c>
      <c r="I104" s="21">
        <v>0</v>
      </c>
      <c r="J104" s="21">
        <v>0</v>
      </c>
      <c r="K104" s="27">
        <v>1</v>
      </c>
      <c r="L104" s="27">
        <v>1</v>
      </c>
    </row>
    <row r="105" spans="1:12" x14ac:dyDescent="0.25">
      <c r="A105" s="16" t="s">
        <v>1722</v>
      </c>
      <c r="B105" s="39"/>
      <c r="C105" s="22">
        <v>103611304</v>
      </c>
      <c r="D105" s="22">
        <v>103611304</v>
      </c>
      <c r="E105" s="22">
        <v>103611304</v>
      </c>
      <c r="F105" s="22">
        <v>103611304</v>
      </c>
      <c r="G105" s="22">
        <v>0</v>
      </c>
      <c r="H105" s="22">
        <v>0</v>
      </c>
      <c r="I105" s="22">
        <v>0</v>
      </c>
      <c r="J105" s="22">
        <v>0</v>
      </c>
      <c r="K105" s="28">
        <v>1</v>
      </c>
      <c r="L105" s="28">
        <v>1</v>
      </c>
    </row>
    <row r="106" spans="1:12" ht="45" x14ac:dyDescent="0.25">
      <c r="A106" s="31" t="s">
        <v>500</v>
      </c>
      <c r="B106" s="40" t="s">
        <v>501</v>
      </c>
      <c r="C106" s="29">
        <v>103611304</v>
      </c>
      <c r="D106" s="29">
        <v>103611304</v>
      </c>
      <c r="E106" s="29">
        <v>103611304</v>
      </c>
      <c r="F106" s="29">
        <v>103611304</v>
      </c>
      <c r="G106" s="29">
        <v>0</v>
      </c>
      <c r="H106" s="29">
        <v>0</v>
      </c>
      <c r="I106" s="29">
        <v>0</v>
      </c>
      <c r="J106" s="29">
        <v>0</v>
      </c>
      <c r="K106" s="30">
        <v>1</v>
      </c>
      <c r="L106" s="30">
        <v>1</v>
      </c>
    </row>
    <row r="107" spans="1:12" x14ac:dyDescent="0.25">
      <c r="A107" s="15" t="s">
        <v>1836</v>
      </c>
      <c r="B107" s="38"/>
      <c r="C107" s="21">
        <v>611444542</v>
      </c>
      <c r="D107" s="21">
        <v>611444542</v>
      </c>
      <c r="E107" s="21">
        <v>611444542</v>
      </c>
      <c r="F107" s="21">
        <v>608283333.33000004</v>
      </c>
      <c r="G107" s="21">
        <v>608283333.33000004</v>
      </c>
      <c r="H107" s="21">
        <v>604283333.33000004</v>
      </c>
      <c r="I107" s="21">
        <v>0</v>
      </c>
      <c r="J107" s="21">
        <v>3161208.6699999571</v>
      </c>
      <c r="K107" s="27">
        <v>1</v>
      </c>
      <c r="L107" s="27">
        <v>0.99482993394681418</v>
      </c>
    </row>
    <row r="108" spans="1:12" x14ac:dyDescent="0.25">
      <c r="A108" s="16" t="s">
        <v>1722</v>
      </c>
      <c r="B108" s="39"/>
      <c r="C108" s="22">
        <v>611444542</v>
      </c>
      <c r="D108" s="22">
        <v>611444542</v>
      </c>
      <c r="E108" s="22">
        <v>611444542</v>
      </c>
      <c r="F108" s="22">
        <v>608283333.33000004</v>
      </c>
      <c r="G108" s="22">
        <v>608283333.33000004</v>
      </c>
      <c r="H108" s="22">
        <v>604283333.33000004</v>
      </c>
      <c r="I108" s="22">
        <v>0</v>
      </c>
      <c r="J108" s="22">
        <v>3161208.6699999571</v>
      </c>
      <c r="K108" s="28">
        <v>1</v>
      </c>
      <c r="L108" s="28">
        <v>0.99482993394681418</v>
      </c>
    </row>
    <row r="109" spans="1:12" ht="30" x14ac:dyDescent="0.25">
      <c r="A109" s="31" t="s">
        <v>502</v>
      </c>
      <c r="B109" s="40" t="s">
        <v>503</v>
      </c>
      <c r="C109" s="29">
        <v>611444542</v>
      </c>
      <c r="D109" s="29">
        <v>611444542</v>
      </c>
      <c r="E109" s="29">
        <v>611444542</v>
      </c>
      <c r="F109" s="29">
        <v>608283333.33000004</v>
      </c>
      <c r="G109" s="29">
        <v>608283333.33000004</v>
      </c>
      <c r="H109" s="29">
        <v>604283333.33000004</v>
      </c>
      <c r="I109" s="29">
        <v>0</v>
      </c>
      <c r="J109" s="29">
        <v>3161208.6699999571</v>
      </c>
      <c r="K109" s="30">
        <v>1</v>
      </c>
      <c r="L109" s="30">
        <v>0.99482993394681418</v>
      </c>
    </row>
    <row r="110" spans="1:12" x14ac:dyDescent="0.25">
      <c r="A110" s="15" t="s">
        <v>1837</v>
      </c>
      <c r="B110" s="38"/>
      <c r="C110" s="21">
        <v>600000000</v>
      </c>
      <c r="D110" s="21">
        <v>600000000</v>
      </c>
      <c r="E110" s="21">
        <v>600000000</v>
      </c>
      <c r="F110" s="21">
        <v>387866666.32999998</v>
      </c>
      <c r="G110" s="21">
        <v>284673332.97000003</v>
      </c>
      <c r="H110" s="21">
        <v>280173332.97000003</v>
      </c>
      <c r="I110" s="21">
        <v>0</v>
      </c>
      <c r="J110" s="21">
        <v>212133333.67000002</v>
      </c>
      <c r="K110" s="27">
        <v>1</v>
      </c>
      <c r="L110" s="27">
        <v>0.64644444388333333</v>
      </c>
    </row>
    <row r="111" spans="1:12" x14ac:dyDescent="0.25">
      <c r="A111" s="16" t="s">
        <v>1722</v>
      </c>
      <c r="B111" s="39"/>
      <c r="C111" s="22">
        <v>600000000</v>
      </c>
      <c r="D111" s="22">
        <v>600000000</v>
      </c>
      <c r="E111" s="22">
        <v>600000000</v>
      </c>
      <c r="F111" s="22">
        <v>387866666.32999998</v>
      </c>
      <c r="G111" s="22">
        <v>284673332.97000003</v>
      </c>
      <c r="H111" s="22">
        <v>280173332.97000003</v>
      </c>
      <c r="I111" s="22">
        <v>0</v>
      </c>
      <c r="J111" s="22">
        <v>212133333.67000002</v>
      </c>
      <c r="K111" s="28">
        <v>1</v>
      </c>
      <c r="L111" s="28">
        <v>0.64644444388333333</v>
      </c>
    </row>
    <row r="112" spans="1:12" ht="30" x14ac:dyDescent="0.25">
      <c r="A112" s="31" t="s">
        <v>504</v>
      </c>
      <c r="B112" s="40" t="s">
        <v>505</v>
      </c>
      <c r="C112" s="29">
        <v>600000000</v>
      </c>
      <c r="D112" s="29">
        <v>600000000</v>
      </c>
      <c r="E112" s="29">
        <v>600000000</v>
      </c>
      <c r="F112" s="29">
        <v>387866666.32999998</v>
      </c>
      <c r="G112" s="29">
        <v>284673332.97000003</v>
      </c>
      <c r="H112" s="29">
        <v>280173332.97000003</v>
      </c>
      <c r="I112" s="29">
        <v>0</v>
      </c>
      <c r="J112" s="29">
        <v>212133333.67000002</v>
      </c>
      <c r="K112" s="30">
        <v>1</v>
      </c>
      <c r="L112" s="30">
        <v>0.64644444388333333</v>
      </c>
    </row>
    <row r="113" spans="1:12" x14ac:dyDescent="0.25">
      <c r="A113" s="14" t="s">
        <v>1760</v>
      </c>
      <c r="B113" s="37"/>
      <c r="C113" s="20">
        <v>2200000000</v>
      </c>
      <c r="D113" s="20">
        <v>2200000000</v>
      </c>
      <c r="E113" s="20">
        <v>2200000000</v>
      </c>
      <c r="F113" s="20">
        <v>2167962848</v>
      </c>
      <c r="G113" s="20">
        <v>2167962848</v>
      </c>
      <c r="H113" s="20">
        <v>2009190688</v>
      </c>
      <c r="I113" s="20">
        <v>0</v>
      </c>
      <c r="J113" s="20">
        <v>32037152</v>
      </c>
      <c r="K113" s="26">
        <v>1</v>
      </c>
      <c r="L113" s="26">
        <v>0.98543765818181817</v>
      </c>
    </row>
    <row r="114" spans="1:12" x14ac:dyDescent="0.25">
      <c r="A114" s="15" t="s">
        <v>1829</v>
      </c>
      <c r="B114" s="38"/>
      <c r="C114" s="21">
        <v>2200000000</v>
      </c>
      <c r="D114" s="21">
        <v>2200000000</v>
      </c>
      <c r="E114" s="21">
        <v>2200000000</v>
      </c>
      <c r="F114" s="21">
        <v>2167962848</v>
      </c>
      <c r="G114" s="21">
        <v>2167962848</v>
      </c>
      <c r="H114" s="21">
        <v>2009190688</v>
      </c>
      <c r="I114" s="21">
        <v>0</v>
      </c>
      <c r="J114" s="21">
        <v>32037152</v>
      </c>
      <c r="K114" s="27">
        <v>1</v>
      </c>
      <c r="L114" s="27">
        <v>0.98543765818181817</v>
      </c>
    </row>
    <row r="115" spans="1:12" x14ac:dyDescent="0.25">
      <c r="A115" s="16" t="s">
        <v>1722</v>
      </c>
      <c r="B115" s="39"/>
      <c r="C115" s="22">
        <v>2200000000</v>
      </c>
      <c r="D115" s="22">
        <v>2200000000</v>
      </c>
      <c r="E115" s="22">
        <v>2200000000</v>
      </c>
      <c r="F115" s="22">
        <v>2167962848</v>
      </c>
      <c r="G115" s="22">
        <v>2167962848</v>
      </c>
      <c r="H115" s="22">
        <v>2009190688</v>
      </c>
      <c r="I115" s="22">
        <v>0</v>
      </c>
      <c r="J115" s="22">
        <v>32037152</v>
      </c>
      <c r="K115" s="28">
        <v>1</v>
      </c>
      <c r="L115" s="28">
        <v>0.98543765818181817</v>
      </c>
    </row>
    <row r="116" spans="1:12" ht="45" x14ac:dyDescent="0.25">
      <c r="A116" s="31" t="s">
        <v>474</v>
      </c>
      <c r="B116" s="40" t="s">
        <v>475</v>
      </c>
      <c r="C116" s="29">
        <v>2200000000</v>
      </c>
      <c r="D116" s="29">
        <v>2200000000</v>
      </c>
      <c r="E116" s="29">
        <v>2200000000</v>
      </c>
      <c r="F116" s="29">
        <v>2167962848</v>
      </c>
      <c r="G116" s="29">
        <v>2167962848</v>
      </c>
      <c r="H116" s="29">
        <v>2009190688</v>
      </c>
      <c r="I116" s="29">
        <v>0</v>
      </c>
      <c r="J116" s="29">
        <v>32037152</v>
      </c>
      <c r="K116" s="30">
        <v>1</v>
      </c>
      <c r="L116" s="30">
        <v>0.98543765818181817</v>
      </c>
    </row>
    <row r="117" spans="1:12" x14ac:dyDescent="0.25">
      <c r="A117" s="67" t="s">
        <v>2060</v>
      </c>
      <c r="B117" s="67"/>
      <c r="C117" s="32">
        <v>101378971917</v>
      </c>
      <c r="D117" s="32">
        <v>114941093826.62001</v>
      </c>
      <c r="E117" s="32">
        <v>90924733330.590012</v>
      </c>
      <c r="F117" s="32">
        <v>83033431383.140015</v>
      </c>
      <c r="G117" s="32">
        <v>60573550972.93</v>
      </c>
      <c r="H117" s="32">
        <v>57384652513.93</v>
      </c>
      <c r="I117" s="32">
        <v>24016360496.029999</v>
      </c>
      <c r="J117" s="32">
        <v>31907662443.479996</v>
      </c>
      <c r="K117" s="33">
        <v>0.79105505527677622</v>
      </c>
      <c r="L117" s="33">
        <v>0.72239987126266347</v>
      </c>
    </row>
  </sheetData>
  <mergeCells count="2">
    <mergeCell ref="A3:B3"/>
    <mergeCell ref="A117:B1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8"/>
  <sheetViews>
    <sheetView topLeftCell="C1" zoomScale="80" zoomScaleNormal="80" workbookViewId="0">
      <selection activeCell="C1" sqref="C1:L1048576"/>
    </sheetView>
  </sheetViews>
  <sheetFormatPr baseColWidth="10" defaultRowHeight="15" x14ac:dyDescent="0.25"/>
  <cols>
    <col min="1" max="1" width="25.7109375" customWidth="1"/>
    <col min="2" max="2" width="53.5703125" style="34" customWidth="1"/>
    <col min="3" max="8" width="18.7109375" style="17" bestFit="1" customWidth="1"/>
    <col min="9" max="9" width="22.7109375" style="17" bestFit="1" customWidth="1"/>
    <col min="10" max="10" width="17.7109375" style="17" bestFit="1" customWidth="1"/>
    <col min="11" max="12" width="12.42578125" style="23" bestFit="1" customWidth="1"/>
  </cols>
  <sheetData>
    <row r="1" spans="1:12" x14ac:dyDescent="0.25">
      <c r="A1" s="1" t="s">
        <v>1</v>
      </c>
      <c r="C1" s="17" t="s">
        <v>520</v>
      </c>
    </row>
    <row r="3" spans="1:12" ht="45" x14ac:dyDescent="0.25">
      <c r="A3" s="68" t="s">
        <v>2046</v>
      </c>
      <c r="B3" s="68"/>
      <c r="C3" s="45" t="s">
        <v>2047</v>
      </c>
      <c r="D3" s="45" t="s">
        <v>2048</v>
      </c>
      <c r="E3" s="45" t="s">
        <v>2049</v>
      </c>
      <c r="F3" s="45" t="s">
        <v>2050</v>
      </c>
      <c r="G3" s="45" t="s">
        <v>2051</v>
      </c>
      <c r="H3" s="45" t="s">
        <v>2052</v>
      </c>
      <c r="I3" s="45" t="s">
        <v>2053</v>
      </c>
      <c r="J3" s="45" t="s">
        <v>2054</v>
      </c>
      <c r="K3" s="46" t="s">
        <v>2055</v>
      </c>
      <c r="L3" s="46" t="s">
        <v>2056</v>
      </c>
    </row>
    <row r="4" spans="1:12" x14ac:dyDescent="0.25">
      <c r="A4" s="12" t="s">
        <v>1839</v>
      </c>
      <c r="B4" s="35"/>
      <c r="C4" s="18">
        <v>20720873882</v>
      </c>
      <c r="D4" s="18">
        <v>42714330545.029999</v>
      </c>
      <c r="E4" s="18">
        <v>40943671117.029999</v>
      </c>
      <c r="F4" s="18">
        <v>33157396263.52</v>
      </c>
      <c r="G4" s="18">
        <v>11564374982.080002</v>
      </c>
      <c r="H4" s="18">
        <v>11433142338.160002</v>
      </c>
      <c r="I4" s="18">
        <v>1770659428</v>
      </c>
      <c r="J4" s="18">
        <v>9556934281.5099983</v>
      </c>
      <c r="K4" s="24">
        <v>0.95854647830349704</v>
      </c>
      <c r="L4" s="24">
        <v>0.77625929847045227</v>
      </c>
    </row>
    <row r="5" spans="1:12" x14ac:dyDescent="0.25">
      <c r="A5" s="13" t="s">
        <v>1712</v>
      </c>
      <c r="B5" s="36"/>
      <c r="C5" s="19">
        <v>20570873882</v>
      </c>
      <c r="D5" s="19">
        <v>42564330545.029999</v>
      </c>
      <c r="E5" s="19">
        <v>40793671117.029999</v>
      </c>
      <c r="F5" s="19">
        <v>33018938589.52</v>
      </c>
      <c r="G5" s="19">
        <v>11564374982.080002</v>
      </c>
      <c r="H5" s="19">
        <v>11433142338.160002</v>
      </c>
      <c r="I5" s="19">
        <v>1770659428</v>
      </c>
      <c r="J5" s="19">
        <v>9545391955.5099983</v>
      </c>
      <c r="K5" s="25">
        <v>0.95840039287997802</v>
      </c>
      <c r="L5" s="25">
        <v>0.77574199257259169</v>
      </c>
    </row>
    <row r="6" spans="1:12" x14ac:dyDescent="0.25">
      <c r="A6" s="14" t="s">
        <v>1718</v>
      </c>
      <c r="B6" s="37"/>
      <c r="C6" s="20">
        <v>2</v>
      </c>
      <c r="D6" s="20">
        <v>2</v>
      </c>
      <c r="E6" s="20">
        <v>0</v>
      </c>
      <c r="F6" s="20">
        <v>0</v>
      </c>
      <c r="G6" s="20">
        <v>0</v>
      </c>
      <c r="H6" s="20">
        <v>0</v>
      </c>
      <c r="I6" s="20">
        <v>2</v>
      </c>
      <c r="J6" s="20">
        <v>2</v>
      </c>
      <c r="K6" s="26">
        <v>0</v>
      </c>
      <c r="L6" s="26">
        <v>0</v>
      </c>
    </row>
    <row r="7" spans="1:12" x14ac:dyDescent="0.25">
      <c r="A7" s="15" t="s">
        <v>1733</v>
      </c>
      <c r="B7" s="38"/>
      <c r="C7" s="21">
        <v>2</v>
      </c>
      <c r="D7" s="21">
        <v>2</v>
      </c>
      <c r="E7" s="21">
        <v>0</v>
      </c>
      <c r="F7" s="21">
        <v>0</v>
      </c>
      <c r="G7" s="21">
        <v>0</v>
      </c>
      <c r="H7" s="21">
        <v>0</v>
      </c>
      <c r="I7" s="21">
        <v>2</v>
      </c>
      <c r="J7" s="21">
        <v>2</v>
      </c>
      <c r="K7" s="27">
        <v>0</v>
      </c>
      <c r="L7" s="27">
        <v>0</v>
      </c>
    </row>
    <row r="8" spans="1:12" x14ac:dyDescent="0.25">
      <c r="A8" s="16" t="s">
        <v>1722</v>
      </c>
      <c r="B8" s="39"/>
      <c r="C8" s="22">
        <v>2</v>
      </c>
      <c r="D8" s="22">
        <v>2</v>
      </c>
      <c r="E8" s="22">
        <v>0</v>
      </c>
      <c r="F8" s="22">
        <v>0</v>
      </c>
      <c r="G8" s="22">
        <v>0</v>
      </c>
      <c r="H8" s="22">
        <v>0</v>
      </c>
      <c r="I8" s="22">
        <v>2</v>
      </c>
      <c r="J8" s="22">
        <v>2</v>
      </c>
      <c r="K8" s="28">
        <v>0</v>
      </c>
      <c r="L8" s="28">
        <v>0</v>
      </c>
    </row>
    <row r="9" spans="1:12" ht="30" x14ac:dyDescent="0.25">
      <c r="A9" s="31" t="s">
        <v>562</v>
      </c>
      <c r="B9" s="40" t="s">
        <v>563</v>
      </c>
      <c r="C9" s="29">
        <v>1</v>
      </c>
      <c r="D9" s="29">
        <v>1</v>
      </c>
      <c r="E9" s="29">
        <v>0</v>
      </c>
      <c r="F9" s="29">
        <v>0</v>
      </c>
      <c r="G9" s="29">
        <v>0</v>
      </c>
      <c r="H9" s="29">
        <v>0</v>
      </c>
      <c r="I9" s="29">
        <v>1</v>
      </c>
      <c r="J9" s="29">
        <v>1</v>
      </c>
      <c r="K9" s="30">
        <v>0</v>
      </c>
      <c r="L9" s="30">
        <v>0</v>
      </c>
    </row>
    <row r="10" spans="1:12" ht="30" x14ac:dyDescent="0.25">
      <c r="A10" s="31" t="s">
        <v>564</v>
      </c>
      <c r="B10" s="40" t="s">
        <v>565</v>
      </c>
      <c r="C10" s="29">
        <v>1</v>
      </c>
      <c r="D10" s="29">
        <v>1</v>
      </c>
      <c r="E10" s="29">
        <v>0</v>
      </c>
      <c r="F10" s="29">
        <v>0</v>
      </c>
      <c r="G10" s="29">
        <v>0</v>
      </c>
      <c r="H10" s="29">
        <v>0</v>
      </c>
      <c r="I10" s="29">
        <v>1</v>
      </c>
      <c r="J10" s="29">
        <v>1</v>
      </c>
      <c r="K10" s="30">
        <v>0</v>
      </c>
      <c r="L10" s="30">
        <v>0</v>
      </c>
    </row>
    <row r="11" spans="1:12" x14ac:dyDescent="0.25">
      <c r="A11" s="14" t="s">
        <v>1840</v>
      </c>
      <c r="B11" s="37"/>
      <c r="C11" s="20">
        <v>19732522157</v>
      </c>
      <c r="D11" s="20">
        <v>41725978820.029999</v>
      </c>
      <c r="E11" s="20">
        <v>39955319394.029999</v>
      </c>
      <c r="F11" s="20">
        <v>32242702589.52</v>
      </c>
      <c r="G11" s="20">
        <v>11564374982.080002</v>
      </c>
      <c r="H11" s="20">
        <v>11433142338.160002</v>
      </c>
      <c r="I11" s="20">
        <v>1770659426</v>
      </c>
      <c r="J11" s="20">
        <v>9483276230.5099983</v>
      </c>
      <c r="K11" s="26">
        <v>0.95756458024299196</v>
      </c>
      <c r="L11" s="26">
        <v>0.77272489468940442</v>
      </c>
    </row>
    <row r="12" spans="1:12" x14ac:dyDescent="0.25">
      <c r="A12" s="15" t="s">
        <v>1841</v>
      </c>
      <c r="B12" s="38"/>
      <c r="C12" s="21">
        <v>12615952070</v>
      </c>
      <c r="D12" s="21">
        <v>19989398196.029999</v>
      </c>
      <c r="E12" s="21">
        <v>19989398196.029999</v>
      </c>
      <c r="F12" s="21">
        <v>12661068833.58</v>
      </c>
      <c r="G12" s="21">
        <v>9240389746.8900013</v>
      </c>
      <c r="H12" s="21">
        <v>9135657102.9700012</v>
      </c>
      <c r="I12" s="21">
        <v>0</v>
      </c>
      <c r="J12" s="21">
        <v>7328329362.4499989</v>
      </c>
      <c r="K12" s="27">
        <v>1</v>
      </c>
      <c r="L12" s="27">
        <v>0.63338919508314939</v>
      </c>
    </row>
    <row r="13" spans="1:12" x14ac:dyDescent="0.25">
      <c r="A13" s="16" t="s">
        <v>1722</v>
      </c>
      <c r="B13" s="39"/>
      <c r="C13" s="22">
        <v>3200000000</v>
      </c>
      <c r="D13" s="22">
        <v>4828611013</v>
      </c>
      <c r="E13" s="22">
        <v>4828611013</v>
      </c>
      <c r="F13" s="22">
        <v>3174385537</v>
      </c>
      <c r="G13" s="22">
        <v>2931050026.9699998</v>
      </c>
      <c r="H13" s="22">
        <v>2873504025.6599998</v>
      </c>
      <c r="I13" s="22">
        <v>0</v>
      </c>
      <c r="J13" s="22">
        <v>1654225476</v>
      </c>
      <c r="K13" s="28">
        <v>1</v>
      </c>
      <c r="L13" s="28">
        <v>0.65741173361317518</v>
      </c>
    </row>
    <row r="14" spans="1:12" ht="60" x14ac:dyDescent="0.25">
      <c r="A14" s="31" t="s">
        <v>566</v>
      </c>
      <c r="B14" s="40" t="s">
        <v>567</v>
      </c>
      <c r="C14" s="29">
        <v>3200000000</v>
      </c>
      <c r="D14" s="29">
        <v>3200000000</v>
      </c>
      <c r="E14" s="29">
        <v>3200000000</v>
      </c>
      <c r="F14" s="29">
        <v>3174385537</v>
      </c>
      <c r="G14" s="29">
        <v>2931050026.9699998</v>
      </c>
      <c r="H14" s="29">
        <v>2873504025.6599998</v>
      </c>
      <c r="I14" s="29">
        <v>0</v>
      </c>
      <c r="J14" s="29">
        <v>25614463</v>
      </c>
      <c r="K14" s="30">
        <v>1</v>
      </c>
      <c r="L14" s="30">
        <v>0.99199548031249996</v>
      </c>
    </row>
    <row r="15" spans="1:12" ht="30" x14ac:dyDescent="0.25">
      <c r="A15" s="31" t="s">
        <v>558</v>
      </c>
      <c r="B15" s="40" t="s">
        <v>559</v>
      </c>
      <c r="C15" s="29">
        <v>0</v>
      </c>
      <c r="D15" s="29">
        <v>1628611013</v>
      </c>
      <c r="E15" s="29">
        <v>1628611013</v>
      </c>
      <c r="F15" s="29">
        <v>0</v>
      </c>
      <c r="G15" s="29">
        <v>0</v>
      </c>
      <c r="H15" s="29">
        <v>0</v>
      </c>
      <c r="I15" s="29">
        <v>0</v>
      </c>
      <c r="J15" s="29">
        <v>1628611013</v>
      </c>
      <c r="K15" s="30">
        <v>1</v>
      </c>
      <c r="L15" s="30">
        <v>0</v>
      </c>
    </row>
    <row r="16" spans="1:12" x14ac:dyDescent="0.25">
      <c r="A16" s="14" t="s">
        <v>1845</v>
      </c>
      <c r="B16" s="37"/>
      <c r="C16" s="20">
        <v>0</v>
      </c>
      <c r="D16" s="20">
        <v>597908164.32000005</v>
      </c>
      <c r="E16" s="20">
        <v>597908164.32000005</v>
      </c>
      <c r="F16" s="20">
        <v>534772746.31999999</v>
      </c>
      <c r="G16" s="20">
        <v>27434000</v>
      </c>
      <c r="H16" s="20">
        <v>25600000</v>
      </c>
      <c r="I16" s="20">
        <v>0</v>
      </c>
      <c r="J16" s="20">
        <v>63135418.00000006</v>
      </c>
      <c r="K16" s="26">
        <v>1</v>
      </c>
      <c r="L16" s="26">
        <v>0.89440616173588483</v>
      </c>
    </row>
    <row r="17" spans="1:12" ht="60" x14ac:dyDescent="0.25">
      <c r="A17" s="31" t="s">
        <v>544</v>
      </c>
      <c r="B17" s="40" t="s">
        <v>547</v>
      </c>
      <c r="C17" s="29">
        <v>0</v>
      </c>
      <c r="D17" s="29">
        <v>597908164.32000005</v>
      </c>
      <c r="E17" s="29">
        <v>597908164.32000005</v>
      </c>
      <c r="F17" s="29">
        <v>534772746.31999999</v>
      </c>
      <c r="G17" s="29">
        <v>27434000</v>
      </c>
      <c r="H17" s="29">
        <v>25600000</v>
      </c>
      <c r="I17" s="29">
        <v>0</v>
      </c>
      <c r="J17" s="29">
        <v>63135418.00000006</v>
      </c>
      <c r="K17" s="30">
        <v>1</v>
      </c>
      <c r="L17" s="30">
        <v>0.89440616173588483</v>
      </c>
    </row>
    <row r="18" spans="1:12" x14ac:dyDescent="0.25">
      <c r="A18" s="14" t="s">
        <v>1755</v>
      </c>
      <c r="B18" s="37"/>
      <c r="C18" s="20">
        <v>0</v>
      </c>
      <c r="D18" s="20">
        <v>271388987</v>
      </c>
      <c r="E18" s="20">
        <v>271388987</v>
      </c>
      <c r="F18" s="20">
        <v>0</v>
      </c>
      <c r="G18" s="20">
        <v>0</v>
      </c>
      <c r="H18" s="20">
        <v>0</v>
      </c>
      <c r="I18" s="20">
        <v>0</v>
      </c>
      <c r="J18" s="20">
        <v>271388987</v>
      </c>
      <c r="K18" s="26">
        <v>1</v>
      </c>
      <c r="L18" s="26">
        <v>0</v>
      </c>
    </row>
    <row r="19" spans="1:12" ht="30" x14ac:dyDescent="0.25">
      <c r="A19" s="31" t="s">
        <v>554</v>
      </c>
      <c r="B19" s="40" t="s">
        <v>555</v>
      </c>
      <c r="C19" s="29">
        <v>0</v>
      </c>
      <c r="D19" s="29">
        <v>271388987</v>
      </c>
      <c r="E19" s="29">
        <v>271388987</v>
      </c>
      <c r="F19" s="29">
        <v>0</v>
      </c>
      <c r="G19" s="29">
        <v>0</v>
      </c>
      <c r="H19" s="29">
        <v>0</v>
      </c>
      <c r="I19" s="29">
        <v>0</v>
      </c>
      <c r="J19" s="29">
        <v>271388987</v>
      </c>
      <c r="K19" s="30">
        <v>1</v>
      </c>
      <c r="L19" s="30">
        <v>0</v>
      </c>
    </row>
    <row r="20" spans="1:12" x14ac:dyDescent="0.25">
      <c r="A20" s="14" t="s">
        <v>1748</v>
      </c>
      <c r="B20" s="37"/>
      <c r="C20" s="20">
        <v>8092544595</v>
      </c>
      <c r="D20" s="20">
        <v>12868082556.709999</v>
      </c>
      <c r="E20" s="20">
        <v>12868082556.709999</v>
      </c>
      <c r="F20" s="20">
        <v>7649911134.2600002</v>
      </c>
      <c r="G20" s="20">
        <v>6236553077.3100004</v>
      </c>
      <c r="H20" s="20">
        <v>6236553077.3100004</v>
      </c>
      <c r="I20" s="20">
        <v>0</v>
      </c>
      <c r="J20" s="20">
        <v>5218171422.4499989</v>
      </c>
      <c r="K20" s="26">
        <v>1</v>
      </c>
      <c r="L20" s="26">
        <v>0.59448725950790482</v>
      </c>
    </row>
    <row r="21" spans="1:12" ht="60" x14ac:dyDescent="0.25">
      <c r="A21" s="31" t="s">
        <v>534</v>
      </c>
      <c r="B21" s="40" t="s">
        <v>535</v>
      </c>
      <c r="C21" s="29">
        <v>8092544595</v>
      </c>
      <c r="D21" s="29">
        <v>8092544595</v>
      </c>
      <c r="E21" s="29">
        <v>8092544595</v>
      </c>
      <c r="F21" s="29">
        <v>7624210451.5500002</v>
      </c>
      <c r="G21" s="29">
        <v>6236553077.3100004</v>
      </c>
      <c r="H21" s="29">
        <v>6236553077.3100004</v>
      </c>
      <c r="I21" s="29">
        <v>0</v>
      </c>
      <c r="J21" s="29">
        <v>468334143.44999981</v>
      </c>
      <c r="K21" s="30">
        <v>1</v>
      </c>
      <c r="L21" s="30">
        <v>0.9421277031035008</v>
      </c>
    </row>
    <row r="22" spans="1:12" ht="45" x14ac:dyDescent="0.25">
      <c r="A22" s="31" t="s">
        <v>532</v>
      </c>
      <c r="B22" s="40" t="s">
        <v>533</v>
      </c>
      <c r="C22" s="29">
        <v>0</v>
      </c>
      <c r="D22" s="29">
        <v>4775537961.71</v>
      </c>
      <c r="E22" s="29">
        <v>4775537961.71</v>
      </c>
      <c r="F22" s="29">
        <v>25700682.710000001</v>
      </c>
      <c r="G22" s="29">
        <v>0</v>
      </c>
      <c r="H22" s="29">
        <v>0</v>
      </c>
      <c r="I22" s="29">
        <v>0</v>
      </c>
      <c r="J22" s="29">
        <v>4749837279</v>
      </c>
      <c r="K22" s="30">
        <v>1</v>
      </c>
      <c r="L22" s="30">
        <v>5.3817356109545477E-3</v>
      </c>
    </row>
    <row r="23" spans="1:12" x14ac:dyDescent="0.25">
      <c r="A23" s="14" t="s">
        <v>1749</v>
      </c>
      <c r="B23" s="37"/>
      <c r="C23" s="20">
        <v>0</v>
      </c>
      <c r="D23" s="20">
        <v>100000000</v>
      </c>
      <c r="E23" s="20">
        <v>100000000</v>
      </c>
      <c r="F23" s="20">
        <v>0</v>
      </c>
      <c r="G23" s="20">
        <v>0</v>
      </c>
      <c r="H23" s="20">
        <v>0</v>
      </c>
      <c r="I23" s="20">
        <v>0</v>
      </c>
      <c r="J23" s="20">
        <v>100000000</v>
      </c>
      <c r="K23" s="26">
        <v>1</v>
      </c>
      <c r="L23" s="26">
        <v>0</v>
      </c>
    </row>
    <row r="24" spans="1:12" ht="30" x14ac:dyDescent="0.25">
      <c r="A24" s="31" t="s">
        <v>538</v>
      </c>
      <c r="B24" s="40" t="s">
        <v>539</v>
      </c>
      <c r="C24" s="29">
        <v>0</v>
      </c>
      <c r="D24" s="29">
        <v>100000000</v>
      </c>
      <c r="E24" s="29">
        <v>100000000</v>
      </c>
      <c r="F24" s="29">
        <v>0</v>
      </c>
      <c r="G24" s="29">
        <v>0</v>
      </c>
      <c r="H24" s="29">
        <v>0</v>
      </c>
      <c r="I24" s="29">
        <v>0</v>
      </c>
      <c r="J24" s="29">
        <v>100000000</v>
      </c>
      <c r="K24" s="30">
        <v>1</v>
      </c>
      <c r="L24" s="30">
        <v>0</v>
      </c>
    </row>
    <row r="25" spans="1:12" x14ac:dyDescent="0.25">
      <c r="A25" s="14" t="s">
        <v>1735</v>
      </c>
      <c r="B25" s="37"/>
      <c r="C25" s="20">
        <v>1323407475</v>
      </c>
      <c r="D25" s="20">
        <v>1323407475</v>
      </c>
      <c r="E25" s="20">
        <v>1323407475</v>
      </c>
      <c r="F25" s="20">
        <v>1301999416</v>
      </c>
      <c r="G25" s="20">
        <v>45352642.609999999</v>
      </c>
      <c r="H25" s="20">
        <v>0</v>
      </c>
      <c r="I25" s="20">
        <v>0</v>
      </c>
      <c r="J25" s="20">
        <v>21408059</v>
      </c>
      <c r="K25" s="26">
        <v>1</v>
      </c>
      <c r="L25" s="26">
        <v>0.98382353175086912</v>
      </c>
    </row>
    <row r="26" spans="1:12" ht="60" x14ac:dyDescent="0.25">
      <c r="A26" s="31" t="s">
        <v>522</v>
      </c>
      <c r="B26" s="40" t="s">
        <v>523</v>
      </c>
      <c r="C26" s="29">
        <v>1323407475</v>
      </c>
      <c r="D26" s="29">
        <v>1323407475</v>
      </c>
      <c r="E26" s="29">
        <v>1323407475</v>
      </c>
      <c r="F26" s="29">
        <v>1301999416</v>
      </c>
      <c r="G26" s="29">
        <v>45352642.609999999</v>
      </c>
      <c r="H26" s="29">
        <v>0</v>
      </c>
      <c r="I26" s="29">
        <v>0</v>
      </c>
      <c r="J26" s="29">
        <v>21408059</v>
      </c>
      <c r="K26" s="30">
        <v>1</v>
      </c>
      <c r="L26" s="30">
        <v>0.98382353175086912</v>
      </c>
    </row>
    <row r="27" spans="1:12" x14ac:dyDescent="0.25">
      <c r="A27" s="15" t="s">
        <v>1846</v>
      </c>
      <c r="B27" s="38"/>
      <c r="C27" s="21">
        <v>4172317774</v>
      </c>
      <c r="D27" s="21">
        <v>5672317774</v>
      </c>
      <c r="E27" s="21">
        <v>4461789875</v>
      </c>
      <c r="F27" s="21">
        <v>4134450092.9400001</v>
      </c>
      <c r="G27" s="21">
        <v>2109421235.1900001</v>
      </c>
      <c r="H27" s="21">
        <v>2082921235.1900001</v>
      </c>
      <c r="I27" s="21">
        <v>1210527899</v>
      </c>
      <c r="J27" s="21">
        <v>1537867681.0599999</v>
      </c>
      <c r="K27" s="27">
        <v>0.78659025336192312</v>
      </c>
      <c r="L27" s="27">
        <v>0.72888195930963728</v>
      </c>
    </row>
    <row r="28" spans="1:12" x14ac:dyDescent="0.25">
      <c r="A28" s="16" t="s">
        <v>1722</v>
      </c>
      <c r="B28" s="39"/>
      <c r="C28" s="22">
        <v>3172317774</v>
      </c>
      <c r="D28" s="22">
        <v>3172317774</v>
      </c>
      <c r="E28" s="22">
        <v>3172317774</v>
      </c>
      <c r="F28" s="22">
        <v>3155562309.9400001</v>
      </c>
      <c r="G28" s="22">
        <v>1212612684.9400001</v>
      </c>
      <c r="H28" s="22">
        <v>1186112684.9400001</v>
      </c>
      <c r="I28" s="22">
        <v>0</v>
      </c>
      <c r="J28" s="22">
        <v>16755464.059999943</v>
      </c>
      <c r="K28" s="28">
        <v>1</v>
      </c>
      <c r="L28" s="28">
        <v>0.99471822646604757</v>
      </c>
    </row>
    <row r="29" spans="1:12" ht="45" x14ac:dyDescent="0.25">
      <c r="A29" s="31" t="s">
        <v>572</v>
      </c>
      <c r="B29" s="40" t="s">
        <v>573</v>
      </c>
      <c r="C29" s="29">
        <v>3172317774</v>
      </c>
      <c r="D29" s="29">
        <v>3172317774</v>
      </c>
      <c r="E29" s="29">
        <v>3172317774</v>
      </c>
      <c r="F29" s="29">
        <v>3155562309.9400001</v>
      </c>
      <c r="G29" s="29">
        <v>1212612684.9400001</v>
      </c>
      <c r="H29" s="29">
        <v>1186112684.9400001</v>
      </c>
      <c r="I29" s="29">
        <v>0</v>
      </c>
      <c r="J29" s="29">
        <v>16755464.059999943</v>
      </c>
      <c r="K29" s="30">
        <v>1</v>
      </c>
      <c r="L29" s="30">
        <v>0.99471822646604757</v>
      </c>
    </row>
    <row r="30" spans="1:12" x14ac:dyDescent="0.25">
      <c r="A30" s="14" t="s">
        <v>1755</v>
      </c>
      <c r="B30" s="37"/>
      <c r="C30" s="20">
        <v>1000000000</v>
      </c>
      <c r="D30" s="20">
        <v>2500000000</v>
      </c>
      <c r="E30" s="20">
        <v>1289472101</v>
      </c>
      <c r="F30" s="20">
        <v>978887783</v>
      </c>
      <c r="G30" s="20">
        <v>896808550.25</v>
      </c>
      <c r="H30" s="20">
        <v>896808550.25</v>
      </c>
      <c r="I30" s="20">
        <v>1210527899</v>
      </c>
      <c r="J30" s="20">
        <v>1521112217</v>
      </c>
      <c r="K30" s="26">
        <v>0.51578884039999995</v>
      </c>
      <c r="L30" s="26">
        <v>0.39155511320000003</v>
      </c>
    </row>
    <row r="31" spans="1:12" ht="45" x14ac:dyDescent="0.25">
      <c r="A31" s="31" t="s">
        <v>550</v>
      </c>
      <c r="B31" s="40" t="s">
        <v>551</v>
      </c>
      <c r="C31" s="29">
        <v>1000000000</v>
      </c>
      <c r="D31" s="29">
        <v>1000000000</v>
      </c>
      <c r="E31" s="29">
        <v>988527741</v>
      </c>
      <c r="F31" s="29">
        <v>978887783</v>
      </c>
      <c r="G31" s="29">
        <v>896808550.25</v>
      </c>
      <c r="H31" s="29">
        <v>896808550.25</v>
      </c>
      <c r="I31" s="29">
        <v>11472259</v>
      </c>
      <c r="J31" s="29">
        <v>21112217</v>
      </c>
      <c r="K31" s="30">
        <v>0.98852774099999996</v>
      </c>
      <c r="L31" s="30">
        <v>0.97888778300000001</v>
      </c>
    </row>
    <row r="32" spans="1:12" ht="45" x14ac:dyDescent="0.25">
      <c r="A32" s="31" t="s">
        <v>548</v>
      </c>
      <c r="B32" s="40" t="s">
        <v>549</v>
      </c>
      <c r="C32" s="29">
        <v>0</v>
      </c>
      <c r="D32" s="29">
        <v>1500000000</v>
      </c>
      <c r="E32" s="29">
        <v>300944360</v>
      </c>
      <c r="F32" s="29">
        <v>0</v>
      </c>
      <c r="G32" s="29">
        <v>0</v>
      </c>
      <c r="H32" s="29">
        <v>0</v>
      </c>
      <c r="I32" s="29">
        <v>1199055640</v>
      </c>
      <c r="J32" s="29">
        <v>1500000000</v>
      </c>
      <c r="K32" s="30">
        <v>0.20062957333333334</v>
      </c>
      <c r="L32" s="30">
        <v>0</v>
      </c>
    </row>
    <row r="33" spans="1:12" x14ac:dyDescent="0.25">
      <c r="A33" s="15" t="s">
        <v>1842</v>
      </c>
      <c r="B33" s="38"/>
      <c r="C33" s="21">
        <v>2944252313</v>
      </c>
      <c r="D33" s="21">
        <v>16064262850</v>
      </c>
      <c r="E33" s="21">
        <v>15504131323</v>
      </c>
      <c r="F33" s="21">
        <v>15447183663</v>
      </c>
      <c r="G33" s="21">
        <v>214564000</v>
      </c>
      <c r="H33" s="21">
        <v>214564000</v>
      </c>
      <c r="I33" s="21">
        <v>560131527</v>
      </c>
      <c r="J33" s="21">
        <v>617079187</v>
      </c>
      <c r="K33" s="27">
        <v>0.96513182508091244</v>
      </c>
      <c r="L33" s="27">
        <v>0.96158683453066129</v>
      </c>
    </row>
    <row r="34" spans="1:12" x14ac:dyDescent="0.25">
      <c r="A34" s="16" t="s">
        <v>1722</v>
      </c>
      <c r="B34" s="39"/>
      <c r="C34" s="22">
        <v>267692143</v>
      </c>
      <c r="D34" s="22">
        <v>267692143</v>
      </c>
      <c r="E34" s="22">
        <v>267692143</v>
      </c>
      <c r="F34" s="22">
        <v>220564000</v>
      </c>
      <c r="G34" s="22">
        <v>214564000</v>
      </c>
      <c r="H34" s="22">
        <v>214564000</v>
      </c>
      <c r="I34" s="22">
        <v>0</v>
      </c>
      <c r="J34" s="22">
        <v>47128143</v>
      </c>
      <c r="K34" s="28">
        <v>1</v>
      </c>
      <c r="L34" s="28">
        <v>0.82394648392799485</v>
      </c>
    </row>
    <row r="35" spans="1:12" ht="45" x14ac:dyDescent="0.25">
      <c r="A35" s="31" t="s">
        <v>568</v>
      </c>
      <c r="B35" s="40" t="s">
        <v>569</v>
      </c>
      <c r="C35" s="29">
        <v>267692143</v>
      </c>
      <c r="D35" s="29">
        <v>267692143</v>
      </c>
      <c r="E35" s="29">
        <v>267692143</v>
      </c>
      <c r="F35" s="29">
        <v>220564000</v>
      </c>
      <c r="G35" s="29">
        <v>214564000</v>
      </c>
      <c r="H35" s="29">
        <v>214564000</v>
      </c>
      <c r="I35" s="29">
        <v>0</v>
      </c>
      <c r="J35" s="29">
        <v>47128143</v>
      </c>
      <c r="K35" s="30">
        <v>1</v>
      </c>
      <c r="L35" s="30">
        <v>0.82394648392799485</v>
      </c>
    </row>
    <row r="36" spans="1:12" x14ac:dyDescent="0.25">
      <c r="A36" s="14" t="s">
        <v>1756</v>
      </c>
      <c r="B36" s="37"/>
      <c r="C36" s="20">
        <v>0</v>
      </c>
      <c r="D36" s="20">
        <v>106911</v>
      </c>
      <c r="E36" s="20">
        <v>0</v>
      </c>
      <c r="F36" s="20">
        <v>0</v>
      </c>
      <c r="G36" s="20">
        <v>0</v>
      </c>
      <c r="H36" s="20">
        <v>0</v>
      </c>
      <c r="I36" s="20">
        <v>106911</v>
      </c>
      <c r="J36" s="20">
        <v>106911</v>
      </c>
      <c r="K36" s="26">
        <v>0</v>
      </c>
      <c r="L36" s="26">
        <v>0</v>
      </c>
    </row>
    <row r="37" spans="1:12" ht="45" x14ac:dyDescent="0.25">
      <c r="A37" s="31" t="s">
        <v>560</v>
      </c>
      <c r="B37" s="40" t="s">
        <v>561</v>
      </c>
      <c r="C37" s="29">
        <v>0</v>
      </c>
      <c r="D37" s="29">
        <v>106911</v>
      </c>
      <c r="E37" s="29">
        <v>0</v>
      </c>
      <c r="F37" s="29">
        <v>0</v>
      </c>
      <c r="G37" s="29">
        <v>0</v>
      </c>
      <c r="H37" s="29">
        <v>0</v>
      </c>
      <c r="I37" s="29">
        <v>106911</v>
      </c>
      <c r="J37" s="29">
        <v>106911</v>
      </c>
      <c r="K37" s="30">
        <v>0</v>
      </c>
      <c r="L37" s="30">
        <v>0</v>
      </c>
    </row>
    <row r="38" spans="1:12" x14ac:dyDescent="0.25">
      <c r="A38" s="14" t="s">
        <v>1844</v>
      </c>
      <c r="B38" s="37"/>
      <c r="C38" s="20">
        <v>0</v>
      </c>
      <c r="D38" s="20">
        <v>14999983683</v>
      </c>
      <c r="E38" s="20">
        <v>14999983683</v>
      </c>
      <c r="F38" s="20">
        <v>14999983683</v>
      </c>
      <c r="G38" s="20">
        <v>0</v>
      </c>
      <c r="H38" s="20">
        <v>0</v>
      </c>
      <c r="I38" s="20">
        <v>0</v>
      </c>
      <c r="J38" s="20">
        <v>0</v>
      </c>
      <c r="K38" s="26">
        <v>1</v>
      </c>
      <c r="L38" s="26">
        <v>1</v>
      </c>
    </row>
    <row r="39" spans="1:12" ht="45" x14ac:dyDescent="0.25">
      <c r="A39" s="31" t="s">
        <v>540</v>
      </c>
      <c r="B39" s="40" t="s">
        <v>543</v>
      </c>
      <c r="C39" s="29">
        <v>0</v>
      </c>
      <c r="D39" s="29">
        <v>14999983683</v>
      </c>
      <c r="E39" s="29">
        <v>14999983683</v>
      </c>
      <c r="F39" s="29">
        <v>14999983683</v>
      </c>
      <c r="G39" s="29">
        <v>0</v>
      </c>
      <c r="H39" s="29">
        <v>0</v>
      </c>
      <c r="I39" s="29">
        <v>0</v>
      </c>
      <c r="J39" s="29">
        <v>0</v>
      </c>
      <c r="K39" s="30">
        <v>1</v>
      </c>
      <c r="L39" s="30">
        <v>1</v>
      </c>
    </row>
    <row r="40" spans="1:12" x14ac:dyDescent="0.25">
      <c r="A40" s="14" t="s">
        <v>1748</v>
      </c>
      <c r="B40" s="37"/>
      <c r="C40" s="20">
        <v>2676560170</v>
      </c>
      <c r="D40" s="20">
        <v>794480189</v>
      </c>
      <c r="E40" s="20">
        <v>236455497</v>
      </c>
      <c r="F40" s="20">
        <v>226635980</v>
      </c>
      <c r="G40" s="20">
        <v>0</v>
      </c>
      <c r="H40" s="20">
        <v>0</v>
      </c>
      <c r="I40" s="20">
        <v>558024692</v>
      </c>
      <c r="J40" s="20">
        <v>567844209</v>
      </c>
      <c r="K40" s="26">
        <v>0.29762289893927107</v>
      </c>
      <c r="L40" s="26">
        <v>0.28526322385113623</v>
      </c>
    </row>
    <row r="41" spans="1:12" ht="45" x14ac:dyDescent="0.25">
      <c r="A41" s="31" t="s">
        <v>536</v>
      </c>
      <c r="B41" s="40" t="s">
        <v>537</v>
      </c>
      <c r="C41" s="29">
        <v>2676560170</v>
      </c>
      <c r="D41" s="29">
        <v>794480189</v>
      </c>
      <c r="E41" s="29">
        <v>236455497</v>
      </c>
      <c r="F41" s="29">
        <v>226635980</v>
      </c>
      <c r="G41" s="29">
        <v>0</v>
      </c>
      <c r="H41" s="29">
        <v>0</v>
      </c>
      <c r="I41" s="29">
        <v>558024692</v>
      </c>
      <c r="J41" s="29">
        <v>567844209</v>
      </c>
      <c r="K41" s="30">
        <v>0.29762289893927107</v>
      </c>
      <c r="L41" s="30">
        <v>0.28526322385113623</v>
      </c>
    </row>
    <row r="42" spans="1:12" x14ac:dyDescent="0.25">
      <c r="A42" s="14" t="s">
        <v>1737</v>
      </c>
      <c r="B42" s="37"/>
      <c r="C42" s="20">
        <v>0</v>
      </c>
      <c r="D42" s="20">
        <v>1860968</v>
      </c>
      <c r="E42" s="20">
        <v>0</v>
      </c>
      <c r="F42" s="20">
        <v>0</v>
      </c>
      <c r="G42" s="20">
        <v>0</v>
      </c>
      <c r="H42" s="20">
        <v>0</v>
      </c>
      <c r="I42" s="20">
        <v>1860968</v>
      </c>
      <c r="J42" s="20">
        <v>1860968</v>
      </c>
      <c r="K42" s="26">
        <v>0</v>
      </c>
      <c r="L42" s="26">
        <v>0</v>
      </c>
    </row>
    <row r="43" spans="1:12" ht="45" x14ac:dyDescent="0.25">
      <c r="A43" s="31" t="s">
        <v>524</v>
      </c>
      <c r="B43" s="40" t="s">
        <v>525</v>
      </c>
      <c r="C43" s="29">
        <v>0</v>
      </c>
      <c r="D43" s="29">
        <v>1860968</v>
      </c>
      <c r="E43" s="29">
        <v>0</v>
      </c>
      <c r="F43" s="29">
        <v>0</v>
      </c>
      <c r="G43" s="29">
        <v>0</v>
      </c>
      <c r="H43" s="29">
        <v>0</v>
      </c>
      <c r="I43" s="29">
        <v>1860968</v>
      </c>
      <c r="J43" s="29">
        <v>1860968</v>
      </c>
      <c r="K43" s="30">
        <v>0</v>
      </c>
      <c r="L43" s="30">
        <v>0</v>
      </c>
    </row>
    <row r="44" spans="1:12" x14ac:dyDescent="0.25">
      <c r="A44" s="14" t="s">
        <v>1843</v>
      </c>
      <c r="B44" s="37"/>
      <c r="C44" s="20">
        <v>0</v>
      </c>
      <c r="D44" s="20">
        <v>138956</v>
      </c>
      <c r="E44" s="20">
        <v>0</v>
      </c>
      <c r="F44" s="20">
        <v>0</v>
      </c>
      <c r="G44" s="20">
        <v>0</v>
      </c>
      <c r="H44" s="20">
        <v>0</v>
      </c>
      <c r="I44" s="20">
        <v>138956</v>
      </c>
      <c r="J44" s="20">
        <v>138956</v>
      </c>
      <c r="K44" s="26">
        <v>0</v>
      </c>
      <c r="L44" s="26">
        <v>0</v>
      </c>
    </row>
    <row r="45" spans="1:12" ht="45" x14ac:dyDescent="0.25">
      <c r="A45" s="31" t="s">
        <v>526</v>
      </c>
      <c r="B45" s="40" t="s">
        <v>529</v>
      </c>
      <c r="C45" s="29">
        <v>0</v>
      </c>
      <c r="D45" s="29">
        <v>6287</v>
      </c>
      <c r="E45" s="29">
        <v>0</v>
      </c>
      <c r="F45" s="29">
        <v>0</v>
      </c>
      <c r="G45" s="29">
        <v>0</v>
      </c>
      <c r="H45" s="29">
        <v>0</v>
      </c>
      <c r="I45" s="29">
        <v>6287</v>
      </c>
      <c r="J45" s="29">
        <v>6287</v>
      </c>
      <c r="K45" s="30">
        <v>0</v>
      </c>
      <c r="L45" s="30">
        <v>0</v>
      </c>
    </row>
    <row r="46" spans="1:12" ht="45" x14ac:dyDescent="0.25">
      <c r="A46" s="31" t="s">
        <v>530</v>
      </c>
      <c r="B46" s="40" t="s">
        <v>531</v>
      </c>
      <c r="C46" s="29">
        <v>0</v>
      </c>
      <c r="D46" s="29">
        <v>132669</v>
      </c>
      <c r="E46" s="29">
        <v>0</v>
      </c>
      <c r="F46" s="29">
        <v>0</v>
      </c>
      <c r="G46" s="29">
        <v>0</v>
      </c>
      <c r="H46" s="29">
        <v>0</v>
      </c>
      <c r="I46" s="29">
        <v>132669</v>
      </c>
      <c r="J46" s="29">
        <v>132669</v>
      </c>
      <c r="K46" s="30">
        <v>0</v>
      </c>
      <c r="L46" s="30">
        <v>0</v>
      </c>
    </row>
    <row r="47" spans="1:12" x14ac:dyDescent="0.25">
      <c r="A47" s="14" t="s">
        <v>1847</v>
      </c>
      <c r="B47" s="37"/>
      <c r="C47" s="20">
        <v>838351723</v>
      </c>
      <c r="D47" s="20">
        <v>838351723</v>
      </c>
      <c r="E47" s="20">
        <v>838351723</v>
      </c>
      <c r="F47" s="20">
        <v>776236000</v>
      </c>
      <c r="G47" s="20">
        <v>0</v>
      </c>
      <c r="H47" s="20">
        <v>0</v>
      </c>
      <c r="I47" s="20">
        <v>0</v>
      </c>
      <c r="J47" s="20">
        <v>62115723</v>
      </c>
      <c r="K47" s="26">
        <v>1</v>
      </c>
      <c r="L47" s="26">
        <v>0.92590732350650873</v>
      </c>
    </row>
    <row r="48" spans="1:12" x14ac:dyDescent="0.25">
      <c r="A48" s="15" t="s">
        <v>1848</v>
      </c>
      <c r="B48" s="38"/>
      <c r="C48" s="21">
        <v>838351723</v>
      </c>
      <c r="D48" s="21">
        <v>838351723</v>
      </c>
      <c r="E48" s="21">
        <v>838351723</v>
      </c>
      <c r="F48" s="21">
        <v>776236000</v>
      </c>
      <c r="G48" s="21">
        <v>0</v>
      </c>
      <c r="H48" s="21">
        <v>0</v>
      </c>
      <c r="I48" s="21">
        <v>0</v>
      </c>
      <c r="J48" s="21">
        <v>62115723</v>
      </c>
      <c r="K48" s="27">
        <v>1</v>
      </c>
      <c r="L48" s="27">
        <v>0.92590732350650873</v>
      </c>
    </row>
    <row r="49" spans="1:12" x14ac:dyDescent="0.25">
      <c r="A49" s="16" t="s">
        <v>1722</v>
      </c>
      <c r="B49" s="39"/>
      <c r="C49" s="22">
        <v>291851723</v>
      </c>
      <c r="D49" s="22">
        <v>291851723</v>
      </c>
      <c r="E49" s="22">
        <v>291851723</v>
      </c>
      <c r="F49" s="22">
        <v>229736000</v>
      </c>
      <c r="G49" s="22">
        <v>0</v>
      </c>
      <c r="H49" s="22">
        <v>0</v>
      </c>
      <c r="I49" s="22">
        <v>0</v>
      </c>
      <c r="J49" s="22">
        <v>62115723</v>
      </c>
      <c r="K49" s="28">
        <v>1</v>
      </c>
      <c r="L49" s="28">
        <v>0.78716684499409306</v>
      </c>
    </row>
    <row r="50" spans="1:12" ht="45" x14ac:dyDescent="0.25">
      <c r="A50" s="31" t="s">
        <v>570</v>
      </c>
      <c r="B50" s="40" t="s">
        <v>571</v>
      </c>
      <c r="C50" s="29">
        <v>291851723</v>
      </c>
      <c r="D50" s="29">
        <v>291851723</v>
      </c>
      <c r="E50" s="29">
        <v>291851723</v>
      </c>
      <c r="F50" s="29">
        <v>229736000</v>
      </c>
      <c r="G50" s="29">
        <v>0</v>
      </c>
      <c r="H50" s="29">
        <v>0</v>
      </c>
      <c r="I50" s="29">
        <v>0</v>
      </c>
      <c r="J50" s="29">
        <v>62115723</v>
      </c>
      <c r="K50" s="30">
        <v>1</v>
      </c>
      <c r="L50" s="30">
        <v>0.78716684499409306</v>
      </c>
    </row>
    <row r="51" spans="1:12" x14ac:dyDescent="0.25">
      <c r="A51" s="14" t="s">
        <v>1755</v>
      </c>
      <c r="B51" s="37"/>
      <c r="C51" s="20">
        <v>546500000</v>
      </c>
      <c r="D51" s="20">
        <v>546500000</v>
      </c>
      <c r="E51" s="20">
        <v>546500000</v>
      </c>
      <c r="F51" s="20">
        <v>546500000</v>
      </c>
      <c r="G51" s="20">
        <v>0</v>
      </c>
      <c r="H51" s="20">
        <v>0</v>
      </c>
      <c r="I51" s="20">
        <v>0</v>
      </c>
      <c r="J51" s="20">
        <v>0</v>
      </c>
      <c r="K51" s="26">
        <v>1</v>
      </c>
      <c r="L51" s="26">
        <v>1</v>
      </c>
    </row>
    <row r="52" spans="1:12" ht="45" x14ac:dyDescent="0.25">
      <c r="A52" s="31" t="s">
        <v>552</v>
      </c>
      <c r="B52" s="40" t="s">
        <v>553</v>
      </c>
      <c r="C52" s="29">
        <v>546500000</v>
      </c>
      <c r="D52" s="29">
        <v>546500000</v>
      </c>
      <c r="E52" s="29">
        <v>546500000</v>
      </c>
      <c r="F52" s="29">
        <v>546500000</v>
      </c>
      <c r="G52" s="29">
        <v>0</v>
      </c>
      <c r="H52" s="29">
        <v>0</v>
      </c>
      <c r="I52" s="29">
        <v>0</v>
      </c>
      <c r="J52" s="29">
        <v>0</v>
      </c>
      <c r="K52" s="30">
        <v>1</v>
      </c>
      <c r="L52" s="30">
        <v>1</v>
      </c>
    </row>
    <row r="53" spans="1:12" x14ac:dyDescent="0.25">
      <c r="A53" s="13" t="s">
        <v>1765</v>
      </c>
      <c r="B53" s="36"/>
      <c r="C53" s="19">
        <v>150000000</v>
      </c>
      <c r="D53" s="19">
        <v>150000000</v>
      </c>
      <c r="E53" s="19">
        <v>150000000</v>
      </c>
      <c r="F53" s="19">
        <v>138457674</v>
      </c>
      <c r="G53" s="19">
        <v>0</v>
      </c>
      <c r="H53" s="19">
        <v>0</v>
      </c>
      <c r="I53" s="19">
        <v>0</v>
      </c>
      <c r="J53" s="19">
        <v>11542326</v>
      </c>
      <c r="K53" s="25">
        <v>1</v>
      </c>
      <c r="L53" s="25">
        <v>0.92305115999999998</v>
      </c>
    </row>
    <row r="54" spans="1:12" x14ac:dyDescent="0.25">
      <c r="A54" s="14" t="s">
        <v>1766</v>
      </c>
      <c r="B54" s="37"/>
      <c r="C54" s="20">
        <v>150000000</v>
      </c>
      <c r="D54" s="20">
        <v>150000000</v>
      </c>
      <c r="E54" s="20">
        <v>150000000</v>
      </c>
      <c r="F54" s="20">
        <v>138457674</v>
      </c>
      <c r="G54" s="20">
        <v>0</v>
      </c>
      <c r="H54" s="20">
        <v>0</v>
      </c>
      <c r="I54" s="20">
        <v>0</v>
      </c>
      <c r="J54" s="20">
        <v>11542326</v>
      </c>
      <c r="K54" s="26">
        <v>1</v>
      </c>
      <c r="L54" s="26">
        <v>0.92305115999999998</v>
      </c>
    </row>
    <row r="55" spans="1:12" x14ac:dyDescent="0.25">
      <c r="A55" s="15" t="s">
        <v>1849</v>
      </c>
      <c r="B55" s="38"/>
      <c r="C55" s="21">
        <v>150000000</v>
      </c>
      <c r="D55" s="21">
        <v>150000000</v>
      </c>
      <c r="E55" s="21">
        <v>150000000</v>
      </c>
      <c r="F55" s="21">
        <v>138457674</v>
      </c>
      <c r="G55" s="21">
        <v>0</v>
      </c>
      <c r="H55" s="21">
        <v>0</v>
      </c>
      <c r="I55" s="21">
        <v>0</v>
      </c>
      <c r="J55" s="21">
        <v>11542326</v>
      </c>
      <c r="K55" s="27">
        <v>1</v>
      </c>
      <c r="L55" s="27">
        <v>0.92305115999999998</v>
      </c>
    </row>
    <row r="56" spans="1:12" x14ac:dyDescent="0.25">
      <c r="A56" s="16" t="s">
        <v>1722</v>
      </c>
      <c r="B56" s="39"/>
      <c r="C56" s="22">
        <v>150000000</v>
      </c>
      <c r="D56" s="22">
        <v>150000000</v>
      </c>
      <c r="E56" s="22">
        <v>150000000</v>
      </c>
      <c r="F56" s="22">
        <v>138457674</v>
      </c>
      <c r="G56" s="22">
        <v>0</v>
      </c>
      <c r="H56" s="22">
        <v>0</v>
      </c>
      <c r="I56" s="22">
        <v>0</v>
      </c>
      <c r="J56" s="22">
        <v>11542326</v>
      </c>
      <c r="K56" s="28">
        <v>1</v>
      </c>
      <c r="L56" s="28">
        <v>0.92305115999999998</v>
      </c>
    </row>
    <row r="57" spans="1:12" ht="60" x14ac:dyDescent="0.25">
      <c r="A57" s="31" t="s">
        <v>556</v>
      </c>
      <c r="B57" s="40" t="s">
        <v>557</v>
      </c>
      <c r="C57" s="29">
        <v>150000000</v>
      </c>
      <c r="D57" s="29">
        <v>150000000</v>
      </c>
      <c r="E57" s="29">
        <v>150000000</v>
      </c>
      <c r="F57" s="29">
        <v>138457674</v>
      </c>
      <c r="G57" s="29">
        <v>0</v>
      </c>
      <c r="H57" s="29">
        <v>0</v>
      </c>
      <c r="I57" s="29">
        <v>0</v>
      </c>
      <c r="J57" s="29">
        <v>11542326</v>
      </c>
      <c r="K57" s="30">
        <v>1</v>
      </c>
      <c r="L57" s="30">
        <v>0.92305115999999998</v>
      </c>
    </row>
    <row r="58" spans="1:12" x14ac:dyDescent="0.25">
      <c r="A58" s="65" t="s">
        <v>2032</v>
      </c>
      <c r="B58" s="66"/>
      <c r="C58" s="32">
        <v>20720873882</v>
      </c>
      <c r="D58" s="32">
        <v>42714330545.029999</v>
      </c>
      <c r="E58" s="32">
        <v>40943671117.029999</v>
      </c>
      <c r="F58" s="32">
        <v>33157396263.52</v>
      </c>
      <c r="G58" s="32">
        <v>11564374982.080002</v>
      </c>
      <c r="H58" s="32">
        <v>11433142338.160002</v>
      </c>
      <c r="I58" s="32">
        <v>1770659428</v>
      </c>
      <c r="J58" s="32">
        <v>9556934281.5099983</v>
      </c>
      <c r="K58" s="33">
        <v>0.95854647830349704</v>
      </c>
      <c r="L58" s="33">
        <v>0.77625929847045227</v>
      </c>
    </row>
  </sheetData>
  <mergeCells count="2">
    <mergeCell ref="A3:B3"/>
    <mergeCell ref="A58:B5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7"/>
  <sheetViews>
    <sheetView topLeftCell="C94" workbookViewId="0">
      <selection activeCell="D102" sqref="D102"/>
    </sheetView>
  </sheetViews>
  <sheetFormatPr baseColWidth="10" defaultRowHeight="15" x14ac:dyDescent="0.25"/>
  <cols>
    <col min="1" max="1" width="23" customWidth="1"/>
    <col min="2" max="2" width="48" style="34" customWidth="1"/>
    <col min="3" max="8" width="21" style="17" customWidth="1"/>
    <col min="9" max="10" width="21" style="49" customWidth="1"/>
    <col min="11" max="11" width="16.7109375" style="23" bestFit="1" customWidth="1"/>
    <col min="12" max="12" width="15.42578125" style="23" bestFit="1" customWidth="1"/>
  </cols>
  <sheetData>
    <row r="1" spans="1:12" x14ac:dyDescent="0.25">
      <c r="A1" s="1" t="s">
        <v>1</v>
      </c>
      <c r="C1" s="17" t="s">
        <v>574</v>
      </c>
    </row>
    <row r="3" spans="1:12" x14ac:dyDescent="0.25">
      <c r="A3" s="67" t="s">
        <v>2046</v>
      </c>
      <c r="B3" s="67"/>
      <c r="C3" s="44" t="s">
        <v>2047</v>
      </c>
      <c r="D3" s="44" t="s">
        <v>2048</v>
      </c>
      <c r="E3" s="44" t="s">
        <v>2049</v>
      </c>
      <c r="F3" s="44" t="s">
        <v>2050</v>
      </c>
      <c r="G3" s="44" t="s">
        <v>2051</v>
      </c>
      <c r="H3" s="44" t="s">
        <v>2052</v>
      </c>
      <c r="I3" s="44" t="s">
        <v>2053</v>
      </c>
      <c r="J3" s="44" t="s">
        <v>2054</v>
      </c>
      <c r="K3" s="33" t="s">
        <v>2055</v>
      </c>
      <c r="L3" s="33" t="s">
        <v>2056</v>
      </c>
    </row>
    <row r="4" spans="1:12" x14ac:dyDescent="0.25">
      <c r="A4" s="12" t="s">
        <v>1850</v>
      </c>
      <c r="B4" s="35"/>
      <c r="C4" s="18">
        <v>551433047660</v>
      </c>
      <c r="D4" s="18">
        <v>589967878047.25</v>
      </c>
      <c r="E4" s="18">
        <v>571857572994.04993</v>
      </c>
      <c r="F4" s="18">
        <v>565878973095.7002</v>
      </c>
      <c r="G4" s="18">
        <v>552348343791.64001</v>
      </c>
      <c r="H4" s="18">
        <v>522739366264.46997</v>
      </c>
      <c r="I4" s="50">
        <v>18110305053.200073</v>
      </c>
      <c r="J4" s="50">
        <v>24088904951.549805</v>
      </c>
      <c r="K4" s="24">
        <v>0.96930289643371115</v>
      </c>
      <c r="L4" s="24">
        <v>0.95916912454406456</v>
      </c>
    </row>
    <row r="5" spans="1:12" x14ac:dyDescent="0.25">
      <c r="A5" s="13" t="s">
        <v>1715</v>
      </c>
      <c r="B5" s="36"/>
      <c r="C5" s="19">
        <v>551433047660</v>
      </c>
      <c r="D5" s="19">
        <v>589967878047.25</v>
      </c>
      <c r="E5" s="19">
        <v>571857572994.04993</v>
      </c>
      <c r="F5" s="19">
        <v>565878973095.7002</v>
      </c>
      <c r="G5" s="19">
        <v>552348343791.64001</v>
      </c>
      <c r="H5" s="19">
        <v>522739366264.46997</v>
      </c>
      <c r="I5" s="51">
        <v>18110305053.200073</v>
      </c>
      <c r="J5" s="51">
        <v>24088904951.549805</v>
      </c>
      <c r="K5" s="25">
        <v>0.96930289643371115</v>
      </c>
      <c r="L5" s="25">
        <v>0.95916912454406456</v>
      </c>
    </row>
    <row r="6" spans="1:12" x14ac:dyDescent="0.25">
      <c r="A6" s="14" t="s">
        <v>1827</v>
      </c>
      <c r="B6" s="37"/>
      <c r="C6" s="20">
        <v>551433047660</v>
      </c>
      <c r="D6" s="20">
        <v>589967878047.25</v>
      </c>
      <c r="E6" s="20">
        <v>571857572994.04993</v>
      </c>
      <c r="F6" s="20">
        <v>565878973095.7002</v>
      </c>
      <c r="G6" s="20">
        <v>552348343791.64001</v>
      </c>
      <c r="H6" s="20">
        <v>522739366264.46997</v>
      </c>
      <c r="I6" s="52">
        <v>18110305053.200073</v>
      </c>
      <c r="J6" s="52">
        <v>24088904951.549805</v>
      </c>
      <c r="K6" s="26">
        <v>0.96930289643371115</v>
      </c>
      <c r="L6" s="26">
        <v>0.95916912454406456</v>
      </c>
    </row>
    <row r="7" spans="1:12" x14ac:dyDescent="0.25">
      <c r="A7" s="15" t="s">
        <v>1854</v>
      </c>
      <c r="B7" s="38"/>
      <c r="C7" s="21">
        <v>531073908515</v>
      </c>
      <c r="D7" s="21">
        <v>567781453795.44995</v>
      </c>
      <c r="E7" s="21">
        <v>549981073571.43994</v>
      </c>
      <c r="F7" s="21">
        <v>546592977545.02008</v>
      </c>
      <c r="G7" s="21">
        <v>541180098785.35999</v>
      </c>
      <c r="H7" s="21">
        <v>515341205303.68994</v>
      </c>
      <c r="I7" s="53">
        <v>17800380224.01001</v>
      </c>
      <c r="J7" s="53">
        <v>21188476250.429871</v>
      </c>
      <c r="K7" s="27">
        <v>0.96864923976466688</v>
      </c>
      <c r="L7" s="27">
        <v>0.96268198598458754</v>
      </c>
    </row>
    <row r="8" spans="1:12" x14ac:dyDescent="0.25">
      <c r="A8" s="16" t="s">
        <v>1722</v>
      </c>
      <c r="B8" s="39"/>
      <c r="C8" s="22">
        <v>47331502715</v>
      </c>
      <c r="D8" s="22">
        <v>50493098903</v>
      </c>
      <c r="E8" s="22">
        <v>50468962190.959999</v>
      </c>
      <c r="F8" s="22">
        <v>50042619868.970001</v>
      </c>
      <c r="G8" s="22">
        <v>46236386876.650002</v>
      </c>
      <c r="H8" s="22">
        <v>36082409929.480003</v>
      </c>
      <c r="I8" s="54">
        <v>24136712.040000916</v>
      </c>
      <c r="J8" s="54">
        <v>450479034.02999878</v>
      </c>
      <c r="K8" s="28">
        <v>0.99952197998212844</v>
      </c>
      <c r="L8" s="28">
        <v>0.99107840390435542</v>
      </c>
    </row>
    <row r="9" spans="1:12" ht="30" x14ac:dyDescent="0.25">
      <c r="A9" s="31" t="s">
        <v>596</v>
      </c>
      <c r="B9" s="40" t="str">
        <f>+VLOOKUP(A9,Hoja5!$D$2:$E$733,2)</f>
        <v>ACOGIDA - LLEGO Y ME QUEDO EN LA ESCUELA  - Ingresos corrientes de libre destinacion</v>
      </c>
      <c r="C9" s="29">
        <v>319475085</v>
      </c>
      <c r="D9" s="29">
        <v>897786977</v>
      </c>
      <c r="E9" s="29">
        <v>897786977</v>
      </c>
      <c r="F9" s="29">
        <v>897786977</v>
      </c>
      <c r="G9" s="29">
        <v>533527832</v>
      </c>
      <c r="H9" s="29">
        <v>522934500</v>
      </c>
      <c r="I9" s="55">
        <v>0</v>
      </c>
      <c r="J9" s="55">
        <v>0</v>
      </c>
      <c r="K9" s="30">
        <v>1</v>
      </c>
      <c r="L9" s="30">
        <v>1</v>
      </c>
    </row>
    <row r="10" spans="1:12" ht="30" x14ac:dyDescent="0.25">
      <c r="A10" s="31" t="s">
        <v>598</v>
      </c>
      <c r="B10" s="40" t="str">
        <f>+VLOOKUP(A10,Hoja5!$D$2:$E$733,2)</f>
        <v>ACOGIDA - PERMANECER - ALIMENTACION ESCOLAR   - Ingresos corrientes de libre destinacion</v>
      </c>
      <c r="C10" s="29">
        <v>13200000000</v>
      </c>
      <c r="D10" s="29">
        <v>12417130060</v>
      </c>
      <c r="E10" s="29">
        <v>12417130059.459999</v>
      </c>
      <c r="F10" s="29">
        <v>12417130058.41</v>
      </c>
      <c r="G10" s="29">
        <v>11861336516.99</v>
      </c>
      <c r="H10" s="29">
        <v>11267966354.200001</v>
      </c>
      <c r="I10" s="55">
        <v>0.54000091552734375</v>
      </c>
      <c r="J10" s="55">
        <v>1.5900001525878906</v>
      </c>
      <c r="K10" s="30">
        <v>0.99999999995651156</v>
      </c>
      <c r="L10" s="30">
        <v>0.9999999998719511</v>
      </c>
    </row>
    <row r="11" spans="1:12" ht="30" x14ac:dyDescent="0.25">
      <c r="A11" s="31" t="s">
        <v>600</v>
      </c>
      <c r="B11" s="40" t="str">
        <f>+VLOOKUP(A11,Hoja5!$D$2:$E$733,2)</f>
        <v>ACOGIDA - PERMANECER - TRANSPORTE  ESCOLAR   - Ingresos Corrientes de Libre Destinacion</v>
      </c>
      <c r="C11" s="29">
        <v>3005523554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55">
        <v>0</v>
      </c>
      <c r="J11" s="55">
        <v>0</v>
      </c>
      <c r="K11" s="30" t="e">
        <v>#DIV/0!</v>
      </c>
      <c r="L11" s="30" t="e">
        <v>#DIV/0!</v>
      </c>
    </row>
    <row r="12" spans="1:12" ht="45" x14ac:dyDescent="0.25">
      <c r="A12" s="31" t="s">
        <v>602</v>
      </c>
      <c r="B12" s="40" t="str">
        <f>+VLOOKUP(A12,Hoja5!$D$2:$E$733,2)</f>
        <v>ACOGIDA - PERMANECER  - OTRAS ESTRATEGIAS DE PERMANENCIA  - Ingresos corrientes de libre destinacion</v>
      </c>
      <c r="C12" s="29">
        <v>700000000</v>
      </c>
      <c r="D12" s="29">
        <v>1352134590</v>
      </c>
      <c r="E12" s="29">
        <v>1352134590</v>
      </c>
      <c r="F12" s="29">
        <v>1185178843</v>
      </c>
      <c r="G12" s="29">
        <v>162933333</v>
      </c>
      <c r="H12" s="29">
        <v>160133333</v>
      </c>
      <c r="I12" s="55">
        <v>0</v>
      </c>
      <c r="J12" s="55">
        <v>166955747</v>
      </c>
      <c r="K12" s="30">
        <v>1</v>
      </c>
      <c r="L12" s="30">
        <v>0.87652431330818925</v>
      </c>
    </row>
    <row r="13" spans="1:12" ht="30" x14ac:dyDescent="0.25">
      <c r="A13" s="31" t="s">
        <v>604</v>
      </c>
      <c r="B13" s="40" t="str">
        <f>+VLOOKUP(A13,Hoja5!$D$2:$E$733,2)</f>
        <v>ACOGIDA - ATENCION A POBLACION DIVERSA  - Ingresos corrientes de libre destinacion</v>
      </c>
      <c r="C13" s="29">
        <v>83197486</v>
      </c>
      <c r="D13" s="29">
        <v>83197486</v>
      </c>
      <c r="E13" s="29">
        <v>83197486</v>
      </c>
      <c r="F13" s="29">
        <v>29428736</v>
      </c>
      <c r="G13" s="29">
        <v>0</v>
      </c>
      <c r="H13" s="29">
        <v>0</v>
      </c>
      <c r="I13" s="55">
        <v>0</v>
      </c>
      <c r="J13" s="55">
        <v>53768750</v>
      </c>
      <c r="K13" s="30">
        <v>1</v>
      </c>
      <c r="L13" s="30">
        <v>0.3537214574007681</v>
      </c>
    </row>
    <row r="14" spans="1:12" ht="30" x14ac:dyDescent="0.25">
      <c r="A14" s="31" t="s">
        <v>606</v>
      </c>
      <c r="B14" s="40" t="str">
        <f>+VLOOKUP(A14,Hoja5!$D$2:$E$733,2)</f>
        <v>ACOGIDA - ATENCION A  JOVENES Y ADULTOS  - Ingresos corrientes de libre destinacion</v>
      </c>
      <c r="C14" s="29">
        <v>1005827769</v>
      </c>
      <c r="D14" s="29">
        <v>915228820</v>
      </c>
      <c r="E14" s="29">
        <v>915228818.36000001</v>
      </c>
      <c r="F14" s="29">
        <v>915228818.36000001</v>
      </c>
      <c r="G14" s="29">
        <v>673338351</v>
      </c>
      <c r="H14" s="29">
        <v>673338351</v>
      </c>
      <c r="I14" s="55">
        <v>1.6399999856948853</v>
      </c>
      <c r="J14" s="55">
        <v>1.6399999856948853</v>
      </c>
      <c r="K14" s="30">
        <v>0.99999999820809837</v>
      </c>
      <c r="L14" s="30">
        <v>0.99999999820809837</v>
      </c>
    </row>
    <row r="15" spans="1:12" ht="45" x14ac:dyDescent="0.25">
      <c r="A15" s="31" t="s">
        <v>608</v>
      </c>
      <c r="B15" s="40" t="str">
        <f>+VLOOKUP(A15,Hoja5!$D$2:$E$733,2)</f>
        <v>ACOGIDA - FORTALECIMIENTO DE LOS AMBIENTES DE APRENDIZAJE DE LAS SEDES EDUCATIVAS  - Ingresos corrientes de libre destinacion</v>
      </c>
      <c r="C15" s="29">
        <v>12000000000</v>
      </c>
      <c r="D15" s="29">
        <v>6462913510</v>
      </c>
      <c r="E15" s="29">
        <v>6462913510</v>
      </c>
      <c r="F15" s="29">
        <v>6462913510</v>
      </c>
      <c r="G15" s="29">
        <v>6432326214</v>
      </c>
      <c r="H15" s="29">
        <v>680111819</v>
      </c>
      <c r="I15" s="55">
        <v>0</v>
      </c>
      <c r="J15" s="55">
        <v>0</v>
      </c>
      <c r="K15" s="30">
        <v>1</v>
      </c>
      <c r="L15" s="30">
        <v>1</v>
      </c>
    </row>
    <row r="16" spans="1:12" ht="45" x14ac:dyDescent="0.25">
      <c r="A16" s="31" t="s">
        <v>610</v>
      </c>
      <c r="B16" s="40" t="str">
        <f>+VLOOKUP(A16,Hoja5!$D$2:$E$733,2)</f>
        <v>ACOGIDA - ATENCION A POBLACION CON EXTRAEDAD  - Ingresos corrientes de libre destinacion</v>
      </c>
      <c r="C16" s="29">
        <v>2151931782</v>
      </c>
      <c r="D16" s="29">
        <v>1936035438</v>
      </c>
      <c r="E16" s="29">
        <v>1936035438</v>
      </c>
      <c r="F16" s="29">
        <v>1936035438</v>
      </c>
      <c r="G16" s="29">
        <v>1598913170</v>
      </c>
      <c r="H16" s="29">
        <v>1588876670</v>
      </c>
      <c r="I16" s="55">
        <v>0</v>
      </c>
      <c r="J16" s="55">
        <v>0</v>
      </c>
      <c r="K16" s="30">
        <v>1</v>
      </c>
      <c r="L16" s="30">
        <v>1</v>
      </c>
    </row>
    <row r="17" spans="1:12" ht="60" x14ac:dyDescent="0.25">
      <c r="A17" s="31" t="s">
        <v>612</v>
      </c>
      <c r="B17" s="40" t="str">
        <f>+VLOOKUP(A17,Hoja5!$D$2:$E$733,2)</f>
        <v>SENTENCIAS Y CONCILIACIONES - OPTMIZACION DE LA OPERACION DE LAS INSTITUCIONES EDUCATIVAS OFICIALES DE CARTAGENA DE INDIAS  - Ingresos corrientes de libre destinacion</v>
      </c>
      <c r="C17" s="29">
        <v>46164420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55">
        <v>0</v>
      </c>
      <c r="J17" s="55">
        <v>0</v>
      </c>
      <c r="K17" s="30" t="e">
        <v>#DIV/0!</v>
      </c>
      <c r="L17" s="30" t="e">
        <v>#DIV/0!</v>
      </c>
    </row>
    <row r="18" spans="1:12" ht="75" x14ac:dyDescent="0.25">
      <c r="A18" s="31" t="s">
        <v>614</v>
      </c>
      <c r="B18" s="40" t="str">
        <f>+VLOOKUP(A18,Hoja5!$D$2:$E$733,2)</f>
        <v>PASIVOS EXIGIBLES - OPTIMIZACION DE LA OPERACION DE LAS INSTITUCIONES EDUCATIVAS OFICIALES DE CARTAGENA DE INDIAS - VIGENCIAS EXPIRADAS  - Ingresos corrientes de libre destinacion</v>
      </c>
      <c r="C18" s="29">
        <v>68269277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55">
        <v>0</v>
      </c>
      <c r="J18" s="55">
        <v>0</v>
      </c>
      <c r="K18" s="30" t="e">
        <v>#DIV/0!</v>
      </c>
      <c r="L18" s="30" t="e">
        <v>#DIV/0!</v>
      </c>
    </row>
    <row r="19" spans="1:12" ht="60" x14ac:dyDescent="0.25">
      <c r="A19" s="31" t="s">
        <v>616</v>
      </c>
      <c r="B19" s="40" t="str">
        <f>+VLOOKUP(A19,Hoja5!$D$2:$E$733,2)</f>
        <v>GASTOS ADMINISTRATIVOS PLANTA CENTRAL - ADMINISTRACION DEL TALENTO HUMANO DEL SECTOR EDUCATIVO OFICIAL DE CARTAGENA DE INDIAS  - Ingresos corrientes de libre destinacion</v>
      </c>
      <c r="C19" s="29">
        <v>1</v>
      </c>
      <c r="D19" s="29">
        <v>1414436227</v>
      </c>
      <c r="E19" s="29">
        <v>1414436227</v>
      </c>
      <c r="F19" s="29">
        <v>1210686227</v>
      </c>
      <c r="G19" s="29">
        <v>1111457362</v>
      </c>
      <c r="H19" s="29">
        <v>67130847</v>
      </c>
      <c r="I19" s="55">
        <v>0</v>
      </c>
      <c r="J19" s="55">
        <v>203750000</v>
      </c>
      <c r="K19" s="30">
        <v>1</v>
      </c>
      <c r="L19" s="30">
        <v>0.85594967372113273</v>
      </c>
    </row>
    <row r="20" spans="1:12" ht="60" x14ac:dyDescent="0.25">
      <c r="A20" s="31" t="s">
        <v>618</v>
      </c>
      <c r="B20" s="40" t="str">
        <f>+VLOOKUP(A20,Hoja5!$D$2:$E$733,2)</f>
        <v>GASTOS GENERALES  - ADMINISTRACION DEL TALENTO HUMANO EN EL SECTOR EDUCATIVO OFICIAL DE CARTAGENA DE INDIAS  - Ingresos corrientes de libre destinacion</v>
      </c>
      <c r="C20" s="29">
        <v>3744652</v>
      </c>
      <c r="D20" s="29">
        <v>8744652</v>
      </c>
      <c r="E20" s="29">
        <v>2889366</v>
      </c>
      <c r="F20" s="29">
        <v>2889366</v>
      </c>
      <c r="G20" s="29">
        <v>2889366</v>
      </c>
      <c r="H20" s="29">
        <v>2889366</v>
      </c>
      <c r="I20" s="55">
        <v>5855286</v>
      </c>
      <c r="J20" s="55">
        <v>5855286</v>
      </c>
      <c r="K20" s="30">
        <v>0.33041520691732501</v>
      </c>
      <c r="L20" s="30">
        <v>0.33041520691732501</v>
      </c>
    </row>
    <row r="21" spans="1:12" ht="75" x14ac:dyDescent="0.25">
      <c r="A21" s="31" t="s">
        <v>620</v>
      </c>
      <c r="B21" s="40" t="str">
        <f>+VLOOKUP(A21,Hoja5!$D$2:$E$733,2)</f>
        <v>GASTOS DE PERSONAL ADMINISTRATIVOS Y DOCENTE - ADMINISTRACION DEL TALENTO HUMANO DEL SECTOR EDUCATIVO OFICIAL DE CARTAGENA DE INDIAS  - Ingresos corrientes de libre destinacion</v>
      </c>
      <c r="C21" s="29">
        <v>1</v>
      </c>
      <c r="D21" s="29">
        <v>1119914748</v>
      </c>
      <c r="E21" s="29">
        <v>1119914748</v>
      </c>
      <c r="F21" s="29">
        <v>1118047016</v>
      </c>
      <c r="G21" s="29">
        <v>1108047016</v>
      </c>
      <c r="H21" s="29">
        <v>0</v>
      </c>
      <c r="I21" s="55">
        <v>0</v>
      </c>
      <c r="J21" s="55">
        <v>1867732</v>
      </c>
      <c r="K21" s="30">
        <v>1</v>
      </c>
      <c r="L21" s="30">
        <v>0.99833225519769653</v>
      </c>
    </row>
    <row r="22" spans="1:12" ht="60" x14ac:dyDescent="0.25">
      <c r="A22" s="31" t="s">
        <v>622</v>
      </c>
      <c r="B22" s="40" t="str">
        <f>+VLOOKUP(A22,Hoja5!$D$2:$E$733,2)</f>
        <v>OPTMIZACION DE LA OPERACION DE LAS INSTITUCIONES EDUCATIVAS OFICIALES DE CARTAGENA DE INDIAS (CALIDAD MATRICULA OFICIAL)  - Ingresos corrientes de libre destinacion</v>
      </c>
      <c r="C22" s="29">
        <v>14747368688</v>
      </c>
      <c r="D22" s="29">
        <v>14665874167</v>
      </c>
      <c r="E22" s="29">
        <v>14665874166.139999</v>
      </c>
      <c r="F22" s="29">
        <v>14665874165.200001</v>
      </c>
      <c r="G22" s="29">
        <v>14648274165.200001</v>
      </c>
      <c r="H22" s="29">
        <v>14525621924.1</v>
      </c>
      <c r="I22" s="55">
        <v>0.8600006103515625</v>
      </c>
      <c r="J22" s="55">
        <v>1.7999992370605469</v>
      </c>
      <c r="K22" s="30">
        <v>0.99999999994136046</v>
      </c>
      <c r="L22" s="30">
        <v>0.99999999987726618</v>
      </c>
    </row>
    <row r="23" spans="1:12" ht="60" x14ac:dyDescent="0.25">
      <c r="A23" s="31" t="s">
        <v>654</v>
      </c>
      <c r="B23" s="40" t="str">
        <f>+VLOOKUP(A23,Hoja5!$D$2:$E$733,2)</f>
        <v>DOTACION ADMINISTRATIVOS DEL TALENTO HUMANO DEL SERVICIO EDUCATIVO OFICIAL DEL DISTRITO DE CARTAGENA - Ingresos Corrientes de Libre Destinacion</v>
      </c>
      <c r="C23" s="29">
        <v>0</v>
      </c>
      <c r="D23" s="29">
        <v>180055152</v>
      </c>
      <c r="E23" s="29">
        <v>166573049</v>
      </c>
      <c r="F23" s="29">
        <v>166573049</v>
      </c>
      <c r="G23" s="29">
        <v>0</v>
      </c>
      <c r="H23" s="29">
        <v>0</v>
      </c>
      <c r="I23" s="55">
        <v>13482103</v>
      </c>
      <c r="J23" s="55">
        <v>13482103</v>
      </c>
      <c r="K23" s="30">
        <v>0.92512237028352295</v>
      </c>
      <c r="L23" s="30">
        <v>0.92512237028352295</v>
      </c>
    </row>
    <row r="24" spans="1:12" ht="60" x14ac:dyDescent="0.25">
      <c r="A24" s="31" t="s">
        <v>656</v>
      </c>
      <c r="B24" s="40" t="str">
        <f>+VLOOKUP(A24,Hoja5!$D$2:$E$733,2)</f>
        <v>DOTACION DOCENTE ADMINISTRACION DEL TALENTO HUMANO DEL SERVICIO EDUCTIVO OFICIAL DEL DISTRITO DE CARTAGENA - Ingresos Corrientes de Libre Destinacion</v>
      </c>
      <c r="C24" s="29">
        <v>0</v>
      </c>
      <c r="D24" s="29">
        <v>174192427</v>
      </c>
      <c r="E24" s="29">
        <v>169393107</v>
      </c>
      <c r="F24" s="29">
        <v>169393107</v>
      </c>
      <c r="G24" s="29">
        <v>0</v>
      </c>
      <c r="H24" s="29">
        <v>0</v>
      </c>
      <c r="I24" s="55">
        <v>4799320</v>
      </c>
      <c r="J24" s="55">
        <v>4799320</v>
      </c>
      <c r="K24" s="30">
        <v>0.97244817078069645</v>
      </c>
      <c r="L24" s="30">
        <v>0.97244817078069645</v>
      </c>
    </row>
    <row r="25" spans="1:12" ht="60" x14ac:dyDescent="0.25">
      <c r="A25" s="31" t="s">
        <v>652</v>
      </c>
      <c r="B25" s="40" t="str">
        <f>+VLOOKUP(A25,Hoja5!$D$2:$E$733,2)</f>
        <v>OPTIMIZACION DE LA OPERACION DE LAS INSTITUCIONES EDUCATIVAS OFICIALES DE CARTAGENA DE INDIAS - Ingresos Corrientes de Libre Destinacion</v>
      </c>
      <c r="C25" s="29">
        <v>0</v>
      </c>
      <c r="D25" s="29">
        <v>8865454649</v>
      </c>
      <c r="E25" s="29">
        <v>8865454649</v>
      </c>
      <c r="F25" s="29">
        <v>8865454558</v>
      </c>
      <c r="G25" s="29">
        <v>8103343550.46</v>
      </c>
      <c r="H25" s="29">
        <v>6593406765.1800003</v>
      </c>
      <c r="I25" s="55">
        <v>0</v>
      </c>
      <c r="J25" s="55">
        <v>91</v>
      </c>
      <c r="K25" s="30">
        <v>1</v>
      </c>
      <c r="L25" s="30">
        <v>0.99999998973543902</v>
      </c>
    </row>
    <row r="26" spans="1:12" x14ac:dyDescent="0.25">
      <c r="A26" s="14" t="s">
        <v>1711</v>
      </c>
      <c r="B26" s="37"/>
      <c r="C26" s="20">
        <v>0</v>
      </c>
      <c r="D26" s="20">
        <v>407052051</v>
      </c>
      <c r="E26" s="20">
        <v>407052051</v>
      </c>
      <c r="F26" s="20">
        <v>407052051</v>
      </c>
      <c r="G26" s="20">
        <v>407052051</v>
      </c>
      <c r="H26" s="20">
        <v>407052051</v>
      </c>
      <c r="I26" s="52">
        <v>0</v>
      </c>
      <c r="J26" s="52">
        <v>0</v>
      </c>
      <c r="K26" s="26">
        <v>1</v>
      </c>
      <c r="L26" s="26">
        <v>1</v>
      </c>
    </row>
    <row r="27" spans="1:12" ht="45" x14ac:dyDescent="0.25">
      <c r="A27" s="31" t="s">
        <v>594</v>
      </c>
      <c r="B27" s="40" t="str">
        <f>+VLOOKUP(A27,Hoja5!$D$2:$E$733,2)</f>
        <v>ACOGIDA - FORTALECIMIENTO DE LOS AMBIENTES DE APRENDIZAJE DE LAS SEDES EDUCATIVAS- Regalias Excedentes de Regalias Ley 141</v>
      </c>
      <c r="C27" s="29">
        <v>0</v>
      </c>
      <c r="D27" s="29">
        <v>407052051</v>
      </c>
      <c r="E27" s="29">
        <v>407052051</v>
      </c>
      <c r="F27" s="29">
        <v>407052051</v>
      </c>
      <c r="G27" s="29">
        <v>407052051</v>
      </c>
      <c r="H27" s="29">
        <v>407052051</v>
      </c>
      <c r="I27" s="55">
        <v>0</v>
      </c>
      <c r="J27" s="55">
        <v>0</v>
      </c>
      <c r="K27" s="30">
        <v>1</v>
      </c>
      <c r="L27" s="30">
        <v>1</v>
      </c>
    </row>
    <row r="28" spans="1:12" x14ac:dyDescent="0.25">
      <c r="A28" s="14" t="s">
        <v>1853</v>
      </c>
      <c r="B28" s="37"/>
      <c r="C28" s="20">
        <v>2610921477</v>
      </c>
      <c r="D28" s="20">
        <v>11892375777</v>
      </c>
      <c r="E28" s="20">
        <v>2610921477</v>
      </c>
      <c r="F28" s="20">
        <v>2610921477</v>
      </c>
      <c r="G28" s="20">
        <v>2610921476.9899998</v>
      </c>
      <c r="H28" s="20">
        <v>2610921476.9899998</v>
      </c>
      <c r="I28" s="52">
        <v>9281454300</v>
      </c>
      <c r="J28" s="52">
        <v>9281454300</v>
      </c>
      <c r="K28" s="26">
        <v>0.21954582717185528</v>
      </c>
      <c r="L28" s="26">
        <v>0.21954582717185528</v>
      </c>
    </row>
    <row r="29" spans="1:12" ht="30" x14ac:dyDescent="0.25">
      <c r="A29" s="31" t="s">
        <v>585</v>
      </c>
      <c r="B29" s="40" t="str">
        <f>+VLOOKUP(A29,Hoja5!$D$2:$E$733,2)</f>
        <v>ACOGIDA - PERMANECER - ALIMENTACION ESCOLAR   - Asignacion especial men</v>
      </c>
      <c r="C29" s="29">
        <v>2610921477</v>
      </c>
      <c r="D29" s="29">
        <v>2610921477</v>
      </c>
      <c r="E29" s="29">
        <v>2610921477</v>
      </c>
      <c r="F29" s="29">
        <v>2610921477</v>
      </c>
      <c r="G29" s="29">
        <v>2610921476.9899998</v>
      </c>
      <c r="H29" s="29">
        <v>2610921476.9899998</v>
      </c>
      <c r="I29" s="55">
        <v>0</v>
      </c>
      <c r="J29" s="55">
        <v>0</v>
      </c>
      <c r="K29" s="30">
        <v>1</v>
      </c>
      <c r="L29" s="30">
        <v>1</v>
      </c>
    </row>
    <row r="30" spans="1:12" ht="30" x14ac:dyDescent="0.25">
      <c r="A30" s="31" t="s">
        <v>580</v>
      </c>
      <c r="B30" s="40" t="str">
        <f>+VLOOKUP(A30,Hoja5!$D$2:$E$733,2)</f>
        <v>ACOGIDA - PERMANECER - ALIMENTACION ESCOLAR EN LAS IEO - Asignacion Especial MEN</v>
      </c>
      <c r="C30" s="29">
        <v>0</v>
      </c>
      <c r="D30" s="29">
        <v>8395053695</v>
      </c>
      <c r="E30" s="29">
        <v>0</v>
      </c>
      <c r="F30" s="29">
        <v>0</v>
      </c>
      <c r="G30" s="29">
        <v>0</v>
      </c>
      <c r="H30" s="29">
        <v>0</v>
      </c>
      <c r="I30" s="55">
        <v>8395053695</v>
      </c>
      <c r="J30" s="55">
        <v>8395053695</v>
      </c>
      <c r="K30" s="30">
        <v>0</v>
      </c>
      <c r="L30" s="30">
        <v>0</v>
      </c>
    </row>
    <row r="31" spans="1:12" ht="30" x14ac:dyDescent="0.25">
      <c r="A31" s="31" t="s">
        <v>584</v>
      </c>
      <c r="B31" s="40" t="str">
        <f>+VLOOKUP(A31,Hoja5!$D$2:$E$733,2)</f>
        <v>ACOGIDA - PERMANECER - ALIMENTACION ESCOLAR EN LAS IEO - Asignacion Especial MEN</v>
      </c>
      <c r="C31" s="29">
        <v>0</v>
      </c>
      <c r="D31" s="29">
        <v>886400605</v>
      </c>
      <c r="E31" s="29">
        <v>0</v>
      </c>
      <c r="F31" s="29">
        <v>0</v>
      </c>
      <c r="G31" s="29">
        <v>0</v>
      </c>
      <c r="H31" s="29">
        <v>0</v>
      </c>
      <c r="I31" s="55">
        <v>886400605</v>
      </c>
      <c r="J31" s="55">
        <v>886400605</v>
      </c>
      <c r="K31" s="30">
        <v>0</v>
      </c>
      <c r="L31" s="30">
        <v>0</v>
      </c>
    </row>
    <row r="32" spans="1:12" x14ac:dyDescent="0.25">
      <c r="A32" s="14" t="s">
        <v>1755</v>
      </c>
      <c r="B32" s="37"/>
      <c r="C32" s="20">
        <v>0</v>
      </c>
      <c r="D32" s="20">
        <v>238000000</v>
      </c>
      <c r="E32" s="20">
        <v>238000000</v>
      </c>
      <c r="F32" s="20">
        <v>238000000</v>
      </c>
      <c r="G32" s="20">
        <v>238000000</v>
      </c>
      <c r="H32" s="20">
        <v>238000000</v>
      </c>
      <c r="I32" s="52">
        <v>0</v>
      </c>
      <c r="J32" s="52">
        <v>0</v>
      </c>
      <c r="K32" s="26">
        <v>1</v>
      </c>
      <c r="L32" s="26">
        <v>1</v>
      </c>
    </row>
    <row r="33" spans="1:12" ht="45" x14ac:dyDescent="0.25">
      <c r="A33" s="31" t="s">
        <v>587</v>
      </c>
      <c r="B33" s="40" t="str">
        <f>+VLOOKUP(A33,Hoja5!$D$2:$E$733,2)</f>
        <v>ACOGIDA - FORTALECIMIENTO DE LOS AMBIENTES DE APRENDIZAJE DE LAS SEDES EDUCATIVAS- Contraprestaciones Portuarias</v>
      </c>
      <c r="C33" s="29">
        <v>0</v>
      </c>
      <c r="D33" s="29">
        <v>200000000</v>
      </c>
      <c r="E33" s="29">
        <v>200000000</v>
      </c>
      <c r="F33" s="29">
        <v>200000000</v>
      </c>
      <c r="G33" s="29">
        <v>200000000</v>
      </c>
      <c r="H33" s="29">
        <v>200000000</v>
      </c>
      <c r="I33" s="55">
        <v>0</v>
      </c>
      <c r="J33" s="55">
        <v>0</v>
      </c>
      <c r="K33" s="30">
        <v>1</v>
      </c>
      <c r="L33" s="30">
        <v>1</v>
      </c>
    </row>
    <row r="34" spans="1:12" ht="45" x14ac:dyDescent="0.25">
      <c r="A34" s="31" t="s">
        <v>589</v>
      </c>
      <c r="B34" s="40" t="str">
        <f>+VLOOKUP(A34,Hoja5!$D$2:$E$733,2)</f>
        <v>ACOGIDA - FORTALECIMIENTO DE LOS AMBIENTES DE APRENDIZAJE DE LAS SEDES EDUCATIVAS- Contraprestaciones Portuarias</v>
      </c>
      <c r="C34" s="29">
        <v>0</v>
      </c>
      <c r="D34" s="29">
        <v>38000000</v>
      </c>
      <c r="E34" s="29">
        <v>38000000</v>
      </c>
      <c r="F34" s="29">
        <v>38000000</v>
      </c>
      <c r="G34" s="29">
        <v>38000000</v>
      </c>
      <c r="H34" s="29">
        <v>38000000</v>
      </c>
      <c r="I34" s="55">
        <v>0</v>
      </c>
      <c r="J34" s="55">
        <v>0</v>
      </c>
      <c r="K34" s="30">
        <v>1</v>
      </c>
      <c r="L34" s="30">
        <v>1</v>
      </c>
    </row>
    <row r="35" spans="1:12" x14ac:dyDescent="0.25">
      <c r="A35" s="14" t="s">
        <v>1749</v>
      </c>
      <c r="B35" s="37"/>
      <c r="C35" s="20">
        <v>0</v>
      </c>
      <c r="D35" s="20">
        <v>3735964334</v>
      </c>
      <c r="E35" s="20">
        <v>3735964334</v>
      </c>
      <c r="F35" s="20">
        <v>3735964334</v>
      </c>
      <c r="G35" s="20">
        <v>3735964334</v>
      </c>
      <c r="H35" s="20">
        <v>0</v>
      </c>
      <c r="I35" s="52">
        <v>0</v>
      </c>
      <c r="J35" s="52">
        <v>0</v>
      </c>
      <c r="K35" s="26">
        <v>1</v>
      </c>
      <c r="L35" s="26">
        <v>1</v>
      </c>
    </row>
    <row r="36" spans="1:12" ht="45" x14ac:dyDescent="0.25">
      <c r="A36" s="31" t="s">
        <v>735</v>
      </c>
      <c r="B36" s="40" t="str">
        <f>+VLOOKUP(A36,Hoja5!$D$2:$E$733,2)</f>
        <v>ACOGIDA - FORTALECIMIENTO DE LOS AMBIENTES DE APRENDIZAJE DE LAS SEDES EDUCATIVAS- SGP Proposito General</v>
      </c>
      <c r="C36" s="29">
        <v>0</v>
      </c>
      <c r="D36" s="29">
        <v>1013467401</v>
      </c>
      <c r="E36" s="29">
        <v>1013467401</v>
      </c>
      <c r="F36" s="29">
        <v>1013467401</v>
      </c>
      <c r="G36" s="29">
        <v>1013467401</v>
      </c>
      <c r="H36" s="29">
        <v>0</v>
      </c>
      <c r="I36" s="55">
        <v>0</v>
      </c>
      <c r="J36" s="55">
        <v>0</v>
      </c>
      <c r="K36" s="30">
        <v>1</v>
      </c>
      <c r="L36" s="30">
        <v>1</v>
      </c>
    </row>
    <row r="37" spans="1:12" ht="45" x14ac:dyDescent="0.25">
      <c r="A37" s="31" t="s">
        <v>737</v>
      </c>
      <c r="B37" s="40" t="str">
        <f>+VLOOKUP(A37,Hoja5!$D$2:$E$733,2)</f>
        <v>ACOGIDA - FORTALECIMIENTO DE LOS AMBIENTES DE APRENDIZAJE DE LAS SEDES EDUCATIVAS-  SGP Proposito General</v>
      </c>
      <c r="C37" s="29">
        <v>0</v>
      </c>
      <c r="D37" s="29">
        <v>2722496933</v>
      </c>
      <c r="E37" s="29">
        <v>2722496933</v>
      </c>
      <c r="F37" s="29">
        <v>2722496933</v>
      </c>
      <c r="G37" s="29">
        <v>2722496933</v>
      </c>
      <c r="H37" s="29">
        <v>0</v>
      </c>
      <c r="I37" s="55">
        <v>0</v>
      </c>
      <c r="J37" s="55">
        <v>0</v>
      </c>
      <c r="K37" s="30">
        <v>1</v>
      </c>
      <c r="L37" s="30">
        <v>1</v>
      </c>
    </row>
    <row r="38" spans="1:12" x14ac:dyDescent="0.25">
      <c r="A38" s="14" t="s">
        <v>1851</v>
      </c>
      <c r="B38" s="37"/>
      <c r="C38" s="20">
        <v>476870122181</v>
      </c>
      <c r="D38" s="20">
        <v>482777210886.20001</v>
      </c>
      <c r="E38" s="20">
        <v>479438095047.33002</v>
      </c>
      <c r="F38" s="20">
        <v>477028665240.31</v>
      </c>
      <c r="G38" s="20">
        <v>475916198335.5</v>
      </c>
      <c r="H38" s="20">
        <v>465034181233</v>
      </c>
      <c r="I38" s="52">
        <v>3339115838.8699951</v>
      </c>
      <c r="J38" s="52">
        <v>5748545645.8900146</v>
      </c>
      <c r="K38" s="26">
        <v>0.99308352638944863</v>
      </c>
      <c r="L38" s="26">
        <v>0.98809275683220876</v>
      </c>
    </row>
    <row r="39" spans="1:12" ht="30" x14ac:dyDescent="0.25">
      <c r="A39" s="31" t="s">
        <v>771</v>
      </c>
      <c r="B39" s="40" t="str">
        <f>+VLOOKUP(A39,Hoja5!$D$2:$E$733,2)</f>
        <v>ACOGIDA - LLEGO Y ME QUEDO EN LA ESCUELA  - SGP - Educacion</v>
      </c>
      <c r="C39" s="29">
        <v>68840263800</v>
      </c>
      <c r="D39" s="29">
        <v>64710091706</v>
      </c>
      <c r="E39" s="29">
        <v>64710091706</v>
      </c>
      <c r="F39" s="29">
        <v>64710091706</v>
      </c>
      <c r="G39" s="29">
        <v>64495738346</v>
      </c>
      <c r="H39" s="29">
        <v>63363045003</v>
      </c>
      <c r="I39" s="55">
        <v>0</v>
      </c>
      <c r="J39" s="55">
        <v>0</v>
      </c>
      <c r="K39" s="30">
        <v>1</v>
      </c>
      <c r="L39" s="30">
        <v>1</v>
      </c>
    </row>
    <row r="40" spans="1:12" ht="30" x14ac:dyDescent="0.25">
      <c r="A40" s="31" t="s">
        <v>773</v>
      </c>
      <c r="B40" s="40" t="str">
        <f>+VLOOKUP(A40,Hoja5!$D$2:$E$733,2)</f>
        <v>ACOGIDA - ATENCION A POBLACION DIVERSA  - SGP - Educacion</v>
      </c>
      <c r="C40" s="29">
        <v>2611097108</v>
      </c>
      <c r="D40" s="29">
        <v>1130690971</v>
      </c>
      <c r="E40" s="29">
        <v>1130556864</v>
      </c>
      <c r="F40" s="29">
        <v>1130273527</v>
      </c>
      <c r="G40" s="29">
        <v>754016664</v>
      </c>
      <c r="H40" s="29">
        <v>689466666</v>
      </c>
      <c r="I40" s="55">
        <v>134107</v>
      </c>
      <c r="J40" s="55">
        <v>417444</v>
      </c>
      <c r="K40" s="30">
        <v>0.99988139376413221</v>
      </c>
      <c r="L40" s="30">
        <v>0.99963080628508882</v>
      </c>
    </row>
    <row r="41" spans="1:12" ht="45" x14ac:dyDescent="0.25">
      <c r="A41" s="31" t="s">
        <v>774</v>
      </c>
      <c r="B41" s="40" t="str">
        <f>+VLOOKUP(A41,Hoja5!$D$2:$E$733,2)</f>
        <v>ACOGIDA - FORTALECIMIENTO DE LOS AMBIENTES DE APRENDIZAJE DE LAS SEDES EDUCATIVAS  - SGP - Educacion</v>
      </c>
      <c r="C41" s="29">
        <v>2000000000</v>
      </c>
      <c r="D41" s="29">
        <v>2832069498</v>
      </c>
      <c r="E41" s="29">
        <v>2832069497.3299999</v>
      </c>
      <c r="F41" s="29">
        <v>2828320840.3099999</v>
      </c>
      <c r="G41" s="29">
        <v>2828320839.5</v>
      </c>
      <c r="H41" s="29">
        <v>1081485720</v>
      </c>
      <c r="I41" s="55">
        <v>0.67000007629394531</v>
      </c>
      <c r="J41" s="55">
        <v>3748657.6900000572</v>
      </c>
      <c r="K41" s="30">
        <v>0.99999999976342391</v>
      </c>
      <c r="L41" s="30">
        <v>0.99867635391975818</v>
      </c>
    </row>
    <row r="42" spans="1:12" ht="60" x14ac:dyDescent="0.25">
      <c r="A42" s="31" t="s">
        <v>776</v>
      </c>
      <c r="B42" s="40" t="str">
        <f>+VLOOKUP(A42,Hoja5!$D$2:$E$733,2)</f>
        <v>GASTOS ADMINISTRATIVOS PLANTA CENTRAL - ADMINISTRACION DEL TALENTO HUMANO DEL SERVICIO EDUCATIVO OFICIAL DEL DISTRITO DE CARTAGENA  - SGP - Educacion</v>
      </c>
      <c r="C42" s="29">
        <v>3972719974</v>
      </c>
      <c r="D42" s="29">
        <v>2872719974</v>
      </c>
      <c r="E42" s="29">
        <v>2872719974</v>
      </c>
      <c r="F42" s="29">
        <v>2870583924</v>
      </c>
      <c r="G42" s="29">
        <v>2864513812</v>
      </c>
      <c r="H42" s="29">
        <v>2740642089</v>
      </c>
      <c r="I42" s="55">
        <v>0</v>
      </c>
      <c r="J42" s="55">
        <v>2136050</v>
      </c>
      <c r="K42" s="30">
        <v>1</v>
      </c>
      <c r="L42" s="30">
        <v>0.99925643640197004</v>
      </c>
    </row>
    <row r="43" spans="1:12" ht="60" x14ac:dyDescent="0.25">
      <c r="A43" s="31" t="s">
        <v>778</v>
      </c>
      <c r="B43" s="40" t="str">
        <f>+VLOOKUP(A43,Hoja5!$D$2:$E$733,2)</f>
        <v>GASTOS DE PERSONAL ADMINISTRATIVOS  - ADMINISTRACION DEL TALENTO HUMANO DEL SERVICIO EDUCATIVO OFICIAL DEL DISTRITO DE CARTAGENA  - SGP - Educacion</v>
      </c>
      <c r="C43" s="29">
        <v>40703362848</v>
      </c>
      <c r="D43" s="29">
        <v>42072989269</v>
      </c>
      <c r="E43" s="29">
        <v>42072989269</v>
      </c>
      <c r="F43" s="29">
        <v>41727224796</v>
      </c>
      <c r="G43" s="29">
        <v>41632690693</v>
      </c>
      <c r="H43" s="29">
        <v>39393119075</v>
      </c>
      <c r="I43" s="55">
        <v>0</v>
      </c>
      <c r="J43" s="55">
        <v>345764473</v>
      </c>
      <c r="K43" s="30">
        <v>1</v>
      </c>
      <c r="L43" s="30">
        <v>0.99178179447176185</v>
      </c>
    </row>
    <row r="44" spans="1:12" ht="60" x14ac:dyDescent="0.25">
      <c r="A44" s="31" t="s">
        <v>739</v>
      </c>
      <c r="B44" s="40" t="str">
        <f>+VLOOKUP(A44,Hoja5!$D$2:$E$733,2)</f>
        <v>GASTOS DE PERSONAL DOCENTE  - ADMINISTRACION DEL TALENTO HUMANO DEL SERVICIO EDUCATIVO OFICIAL DEL DISTRITO DE CARTAGENA  - SGP - Educacion</v>
      </c>
      <c r="C44" s="29">
        <v>289068166797</v>
      </c>
      <c r="D44" s="29">
        <v>286583097123</v>
      </c>
      <c r="E44" s="29">
        <v>285068166797</v>
      </c>
      <c r="F44" s="29">
        <v>284467947901</v>
      </c>
      <c r="G44" s="29">
        <v>284467947901</v>
      </c>
      <c r="H44" s="29">
        <v>280801928762</v>
      </c>
      <c r="I44" s="55">
        <v>1514930326</v>
      </c>
      <c r="J44" s="55">
        <v>2115149222</v>
      </c>
      <c r="K44" s="30">
        <v>0.99471381829141936</v>
      </c>
      <c r="L44" s="30">
        <v>0.99261942088269017</v>
      </c>
    </row>
    <row r="45" spans="1:12" ht="60" x14ac:dyDescent="0.25">
      <c r="A45" s="31" t="s">
        <v>741</v>
      </c>
      <c r="B45" s="40" t="str">
        <f>+VLOOKUP(A45,Hoja5!$D$2:$E$733,2)</f>
        <v>APORTES PATRONALES - SED (SIN SITUACION DE FONDOS)  - ADMINISTRACION DEL TALENTO HUMANO DEL SERVICIO EDUCATIVO OFICIAL DEL DISTRITO DE CARTAGENA  - SGP - Educacion</v>
      </c>
      <c r="C45" s="29">
        <v>36056079826</v>
      </c>
      <c r="D45" s="29">
        <v>40211978712</v>
      </c>
      <c r="E45" s="29">
        <v>40211978712</v>
      </c>
      <c r="F45" s="29">
        <v>40211978712</v>
      </c>
      <c r="G45" s="29">
        <v>40197355570</v>
      </c>
      <c r="H45" s="29">
        <v>40197355570</v>
      </c>
      <c r="I45" s="55">
        <v>0</v>
      </c>
      <c r="J45" s="55">
        <v>0</v>
      </c>
      <c r="K45" s="30">
        <v>1</v>
      </c>
      <c r="L45" s="30">
        <v>1</v>
      </c>
    </row>
    <row r="46" spans="1:12" ht="60" x14ac:dyDescent="0.25">
      <c r="A46" s="31" t="s">
        <v>743</v>
      </c>
      <c r="B46" s="40" t="str">
        <f>+VLOOKUP(A46,Hoja5!$D$2:$E$733,2)</f>
        <v>APORTES PATRONALES - DOCENTES (SIN SITUACION DE FONDOS)  - ADMINISTRACION DEL TALENTO HUMANO DEL SERVICIO EDUCATIVO OFICIAL DEL DISTRITO DE CARTAGENA  - SGP - Educacion</v>
      </c>
      <c r="C46" s="29">
        <v>16001373370</v>
      </c>
      <c r="D46" s="29">
        <v>18622883098</v>
      </c>
      <c r="E46" s="29">
        <v>18622883098</v>
      </c>
      <c r="F46" s="29">
        <v>18622883098</v>
      </c>
      <c r="G46" s="29">
        <v>18622883098</v>
      </c>
      <c r="H46" s="29">
        <v>18622883098</v>
      </c>
      <c r="I46" s="55">
        <v>0</v>
      </c>
      <c r="J46" s="55">
        <v>0</v>
      </c>
      <c r="K46" s="30">
        <v>1</v>
      </c>
      <c r="L46" s="30">
        <v>1</v>
      </c>
    </row>
    <row r="47" spans="1:12" ht="75" x14ac:dyDescent="0.25">
      <c r="A47" s="31" t="s">
        <v>745</v>
      </c>
      <c r="B47" s="40" t="str">
        <f>+VLOOKUP(A47,Hoja5!$D$2:$E$733,2)</f>
        <v>PROVISIONES CESANTIAS PERSONAL ADMINISTRATIVO - REGIMEN RETROACTIVO  - ADMINISTRACION DEL TALENTO HUMANO DEL SERVICIO EDUCATIVO OFICIAL DEL DISTRITO DE CARTAGENA  - SGP - Educacion</v>
      </c>
      <c r="C47" s="29">
        <v>2284210348</v>
      </c>
      <c r="D47" s="29">
        <v>994743200</v>
      </c>
      <c r="E47" s="29">
        <v>994743200</v>
      </c>
      <c r="F47" s="29">
        <v>994743200</v>
      </c>
      <c r="G47" s="29">
        <v>994743200</v>
      </c>
      <c r="H47" s="29">
        <v>494743200</v>
      </c>
      <c r="I47" s="55">
        <v>0</v>
      </c>
      <c r="J47" s="55">
        <v>0</v>
      </c>
      <c r="K47" s="30">
        <v>1</v>
      </c>
      <c r="L47" s="30">
        <v>1</v>
      </c>
    </row>
    <row r="48" spans="1:12" ht="60" x14ac:dyDescent="0.25">
      <c r="A48" s="31" t="s">
        <v>747</v>
      </c>
      <c r="B48" s="40" t="str">
        <f>+VLOOKUP(A48,Hoja5!$D$2:$E$733,2)</f>
        <v>DOTACION DOCENTE  - ADMINISTRACION DEL TALENTO HUMANO DEL SERVICIO EDUCATIVO OFICIAL DEL DISTRITO DE CARTAGENA - SGP - Educacion</v>
      </c>
      <c r="C48" s="29">
        <v>224079218</v>
      </c>
      <c r="D48" s="29">
        <v>154393107</v>
      </c>
      <c r="E48" s="29">
        <v>154393107</v>
      </c>
      <c r="F48" s="29">
        <v>154393107</v>
      </c>
      <c r="G48" s="29">
        <v>0</v>
      </c>
      <c r="H48" s="29">
        <v>0</v>
      </c>
      <c r="I48" s="55">
        <v>0</v>
      </c>
      <c r="J48" s="55">
        <v>0</v>
      </c>
      <c r="K48" s="30">
        <v>1</v>
      </c>
      <c r="L48" s="30">
        <v>1</v>
      </c>
    </row>
    <row r="49" spans="1:12" ht="60" x14ac:dyDescent="0.25">
      <c r="A49" s="31" t="s">
        <v>749</v>
      </c>
      <c r="B49" s="40" t="str">
        <f>+VLOOKUP(A49,Hoja5!$D$2:$E$733,2)</f>
        <v>DOTACION ADMINISTRATIVOS  - ADMINISTRACION DEL TALENTO HUMANO DEL SERVICIO EDUCATIVO OFICIAL DEL DISTRITO DE CARTAGENA  - SGP - Educacion</v>
      </c>
      <c r="C49" s="29">
        <v>293164204</v>
      </c>
      <c r="D49" s="29">
        <v>181573049</v>
      </c>
      <c r="E49" s="29">
        <v>181573049</v>
      </c>
      <c r="F49" s="29">
        <v>181573049</v>
      </c>
      <c r="G49" s="29">
        <v>0</v>
      </c>
      <c r="H49" s="29">
        <v>0</v>
      </c>
      <c r="I49" s="55">
        <v>0</v>
      </c>
      <c r="J49" s="55">
        <v>0</v>
      </c>
      <c r="K49" s="30">
        <v>1</v>
      </c>
      <c r="L49" s="30">
        <v>1</v>
      </c>
    </row>
    <row r="50" spans="1:12" ht="60" x14ac:dyDescent="0.25">
      <c r="A50" s="31" t="s">
        <v>751</v>
      </c>
      <c r="B50" s="40" t="str">
        <f>+VLOOKUP(A50,Hoja5!$D$2:$E$733,2)</f>
        <v>GASTOS GENERALES  - ADMINISTRACION DEL TALENTO HUMANO DEL SERVICIO EDUCATIVO OFICIAL DEL DISTRITO DE CARTAGENA  - SGP - Educacion</v>
      </c>
      <c r="C50" s="29">
        <v>49096900</v>
      </c>
      <c r="D50" s="29">
        <v>4298940</v>
      </c>
      <c r="E50" s="29">
        <v>4298940</v>
      </c>
      <c r="F50" s="29">
        <v>4298940</v>
      </c>
      <c r="G50" s="29">
        <v>3821280</v>
      </c>
      <c r="H50" s="29">
        <v>3821280</v>
      </c>
      <c r="I50" s="55">
        <v>0</v>
      </c>
      <c r="J50" s="55">
        <v>0</v>
      </c>
      <c r="K50" s="30">
        <v>1</v>
      </c>
      <c r="L50" s="30">
        <v>1</v>
      </c>
    </row>
    <row r="51" spans="1:12" ht="60" x14ac:dyDescent="0.25">
      <c r="A51" s="31" t="s">
        <v>753</v>
      </c>
      <c r="B51" s="40" t="str">
        <f>+VLOOKUP(A51,Hoja5!$D$2:$E$733,2)</f>
        <v>OPTMIZACION DE LA OPERACION DE LAS INSTITUCIONES EDUCATIVAS OFICIALES DE CARTAGENA DE INDIAS (CALIDAD MATRICULA OFICIAL)  -SGP - Educacion</v>
      </c>
      <c r="C51" s="29">
        <v>2000000000</v>
      </c>
      <c r="D51" s="29">
        <v>1676349960</v>
      </c>
      <c r="E51" s="29">
        <v>1671458129</v>
      </c>
      <c r="F51" s="29">
        <v>1670774500</v>
      </c>
      <c r="G51" s="29">
        <v>1600588992</v>
      </c>
      <c r="H51" s="29">
        <v>736788861</v>
      </c>
      <c r="I51" s="55">
        <v>4891831</v>
      </c>
      <c r="J51" s="55">
        <v>5575460</v>
      </c>
      <c r="K51" s="30">
        <v>0.99708185574806829</v>
      </c>
      <c r="L51" s="30">
        <v>0.99667404770302259</v>
      </c>
    </row>
    <row r="52" spans="1:12" ht="60" x14ac:dyDescent="0.25">
      <c r="A52" s="31" t="s">
        <v>755</v>
      </c>
      <c r="B52" s="40" t="str">
        <f>+VLOOKUP(A52,Hoja5!$D$2:$E$733,2)</f>
        <v>OPTMIZACION DE LA OPERACION DE LAS INSTITUCIONES EDUCATIVAS OFICIALES DE CARTAGENA DE INDIAS - (GRATUIDAD SISBEN 1 Y 2)  - SGP - Educacion</v>
      </c>
      <c r="C52" s="29">
        <v>12766507788</v>
      </c>
      <c r="D52" s="29">
        <v>9803358469</v>
      </c>
      <c r="E52" s="29">
        <v>9803358469</v>
      </c>
      <c r="F52" s="29">
        <v>9803358469</v>
      </c>
      <c r="G52" s="29">
        <v>9803358469</v>
      </c>
      <c r="H52" s="29">
        <v>9803358469</v>
      </c>
      <c r="I52" s="55">
        <v>0</v>
      </c>
      <c r="J52" s="55">
        <v>0</v>
      </c>
      <c r="K52" s="30">
        <v>1</v>
      </c>
      <c r="L52" s="30">
        <v>1</v>
      </c>
    </row>
    <row r="53" spans="1:12" ht="45" x14ac:dyDescent="0.25">
      <c r="A53" s="31" t="s">
        <v>767</v>
      </c>
      <c r="B53" s="40" t="str">
        <f>+VLOOKUP(A53,Hoja5!$D$2:$E$733,2)</f>
        <v>ACOGIDA - FORTALECIMIENTO DE LOS AMBIENTES DE APRENDIZAJE DE LAS SEDES EDUCATIVAS - SGP ��� Educacion</v>
      </c>
      <c r="C53" s="29">
        <v>0</v>
      </c>
      <c r="D53" s="29">
        <v>2350589841</v>
      </c>
      <c r="E53" s="29">
        <v>2350589841</v>
      </c>
      <c r="F53" s="29">
        <v>2350589841</v>
      </c>
      <c r="G53" s="29">
        <v>2350589841</v>
      </c>
      <c r="H53" s="29">
        <v>1814509283</v>
      </c>
      <c r="I53" s="55">
        <v>0</v>
      </c>
      <c r="J53" s="55">
        <v>0</v>
      </c>
      <c r="K53" s="30">
        <v>1</v>
      </c>
      <c r="L53" s="30">
        <v>1</v>
      </c>
    </row>
    <row r="54" spans="1:12" ht="60" x14ac:dyDescent="0.25">
      <c r="A54" s="31" t="s">
        <v>690</v>
      </c>
      <c r="B54" s="40" t="str">
        <f>+VLOOKUP(A54,Hoja5!$D$2:$E$733,2)</f>
        <v>GASTOS DE PERSONAL DOCENTE - POBLACION DIVERSA - ADMINISTRACION DEL TALENTO HUMANO DEL SERVICIO EDUCATIVO OFICIAL DEL DISTRITO DE CARTAGENA - SGP Educación</v>
      </c>
      <c r="C54" s="29">
        <v>0</v>
      </c>
      <c r="D54" s="29">
        <v>451510678</v>
      </c>
      <c r="E54" s="29">
        <v>0</v>
      </c>
      <c r="F54" s="29">
        <v>0</v>
      </c>
      <c r="G54" s="29">
        <v>0</v>
      </c>
      <c r="H54" s="29">
        <v>0</v>
      </c>
      <c r="I54" s="55">
        <v>451510678</v>
      </c>
      <c r="J54" s="55">
        <v>451510678</v>
      </c>
      <c r="K54" s="30">
        <v>0</v>
      </c>
      <c r="L54" s="30">
        <v>0</v>
      </c>
    </row>
    <row r="55" spans="1:12" ht="30" x14ac:dyDescent="0.25">
      <c r="A55" s="31" t="s">
        <v>769</v>
      </c>
      <c r="B55" s="40" t="str">
        <f>+VLOOKUP(A55,Hoja5!$D$2:$E$733,2)</f>
        <v>ACOGIDA - ATENCION A POBLACION DIVERSA  - SGP - Educacion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55">
        <v>0</v>
      </c>
      <c r="J55" s="55">
        <v>0</v>
      </c>
      <c r="K55" s="30" t="e">
        <v>#DIV/0!</v>
      </c>
      <c r="L55" s="30" t="e">
        <v>#DIV/0!</v>
      </c>
    </row>
    <row r="56" spans="1:12" ht="45" x14ac:dyDescent="0.25">
      <c r="A56" s="31" t="s">
        <v>780</v>
      </c>
      <c r="B56" s="40" t="str">
        <f>+VLOOKUP(A56,Hoja5!$D$2:$E$733,2)</f>
        <v>ACOGIDA - FORTALECIMIENTO DE LOS AMBIENTES DE APRENDIZAJE DE LAS SEDES EDUCATIVAS - CALIDAD MATRICULA OFICIAL - SGP  Educacion</v>
      </c>
      <c r="C56" s="29">
        <v>0</v>
      </c>
      <c r="D56" s="29">
        <v>800000000</v>
      </c>
      <c r="E56" s="29">
        <v>800000000</v>
      </c>
      <c r="F56" s="29">
        <v>800000000</v>
      </c>
      <c r="G56" s="29">
        <v>800000000</v>
      </c>
      <c r="H56" s="29">
        <v>800000000</v>
      </c>
      <c r="I56" s="55">
        <v>0</v>
      </c>
      <c r="J56" s="55">
        <v>0</v>
      </c>
      <c r="K56" s="30">
        <v>1</v>
      </c>
      <c r="L56" s="30">
        <v>1</v>
      </c>
    </row>
    <row r="57" spans="1:12" ht="45" x14ac:dyDescent="0.25">
      <c r="A57" s="31" t="s">
        <v>782</v>
      </c>
      <c r="B57" s="40" t="str">
        <f>+VLOOKUP(A57,Hoja5!$D$2:$E$733,2)</f>
        <v>ACOGIDA - FORTALECIMIENTO DE LOS AMBIENTES DE APRENDIZAJE DE LAS SEDES EDUCATIVAS - CALIDAD MATRICULA OFICIAL- SGP Educacion</v>
      </c>
      <c r="C57" s="29">
        <v>0</v>
      </c>
      <c r="D57" s="29">
        <v>1741763066</v>
      </c>
      <c r="E57" s="29">
        <v>1741763066</v>
      </c>
      <c r="F57" s="29">
        <v>1741763066</v>
      </c>
      <c r="G57" s="29">
        <v>1741763066</v>
      </c>
      <c r="H57" s="29">
        <v>1741763066</v>
      </c>
      <c r="I57" s="55">
        <v>0</v>
      </c>
      <c r="J57" s="55">
        <v>0</v>
      </c>
      <c r="K57" s="30">
        <v>1</v>
      </c>
      <c r="L57" s="30">
        <v>1</v>
      </c>
    </row>
    <row r="58" spans="1:12" ht="45" x14ac:dyDescent="0.25">
      <c r="A58" s="31" t="s">
        <v>784</v>
      </c>
      <c r="B58" s="40" t="str">
        <f>+VLOOKUP(A58,Hoja5!$D$2:$E$733,2)</f>
        <v>ACOGIDA - FORTALECIMIENTO DE LOS AMBIENTES DE APRENDIZAJE DE LAS SEDES EDUCATIVAS - PLAN DE INFRAESTRUCTURA EDUCATIVA - SGP Educacion</v>
      </c>
      <c r="C58" s="29">
        <v>0</v>
      </c>
      <c r="D58" s="29">
        <v>89718476</v>
      </c>
      <c r="E58" s="29">
        <v>89718476</v>
      </c>
      <c r="F58" s="29">
        <v>89718476</v>
      </c>
      <c r="G58" s="29">
        <v>89718476</v>
      </c>
      <c r="H58" s="29">
        <v>89718476</v>
      </c>
      <c r="I58" s="55">
        <v>0</v>
      </c>
      <c r="J58" s="55">
        <v>0</v>
      </c>
      <c r="K58" s="30">
        <v>1</v>
      </c>
      <c r="L58" s="30">
        <v>1</v>
      </c>
    </row>
    <row r="59" spans="1:12" ht="45" x14ac:dyDescent="0.25">
      <c r="A59" s="31" t="s">
        <v>786</v>
      </c>
      <c r="B59" s="40" t="str">
        <f>+VLOOKUP(A59,Hoja5!$D$2:$E$733,2)</f>
        <v>ACOGIDA - FORTALECIMIENTO DE LOS AMBIENTES DE APRENDIZAJE DE LAS SEDES EDUCATIVAS - SGP - Educacion</v>
      </c>
      <c r="C59" s="29">
        <v>0</v>
      </c>
      <c r="D59" s="29">
        <v>434779459</v>
      </c>
      <c r="E59" s="29">
        <v>434779459</v>
      </c>
      <c r="F59" s="29">
        <v>434779459</v>
      </c>
      <c r="G59" s="29">
        <v>434779459</v>
      </c>
      <c r="H59" s="29">
        <v>434779459</v>
      </c>
      <c r="I59" s="55">
        <v>0</v>
      </c>
      <c r="J59" s="55">
        <v>0</v>
      </c>
      <c r="K59" s="30">
        <v>1</v>
      </c>
      <c r="L59" s="30">
        <v>1</v>
      </c>
    </row>
    <row r="60" spans="1:12" ht="45" x14ac:dyDescent="0.25">
      <c r="A60" s="31" t="s">
        <v>788</v>
      </c>
      <c r="B60" s="40" t="str">
        <f>+VLOOKUP(A60,Hoja5!$D$2:$E$733,2)</f>
        <v>ACOGIDA FORTALECIMIENTO DE LOS AMBIENTES DE APRENDIZAJE DE LAS SEDES EDUCATIVAS  SGP Educacion</v>
      </c>
      <c r="C60" s="29">
        <v>0</v>
      </c>
      <c r="D60" s="29">
        <v>1917747149</v>
      </c>
      <c r="E60" s="29">
        <v>1917747149</v>
      </c>
      <c r="F60" s="29">
        <v>1917747149</v>
      </c>
      <c r="G60" s="29">
        <v>1917747149</v>
      </c>
      <c r="H60" s="29">
        <v>1909151676</v>
      </c>
      <c r="I60" s="55">
        <v>0</v>
      </c>
      <c r="J60" s="55">
        <v>0</v>
      </c>
      <c r="K60" s="30">
        <v>1</v>
      </c>
      <c r="L60" s="30">
        <v>1</v>
      </c>
    </row>
    <row r="61" spans="1:12" ht="45" x14ac:dyDescent="0.25">
      <c r="A61" s="31" t="s">
        <v>790</v>
      </c>
      <c r="B61" s="40" t="str">
        <f>+VLOOKUP(A61,Hoja5!$D$2:$E$733,2)</f>
        <v>ACOGIDA- PERMANECER - ALIMENTACION ESCOLAR- SGP CALIDAD - MATRICULA OFICIAL- ESTADO DE EMERGENCIA SGP Educacion</v>
      </c>
      <c r="C61" s="29">
        <v>0</v>
      </c>
      <c r="D61" s="29">
        <v>1367648896</v>
      </c>
      <c r="E61" s="29">
        <v>0</v>
      </c>
      <c r="F61" s="29">
        <v>0</v>
      </c>
      <c r="G61" s="29">
        <v>0</v>
      </c>
      <c r="H61" s="29">
        <v>0</v>
      </c>
      <c r="I61" s="55">
        <v>1367648896</v>
      </c>
      <c r="J61" s="55">
        <v>1367648896</v>
      </c>
      <c r="K61" s="30">
        <v>0</v>
      </c>
      <c r="L61" s="30">
        <v>0</v>
      </c>
    </row>
    <row r="62" spans="1:12" ht="60" x14ac:dyDescent="0.25">
      <c r="A62" s="31" t="s">
        <v>792</v>
      </c>
      <c r="B62" s="40" t="str">
        <f>+VLOOKUP(A62,Hoja5!$D$2:$E$733,2)</f>
        <v>GASTOS DE PERSONAL DOCENTE - POBLACION DIVERSA - ADMINISTRACION DEL TALENTO HUMANO DEL SERVICIO EDUCATIVO OFICIAL DEL DISTRITO DE CARTAGENA - SGP Educacion</v>
      </c>
      <c r="C62" s="29">
        <v>0</v>
      </c>
      <c r="D62" s="29">
        <v>49288432.200000003</v>
      </c>
      <c r="E62" s="29">
        <v>49288432</v>
      </c>
      <c r="F62" s="29">
        <v>0</v>
      </c>
      <c r="G62" s="29">
        <v>0</v>
      </c>
      <c r="H62" s="29">
        <v>0</v>
      </c>
      <c r="I62" s="55">
        <v>0.20000000298023224</v>
      </c>
      <c r="J62" s="55">
        <v>49288432.200000003</v>
      </c>
      <c r="K62" s="30">
        <v>0.99999999594225264</v>
      </c>
      <c r="L62" s="30">
        <v>0</v>
      </c>
    </row>
    <row r="63" spans="1:12" ht="60" x14ac:dyDescent="0.25">
      <c r="A63" s="31" t="s">
        <v>794</v>
      </c>
      <c r="B63" s="40" t="str">
        <f>+VLOOKUP(A63,Hoja5!$D$2:$E$733,2)</f>
        <v xml:space="preserve">OPTIMIZACION DE LA OPERACION DE LAS INSTITUCIONES EDUCATIVAS OFICIALES DE CARTAGENA DE INDIAS (CALIDAD MATRICULA OFICIAL)  SGP Educacion </v>
      </c>
      <c r="C63" s="29">
        <v>0</v>
      </c>
      <c r="D63" s="29">
        <v>315621480</v>
      </c>
      <c r="E63" s="29">
        <v>315621480</v>
      </c>
      <c r="F63" s="29">
        <v>315621480</v>
      </c>
      <c r="G63" s="29">
        <v>315621480</v>
      </c>
      <c r="H63" s="29">
        <v>315621480</v>
      </c>
      <c r="I63" s="55">
        <v>0</v>
      </c>
      <c r="J63" s="55">
        <v>0</v>
      </c>
      <c r="K63" s="30">
        <v>1</v>
      </c>
      <c r="L63" s="30">
        <v>1</v>
      </c>
    </row>
    <row r="64" spans="1:12" ht="60" x14ac:dyDescent="0.25">
      <c r="A64" s="31" t="s">
        <v>692</v>
      </c>
      <c r="B64" s="40" t="str">
        <f>+VLOOKUP(A64,Hoja5!$D$2:$E$733,2)</f>
        <v>GASTOS DE PERSONAL DOCENTE - ADMINISTRACION DEL TALENTO HUMANO DEL SERVICIO EDUCATIVO OFICIAL DEL DISTRITO DE CARTAGENA - SGP - Educación</v>
      </c>
      <c r="C64" s="29">
        <v>0</v>
      </c>
      <c r="D64" s="29">
        <v>1407306333</v>
      </c>
      <c r="E64" s="29">
        <v>1407306333</v>
      </c>
      <c r="F64" s="29">
        <v>0</v>
      </c>
      <c r="G64" s="29">
        <v>0</v>
      </c>
      <c r="H64" s="29">
        <v>0</v>
      </c>
      <c r="I64" s="55">
        <v>0</v>
      </c>
      <c r="J64" s="55">
        <v>1407306333</v>
      </c>
      <c r="K64" s="30">
        <v>1</v>
      </c>
      <c r="L64" s="30">
        <v>0</v>
      </c>
    </row>
    <row r="65" spans="1:12" x14ac:dyDescent="0.25">
      <c r="A65" s="14" t="s">
        <v>1865</v>
      </c>
      <c r="B65" s="37"/>
      <c r="C65" s="20">
        <v>3138413472</v>
      </c>
      <c r="D65" s="20">
        <v>6974040405</v>
      </c>
      <c r="E65" s="20">
        <v>3138413472</v>
      </c>
      <c r="F65" s="20">
        <v>3138413472</v>
      </c>
      <c r="G65" s="20">
        <v>3138413472</v>
      </c>
      <c r="H65" s="20">
        <v>3138413472</v>
      </c>
      <c r="I65" s="52">
        <v>3835626933</v>
      </c>
      <c r="J65" s="52">
        <v>3835626933</v>
      </c>
      <c r="K65" s="26">
        <v>0.45001366349267657</v>
      </c>
      <c r="L65" s="26">
        <v>0.45001366349267657</v>
      </c>
    </row>
    <row r="66" spans="1:12" ht="30" x14ac:dyDescent="0.25">
      <c r="A66" s="31" t="s">
        <v>694</v>
      </c>
      <c r="B66" s="40" t="str">
        <f>+VLOOKUP(A66,Hoja5!$D$2:$E$733,2)</f>
        <v>ACOGIDA - PERMANECER - ALIMENTACION ESCOLAR   - SGP  - Alimentacion escolar</v>
      </c>
      <c r="C66" s="29">
        <v>3138413472</v>
      </c>
      <c r="D66" s="29">
        <v>3138413472</v>
      </c>
      <c r="E66" s="29">
        <v>3138413472</v>
      </c>
      <c r="F66" s="29">
        <v>3138413472</v>
      </c>
      <c r="G66" s="29">
        <v>3138413472</v>
      </c>
      <c r="H66" s="29">
        <v>3138413472</v>
      </c>
      <c r="I66" s="55">
        <v>0</v>
      </c>
      <c r="J66" s="55">
        <v>0</v>
      </c>
      <c r="K66" s="30">
        <v>1</v>
      </c>
      <c r="L66" s="30">
        <v>1</v>
      </c>
    </row>
    <row r="67" spans="1:12" ht="30" x14ac:dyDescent="0.25">
      <c r="A67" s="31" t="s">
        <v>698</v>
      </c>
      <c r="B67" s="40" t="str">
        <f>+VLOOKUP(A67,Hoja5!$D$2:$E$733,2)</f>
        <v>ACOGIDA - PERMANECER - ALIMENTACION ESCOLAR - SGP- Alimentacion Escolar</v>
      </c>
      <c r="C67" s="29">
        <v>0</v>
      </c>
      <c r="D67" s="29">
        <v>100474947</v>
      </c>
      <c r="E67" s="29">
        <v>0</v>
      </c>
      <c r="F67" s="29">
        <v>0</v>
      </c>
      <c r="G67" s="29">
        <v>0</v>
      </c>
      <c r="H67" s="29">
        <v>0</v>
      </c>
      <c r="I67" s="55">
        <v>100474947</v>
      </c>
      <c r="J67" s="55">
        <v>100474947</v>
      </c>
      <c r="K67" s="30">
        <v>0</v>
      </c>
      <c r="L67" s="30">
        <v>0</v>
      </c>
    </row>
    <row r="68" spans="1:12" ht="30" x14ac:dyDescent="0.25">
      <c r="A68" s="31" t="s">
        <v>700</v>
      </c>
      <c r="B68" s="40" t="str">
        <f>+VLOOKUP(A68,Hoja5!$D$2:$E$733,2)</f>
        <v>ACOGIDA - PERMANECER - ALIMENTACION ESCOLAR EN LAS IEO - SGP -Alimentacion Escolar</v>
      </c>
      <c r="C68" s="29">
        <v>0</v>
      </c>
      <c r="D68" s="29">
        <v>3714888321</v>
      </c>
      <c r="E68" s="29">
        <v>0</v>
      </c>
      <c r="F68" s="29">
        <v>0</v>
      </c>
      <c r="G68" s="29">
        <v>0</v>
      </c>
      <c r="H68" s="29">
        <v>0</v>
      </c>
      <c r="I68" s="55">
        <v>3714888321</v>
      </c>
      <c r="J68" s="55">
        <v>3714888321</v>
      </c>
      <c r="K68" s="30">
        <v>0</v>
      </c>
      <c r="L68" s="30">
        <v>0</v>
      </c>
    </row>
    <row r="69" spans="1:12" ht="30" x14ac:dyDescent="0.25">
      <c r="A69" s="31" t="s">
        <v>702</v>
      </c>
      <c r="B69" s="40" t="str">
        <f>+VLOOKUP(A69,Hoja5!$D$2:$E$733,2)</f>
        <v>ACOGIDA - PERMANECER - ALIMENTACION ESCOLAR EN LAS IEO -  SGP Alimentacion Escolar</v>
      </c>
      <c r="C69" s="29">
        <v>0</v>
      </c>
      <c r="D69" s="29">
        <v>20263665</v>
      </c>
      <c r="E69" s="29">
        <v>0</v>
      </c>
      <c r="F69" s="29">
        <v>0</v>
      </c>
      <c r="G69" s="29">
        <v>0</v>
      </c>
      <c r="H69" s="29">
        <v>0</v>
      </c>
      <c r="I69" s="55">
        <v>20263665</v>
      </c>
      <c r="J69" s="55">
        <v>20263665</v>
      </c>
      <c r="K69" s="30">
        <v>0</v>
      </c>
      <c r="L69" s="30">
        <v>0</v>
      </c>
    </row>
    <row r="70" spans="1:12" x14ac:dyDescent="0.25">
      <c r="A70" s="14" t="s">
        <v>1790</v>
      </c>
      <c r="B70" s="37"/>
      <c r="C70" s="20">
        <v>0</v>
      </c>
      <c r="D70" s="20">
        <v>345585984</v>
      </c>
      <c r="E70" s="20">
        <v>345585984</v>
      </c>
      <c r="F70" s="20">
        <v>345585984</v>
      </c>
      <c r="G70" s="20">
        <v>345585984</v>
      </c>
      <c r="H70" s="20">
        <v>0</v>
      </c>
      <c r="I70" s="52">
        <v>0</v>
      </c>
      <c r="J70" s="52">
        <v>0</v>
      </c>
      <c r="K70" s="26">
        <v>1</v>
      </c>
      <c r="L70" s="26">
        <v>1</v>
      </c>
    </row>
    <row r="71" spans="1:12" ht="45" x14ac:dyDescent="0.25">
      <c r="A71" s="31" t="s">
        <v>704</v>
      </c>
      <c r="B71" s="40" t="str">
        <f>+VLOOKUP(A71,Hoja5!$D$2:$E$733,2)</f>
        <v>ACOGIDA - FORTALECIMIENTO DE LOS AMBIENTES DE APRENDIZAJE DE LAS SEDES EDUCATIVAS- Rendimientos Financieros  SGP Proposito General</v>
      </c>
      <c r="C71" s="29">
        <v>0</v>
      </c>
      <c r="D71" s="29">
        <v>345585984</v>
      </c>
      <c r="E71" s="29">
        <v>345585984</v>
      </c>
      <c r="F71" s="29">
        <v>345585984</v>
      </c>
      <c r="G71" s="29">
        <v>345585984</v>
      </c>
      <c r="H71" s="29">
        <v>0</v>
      </c>
      <c r="I71" s="55">
        <v>0</v>
      </c>
      <c r="J71" s="55">
        <v>0</v>
      </c>
      <c r="K71" s="30">
        <v>1</v>
      </c>
      <c r="L71" s="30">
        <v>1</v>
      </c>
    </row>
    <row r="72" spans="1:12" x14ac:dyDescent="0.25">
      <c r="A72" s="14" t="s">
        <v>1866</v>
      </c>
      <c r="B72" s="37"/>
      <c r="C72" s="20">
        <v>258553907</v>
      </c>
      <c r="D72" s="20">
        <v>754536851</v>
      </c>
      <c r="E72" s="20">
        <v>245436263.15000001</v>
      </c>
      <c r="F72" s="20">
        <v>245436263.15000001</v>
      </c>
      <c r="G72" s="20">
        <v>0</v>
      </c>
      <c r="H72" s="20">
        <v>0</v>
      </c>
      <c r="I72" s="52">
        <v>509100587.85000002</v>
      </c>
      <c r="J72" s="52">
        <v>509100587.85000002</v>
      </c>
      <c r="K72" s="26">
        <v>0.32528068420345452</v>
      </c>
      <c r="L72" s="26">
        <v>0.32528068420345452</v>
      </c>
    </row>
    <row r="73" spans="1:12" ht="45" x14ac:dyDescent="0.25">
      <c r="A73" s="31" t="s">
        <v>706</v>
      </c>
      <c r="B73" s="40" t="str">
        <f>+VLOOKUP(A73,Hoja5!$D$2:$E$733,2)</f>
        <v>ACOGIDA - PERMANECER - ALIMENTACION ESCOLAR   - Rendimientos financieros SGP alimentacion escolar</v>
      </c>
      <c r="C73" s="29">
        <v>258553907</v>
      </c>
      <c r="D73" s="29">
        <v>258553907</v>
      </c>
      <c r="E73" s="29">
        <v>68662148.150000006</v>
      </c>
      <c r="F73" s="29">
        <v>68662148.150000006</v>
      </c>
      <c r="G73" s="29">
        <v>0</v>
      </c>
      <c r="H73" s="29">
        <v>0</v>
      </c>
      <c r="I73" s="55">
        <v>189891758.84999999</v>
      </c>
      <c r="J73" s="55">
        <v>189891758.84999999</v>
      </c>
      <c r="K73" s="30">
        <v>0.26556221465259083</v>
      </c>
      <c r="L73" s="30">
        <v>0.26556221465259083</v>
      </c>
    </row>
    <row r="74" spans="1:12" ht="45" x14ac:dyDescent="0.25">
      <c r="A74" s="31" t="s">
        <v>710</v>
      </c>
      <c r="B74" s="40" t="str">
        <f>+VLOOKUP(A74,Hoja5!$D$2:$E$733,2)</f>
        <v>ACOGIDA - PERMANECER - ALIMENTACION ESCOLAR - RENDIMIENTOS FINANCIEROS SGP Alimentacion Escolar</v>
      </c>
      <c r="C74" s="29">
        <v>0</v>
      </c>
      <c r="D74" s="29">
        <v>176774115</v>
      </c>
      <c r="E74" s="29">
        <v>176774115</v>
      </c>
      <c r="F74" s="29">
        <v>176774115</v>
      </c>
      <c r="G74" s="29">
        <v>0</v>
      </c>
      <c r="H74" s="29">
        <v>0</v>
      </c>
      <c r="I74" s="55">
        <v>0</v>
      </c>
      <c r="J74" s="55">
        <v>0</v>
      </c>
      <c r="K74" s="30">
        <v>1</v>
      </c>
      <c r="L74" s="30">
        <v>1</v>
      </c>
    </row>
    <row r="75" spans="1:12" ht="45" x14ac:dyDescent="0.25">
      <c r="A75" s="31" t="s">
        <v>712</v>
      </c>
      <c r="B75" s="40" t="str">
        <f>+VLOOKUP(A75,Hoja5!$D$2:$E$733,2)</f>
        <v>ACOGIDA - PERMANECER - ALIMENTACION ESCOLAR - RENDIMIENTOS FINANCIEROS SGP Alimentacion Escolar</v>
      </c>
      <c r="C75" s="29">
        <v>0</v>
      </c>
      <c r="D75" s="29">
        <v>319208829</v>
      </c>
      <c r="E75" s="29">
        <v>0</v>
      </c>
      <c r="F75" s="29">
        <v>0</v>
      </c>
      <c r="G75" s="29">
        <v>0</v>
      </c>
      <c r="H75" s="29">
        <v>0</v>
      </c>
      <c r="I75" s="55">
        <v>319208829</v>
      </c>
      <c r="J75" s="55">
        <v>319208829</v>
      </c>
      <c r="K75" s="30">
        <v>0</v>
      </c>
      <c r="L75" s="30">
        <v>0</v>
      </c>
    </row>
    <row r="76" spans="1:12" x14ac:dyDescent="0.25">
      <c r="A76" s="14" t="s">
        <v>1867</v>
      </c>
      <c r="B76" s="37"/>
      <c r="C76" s="20">
        <v>864394763</v>
      </c>
      <c r="D76" s="20">
        <v>900766551</v>
      </c>
      <c r="E76" s="20">
        <v>110407122</v>
      </c>
      <c r="F76" s="20">
        <v>110407122</v>
      </c>
      <c r="G76" s="20">
        <v>110407122</v>
      </c>
      <c r="H76" s="20">
        <v>0</v>
      </c>
      <c r="I76" s="52">
        <v>790359429</v>
      </c>
      <c r="J76" s="52">
        <v>790359429</v>
      </c>
      <c r="K76" s="26">
        <v>0.12257018411421895</v>
      </c>
      <c r="L76" s="26">
        <v>0.12257018411421895</v>
      </c>
    </row>
    <row r="77" spans="1:12" ht="60" x14ac:dyDescent="0.25">
      <c r="A77" s="31" t="s">
        <v>713</v>
      </c>
      <c r="B77" s="40" t="str">
        <f>+VLOOKUP(A77,Hoja5!$D$2:$E$733,2)</f>
        <v>OPTMIZACION DE LA OPERACION DE LAS INSTITUCIONES EDUCATIVAS OFICIALES DE CARTAGENA DE INDIAS (CALIDAD MATRICULA OFICIAL)  - Rendimientos financieros SGP educacion</v>
      </c>
      <c r="C77" s="29">
        <v>864394763</v>
      </c>
      <c r="D77" s="29">
        <v>864394763</v>
      </c>
      <c r="E77" s="29">
        <v>74035334</v>
      </c>
      <c r="F77" s="29">
        <v>74035334</v>
      </c>
      <c r="G77" s="29">
        <v>74035334</v>
      </c>
      <c r="H77" s="29">
        <v>0</v>
      </c>
      <c r="I77" s="55">
        <v>790359429</v>
      </c>
      <c r="J77" s="55">
        <v>790359429</v>
      </c>
      <c r="K77" s="30">
        <v>8.5649910398635773E-2</v>
      </c>
      <c r="L77" s="30">
        <v>8.5649910398635773E-2</v>
      </c>
    </row>
    <row r="78" spans="1:12" ht="60" x14ac:dyDescent="0.25">
      <c r="A78" s="31" t="s">
        <v>717</v>
      </c>
      <c r="B78" s="40" t="str">
        <f>+VLOOKUP(A78,Hoja5!$D$2:$E$733,2)</f>
        <v>OPTIMIZACION DE LA OPERACION DE LAS INSTITUCIONES EDUCATIVAS OFICIALES DE CARTAGENA DE INDIAS (CALIDAD MATRICULA) -Rendimientos Financieros-S.G.P.-Educacion</v>
      </c>
      <c r="C78" s="29">
        <v>0</v>
      </c>
      <c r="D78" s="29">
        <v>36371788</v>
      </c>
      <c r="E78" s="29">
        <v>36371788</v>
      </c>
      <c r="F78" s="29">
        <v>36371788</v>
      </c>
      <c r="G78" s="29">
        <v>36371788</v>
      </c>
      <c r="H78" s="29">
        <v>0</v>
      </c>
      <c r="I78" s="55">
        <v>0</v>
      </c>
      <c r="J78" s="55">
        <v>0</v>
      </c>
      <c r="K78" s="30">
        <v>1</v>
      </c>
      <c r="L78" s="30">
        <v>1</v>
      </c>
    </row>
    <row r="79" spans="1:12" x14ac:dyDescent="0.25">
      <c r="A79" s="14" t="s">
        <v>1868</v>
      </c>
      <c r="B79" s="37"/>
      <c r="C79" s="20">
        <v>0</v>
      </c>
      <c r="D79" s="20">
        <v>1074876795.8399999</v>
      </c>
      <c r="E79" s="20">
        <v>1074876795</v>
      </c>
      <c r="F79" s="20">
        <v>1074876795</v>
      </c>
      <c r="G79" s="20">
        <v>1074876795</v>
      </c>
      <c r="H79" s="20">
        <v>466067759</v>
      </c>
      <c r="I79" s="52">
        <v>0.83999991416931152</v>
      </c>
      <c r="J79" s="52">
        <v>0.83999991416931152</v>
      </c>
      <c r="K79" s="26">
        <v>0.99999999921851512</v>
      </c>
      <c r="L79" s="26">
        <v>0.99999999921851512</v>
      </c>
    </row>
    <row r="80" spans="1:12" ht="45" x14ac:dyDescent="0.25">
      <c r="A80" s="31" t="s">
        <v>719</v>
      </c>
      <c r="B80" s="40" t="str">
        <f>+VLOOKUP(A80,Hoja5!$D$2:$E$733,2)</f>
        <v>ACOGIDA - FORTALECIMIENTO DE LOS AMBIENTES DE APRENDIZAJE DE LAS SEDES EDUCATIVAS- TRANSFERENCIAS FONPET - SGP Educacion</v>
      </c>
      <c r="C80" s="29">
        <v>0</v>
      </c>
      <c r="D80" s="29">
        <v>1074688570.8399999</v>
      </c>
      <c r="E80" s="29">
        <v>1074688570</v>
      </c>
      <c r="F80" s="29">
        <v>1074688570</v>
      </c>
      <c r="G80" s="29">
        <v>1074688570</v>
      </c>
      <c r="H80" s="29">
        <v>466067759</v>
      </c>
      <c r="I80" s="55">
        <v>0.83999991416931152</v>
      </c>
      <c r="J80" s="55">
        <v>0.83999991416931152</v>
      </c>
      <c r="K80" s="30">
        <v>0.99999999921837834</v>
      </c>
      <c r="L80" s="30">
        <v>0.99999999921837834</v>
      </c>
    </row>
    <row r="81" spans="1:12" ht="45" x14ac:dyDescent="0.25">
      <c r="A81" s="31" t="s">
        <v>725</v>
      </c>
      <c r="B81" s="40" t="str">
        <f>+VLOOKUP(A81,Hoja5!$D$2:$E$733,2)</f>
        <v>ACOGIDA - FORTALECIMIENTO DE LOS AMBIENTES DE APRENDIZAJE DE LAS SEDES EDUCATIVAS- TRANSFERENCIAS FONPET - SGP Educación</v>
      </c>
      <c r="C81" s="29">
        <v>0</v>
      </c>
      <c r="D81" s="29">
        <v>188225</v>
      </c>
      <c r="E81" s="29">
        <v>188225</v>
      </c>
      <c r="F81" s="29">
        <v>188225</v>
      </c>
      <c r="G81" s="29">
        <v>188225</v>
      </c>
      <c r="H81" s="29">
        <v>0</v>
      </c>
      <c r="I81" s="55">
        <v>0</v>
      </c>
      <c r="J81" s="55">
        <v>0</v>
      </c>
      <c r="K81" s="30">
        <v>1</v>
      </c>
      <c r="L81" s="30">
        <v>1</v>
      </c>
    </row>
    <row r="82" spans="1:12" ht="45" x14ac:dyDescent="0.25">
      <c r="A82" s="31" t="s">
        <v>723</v>
      </c>
      <c r="B82" s="40" t="str">
        <f>+VLOOKUP(A82,Hoja5!$D$2:$E$733,2)</f>
        <v>ACOGIDA - PERMANECER  - OTRAS ESTRATEGIAS DE PERMANENCIA - ESTUDIANTES TRANSPORTADOS - TRANSFERENCIAS FONPET - SGP Educacion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55">
        <v>0</v>
      </c>
      <c r="J82" s="55">
        <v>0</v>
      </c>
      <c r="K82" s="30" t="e">
        <v>#DIV/0!</v>
      </c>
      <c r="L82" s="30" t="e">
        <v>#DIV/0!</v>
      </c>
    </row>
    <row r="83" spans="1:12" x14ac:dyDescent="0.25">
      <c r="A83" s="14" t="s">
        <v>1869</v>
      </c>
      <c r="B83" s="37"/>
      <c r="C83" s="20">
        <v>0</v>
      </c>
      <c r="D83" s="20">
        <v>17670235.539999999</v>
      </c>
      <c r="E83" s="20">
        <v>2132956</v>
      </c>
      <c r="F83" s="20">
        <v>2132956</v>
      </c>
      <c r="G83" s="20">
        <v>2132956</v>
      </c>
      <c r="H83" s="20">
        <v>0</v>
      </c>
      <c r="I83" s="52">
        <v>15537279.539999999</v>
      </c>
      <c r="J83" s="52">
        <v>15537279.539999999</v>
      </c>
      <c r="K83" s="26">
        <v>0.12070897386577792</v>
      </c>
      <c r="L83" s="26">
        <v>0.12070897386577792</v>
      </c>
    </row>
    <row r="84" spans="1:12" ht="75" x14ac:dyDescent="0.25">
      <c r="A84" s="31" t="s">
        <v>727</v>
      </c>
      <c r="B84" s="40" t="str">
        <f>+VLOOKUP(A84,Hoja5!$D$2:$E$733,2)</f>
        <v>OPTIMIZACION DE LA OPERACION DE LAS INSTITUCIONES EDUCATIVAS OFICIALES DE CARTAGENA DE INDIAS (CALIDAD MATRICULA OFICIAL)  - ASIGNACION ESPECIAL  FONPET SGP Educacion</v>
      </c>
      <c r="C84" s="29">
        <v>0</v>
      </c>
      <c r="D84" s="29">
        <v>0.54</v>
      </c>
      <c r="E84" s="29">
        <v>0</v>
      </c>
      <c r="F84" s="29">
        <v>0</v>
      </c>
      <c r="G84" s="29">
        <v>0</v>
      </c>
      <c r="H84" s="29">
        <v>0</v>
      </c>
      <c r="I84" s="55">
        <v>0.54</v>
      </c>
      <c r="J84" s="55">
        <v>0.54</v>
      </c>
      <c r="K84" s="30">
        <v>0</v>
      </c>
      <c r="L84" s="30">
        <v>0</v>
      </c>
    </row>
    <row r="85" spans="1:12" ht="45" x14ac:dyDescent="0.25">
      <c r="A85" s="31" t="s">
        <v>731</v>
      </c>
      <c r="B85" s="40" t="str">
        <f>+VLOOKUP(A85,Hoja5!$D$2:$E$733,2)</f>
        <v>ACOGIDA FORTALECIMIENTO DE LOS AMBIENTES DE APRENDIZAJE DE LAS SEDES EDUCATIVAS - ASIGNACION ESPECIAL FONPET SGP Educación</v>
      </c>
      <c r="C85" s="29">
        <v>0</v>
      </c>
      <c r="D85" s="29">
        <v>17670235</v>
      </c>
      <c r="E85" s="29">
        <v>2132956</v>
      </c>
      <c r="F85" s="29">
        <v>2132956</v>
      </c>
      <c r="G85" s="29">
        <v>2132956</v>
      </c>
      <c r="H85" s="29">
        <v>0</v>
      </c>
      <c r="I85" s="55">
        <v>15537279</v>
      </c>
      <c r="J85" s="55">
        <v>15537279</v>
      </c>
      <c r="K85" s="30">
        <v>0.12070897755462788</v>
      </c>
      <c r="L85" s="30">
        <v>0.12070897755462788</v>
      </c>
    </row>
    <row r="86" spans="1:12" x14ac:dyDescent="0.25">
      <c r="A86" s="14" t="s">
        <v>1735</v>
      </c>
      <c r="B86" s="37"/>
      <c r="C86" s="20">
        <v>0</v>
      </c>
      <c r="D86" s="20">
        <v>1167336408</v>
      </c>
      <c r="E86" s="20">
        <v>1167336408</v>
      </c>
      <c r="F86" s="20">
        <v>1167336408</v>
      </c>
      <c r="G86" s="20">
        <v>1167336408</v>
      </c>
      <c r="H86" s="20">
        <v>1167336408</v>
      </c>
      <c r="I86" s="52">
        <v>0</v>
      </c>
      <c r="J86" s="52">
        <v>0</v>
      </c>
      <c r="K86" s="26">
        <v>1</v>
      </c>
      <c r="L86" s="26">
        <v>1</v>
      </c>
    </row>
    <row r="87" spans="1:12" ht="45" x14ac:dyDescent="0.25">
      <c r="A87" s="31" t="s">
        <v>658</v>
      </c>
      <c r="B87" s="40" t="str">
        <f>+VLOOKUP(A87,Hoja5!$D$2:$E$733,2)</f>
        <v>ACOGIDA - FORTALECIMIENTO DE LOS AMBIENTES DE APRENDIZAJE DE LAS SEDES EDUCATIVAS-Impuesto Transporte por Oleoducto y Gasoducto</v>
      </c>
      <c r="C87" s="29">
        <v>0</v>
      </c>
      <c r="D87" s="29">
        <v>1167336408</v>
      </c>
      <c r="E87" s="29">
        <v>1167336408</v>
      </c>
      <c r="F87" s="29">
        <v>1167336408</v>
      </c>
      <c r="G87" s="29">
        <v>1167336408</v>
      </c>
      <c r="H87" s="29">
        <v>1167336408</v>
      </c>
      <c r="I87" s="55">
        <v>0</v>
      </c>
      <c r="J87" s="55">
        <v>0</v>
      </c>
      <c r="K87" s="30">
        <v>1</v>
      </c>
      <c r="L87" s="30">
        <v>1</v>
      </c>
    </row>
    <row r="88" spans="1:12" x14ac:dyDescent="0.25">
      <c r="A88" s="14" t="s">
        <v>1738</v>
      </c>
      <c r="B88" s="37"/>
      <c r="C88" s="20">
        <v>0</v>
      </c>
      <c r="D88" s="20">
        <v>798090726</v>
      </c>
      <c r="E88" s="20">
        <v>798090726</v>
      </c>
      <c r="F88" s="20">
        <v>798090726</v>
      </c>
      <c r="G88" s="20">
        <v>798090726</v>
      </c>
      <c r="H88" s="20">
        <v>798090726</v>
      </c>
      <c r="I88" s="52">
        <v>0</v>
      </c>
      <c r="J88" s="52">
        <v>0</v>
      </c>
      <c r="K88" s="26">
        <v>1</v>
      </c>
      <c r="L88" s="26">
        <v>1</v>
      </c>
    </row>
    <row r="89" spans="1:12" ht="45" x14ac:dyDescent="0.25">
      <c r="A89" s="31" t="s">
        <v>664</v>
      </c>
      <c r="B89" s="40" t="str">
        <f>+VLOOKUP(A89,Hoja5!$D$2:$E$733,2)</f>
        <v>ACOGIDA - FORTALECIMIENTO DE LOS AMBIENTES DE APRENDIZAJE DE LAS SEDES EDUCATIVAS-Dividendos Sociedad Portuarias</v>
      </c>
      <c r="C89" s="29">
        <v>0</v>
      </c>
      <c r="D89" s="29">
        <v>185318190</v>
      </c>
      <c r="E89" s="29">
        <v>185318190</v>
      </c>
      <c r="F89" s="29">
        <v>185318190</v>
      </c>
      <c r="G89" s="29">
        <v>185318190</v>
      </c>
      <c r="H89" s="29">
        <v>185318190</v>
      </c>
      <c r="I89" s="55">
        <v>0</v>
      </c>
      <c r="J89" s="55">
        <v>0</v>
      </c>
      <c r="K89" s="30">
        <v>1</v>
      </c>
      <c r="L89" s="30">
        <v>1</v>
      </c>
    </row>
    <row r="90" spans="1:12" ht="45" x14ac:dyDescent="0.25">
      <c r="A90" s="31" t="s">
        <v>666</v>
      </c>
      <c r="B90" s="40" t="str">
        <f>+VLOOKUP(A90,Hoja5!$D$2:$E$733,2)</f>
        <v>ACOGIDA - FORTALECIMIENTO DE LOS AMBIENTES DE APRENDIZAJE DE LAS SEDES EDUCATIVAS-Dividendos Sociedad Portuarias</v>
      </c>
      <c r="C90" s="29">
        <v>0</v>
      </c>
      <c r="D90" s="29">
        <v>422684205</v>
      </c>
      <c r="E90" s="29">
        <v>422684205</v>
      </c>
      <c r="F90" s="29">
        <v>422684205</v>
      </c>
      <c r="G90" s="29">
        <v>422684205</v>
      </c>
      <c r="H90" s="29">
        <v>422684205</v>
      </c>
      <c r="I90" s="55">
        <v>0</v>
      </c>
      <c r="J90" s="55">
        <v>0</v>
      </c>
      <c r="K90" s="30">
        <v>1</v>
      </c>
      <c r="L90" s="30">
        <v>1</v>
      </c>
    </row>
    <row r="91" spans="1:12" ht="45" x14ac:dyDescent="0.25">
      <c r="A91" s="31" t="s">
        <v>667</v>
      </c>
      <c r="B91" s="40" t="str">
        <f>+VLOOKUP(A91,Hoja5!$D$2:$E$733,2)</f>
        <v>ACOGIDA - FORTALECIMIENTO DE LOS AMBIENTES DE APRENDIZAJE DE LAS SEDES EDUCATIVAS-Dividendos Sociedad Portuarias</v>
      </c>
      <c r="C91" s="29">
        <v>0</v>
      </c>
      <c r="D91" s="29">
        <v>190088331</v>
      </c>
      <c r="E91" s="29">
        <v>190088331</v>
      </c>
      <c r="F91" s="29">
        <v>190088331</v>
      </c>
      <c r="G91" s="29">
        <v>190088331</v>
      </c>
      <c r="H91" s="29">
        <v>190088331</v>
      </c>
      <c r="I91" s="55">
        <v>0</v>
      </c>
      <c r="J91" s="55">
        <v>0</v>
      </c>
      <c r="K91" s="30">
        <v>1</v>
      </c>
      <c r="L91" s="30">
        <v>1</v>
      </c>
    </row>
    <row r="92" spans="1:12" x14ac:dyDescent="0.25">
      <c r="A92" s="14" t="s">
        <v>1863</v>
      </c>
      <c r="B92" s="37"/>
      <c r="C92" s="20">
        <v>0</v>
      </c>
      <c r="D92" s="20">
        <v>6199798745</v>
      </c>
      <c r="E92" s="20">
        <v>6199798745</v>
      </c>
      <c r="F92" s="20">
        <v>5647474847.5900002</v>
      </c>
      <c r="G92" s="20">
        <v>5398732248.2199993</v>
      </c>
      <c r="H92" s="20">
        <v>5398732248.2199993</v>
      </c>
      <c r="I92" s="52">
        <v>0</v>
      </c>
      <c r="J92" s="52">
        <v>552323897.40999985</v>
      </c>
      <c r="K92" s="26">
        <v>1</v>
      </c>
      <c r="L92" s="26">
        <v>0.91091260859791023</v>
      </c>
    </row>
    <row r="93" spans="1:12" ht="60" x14ac:dyDescent="0.25">
      <c r="A93" s="31" t="s">
        <v>668</v>
      </c>
      <c r="B93" s="40" t="str">
        <f>+VLOOKUP(A93,Hoja5!$D$2:$E$733,2)</f>
        <v>ACOGIDA- FORTALECIMIENTO DE LOS AMBIENTES DE APRENDIZAJE EN LAS SEDES EDUCATIVAS- FORTALECIMIENTO DE LA PRESTACION DE SERVICIO ¿ Fondo de Mitigación de Emergencia FOME</v>
      </c>
      <c r="C93" s="29">
        <v>0</v>
      </c>
      <c r="D93" s="29">
        <v>3199798745</v>
      </c>
      <c r="E93" s="29">
        <v>3199798745</v>
      </c>
      <c r="F93" s="29">
        <v>3199798745</v>
      </c>
      <c r="G93" s="29">
        <v>3026921701.79</v>
      </c>
      <c r="H93" s="29">
        <v>3026921701.79</v>
      </c>
      <c r="I93" s="55">
        <v>0</v>
      </c>
      <c r="J93" s="55">
        <v>0</v>
      </c>
      <c r="K93" s="30">
        <v>1</v>
      </c>
      <c r="L93" s="30">
        <v>1</v>
      </c>
    </row>
    <row r="94" spans="1:12" ht="75" x14ac:dyDescent="0.25">
      <c r="A94" s="31" t="s">
        <v>672</v>
      </c>
      <c r="B94" s="40" t="str">
        <f>+VLOOKUP(A94,Hoja5!$D$2:$E$733,2)</f>
        <v>OPTIMIZACION DE LA OPERACIÓN DE LAS INSTITUIONES EDUCATIVAS OFICIALES DE CARTAGENA DE INDIAS ¿ FORTALECIMIENTO DE LA PRESTACION DE SERVICIO - Fondo de Mitigación de Emergencia FOME</v>
      </c>
      <c r="C94" s="29">
        <v>0</v>
      </c>
      <c r="D94" s="29">
        <v>3000000000</v>
      </c>
      <c r="E94" s="29">
        <v>3000000000</v>
      </c>
      <c r="F94" s="29">
        <v>2447676102.5900002</v>
      </c>
      <c r="G94" s="29">
        <v>2371810546.4299998</v>
      </c>
      <c r="H94" s="29">
        <v>2371810546.4299998</v>
      </c>
      <c r="I94" s="55">
        <v>0</v>
      </c>
      <c r="J94" s="55">
        <v>552323897.40999985</v>
      </c>
      <c r="K94" s="30">
        <v>1</v>
      </c>
      <c r="L94" s="30">
        <v>0.81589203419666667</v>
      </c>
    </row>
    <row r="95" spans="1:12" x14ac:dyDescent="0.25">
      <c r="A95" s="14" t="s">
        <v>1864</v>
      </c>
      <c r="B95" s="37"/>
      <c r="C95" s="20">
        <v>0</v>
      </c>
      <c r="D95" s="20">
        <v>5049142.87</v>
      </c>
      <c r="E95" s="20">
        <v>0</v>
      </c>
      <c r="F95" s="20">
        <v>0</v>
      </c>
      <c r="G95" s="20">
        <v>0</v>
      </c>
      <c r="H95" s="20">
        <v>0</v>
      </c>
      <c r="I95" s="52">
        <v>5049142.87</v>
      </c>
      <c r="J95" s="52">
        <v>5049142.87</v>
      </c>
      <c r="K95" s="26">
        <v>0</v>
      </c>
      <c r="L95" s="26">
        <v>0</v>
      </c>
    </row>
    <row r="96" spans="1:12" ht="90" x14ac:dyDescent="0.25">
      <c r="A96" s="31" t="s">
        <v>674</v>
      </c>
      <c r="B96" s="40" t="str">
        <f>+VLOOKUP(A96,Hoja5!$D$2:$E$733,2)</f>
        <v>OPTIMIZACION DE LA OPERACION DE LAS INSTITUCIONES EDUCATIVAS OFICIALES DE CARTAGENA DE INDIAS ��� FORTALECIMIENTO DE LA PRESTACION DE SERVICIOS -Rendimientos Financieros Fondo de Mitigacion de Emergencia - FOME</v>
      </c>
      <c r="C96" s="29">
        <v>0</v>
      </c>
      <c r="D96" s="29">
        <v>5049142.87</v>
      </c>
      <c r="E96" s="29">
        <v>0</v>
      </c>
      <c r="F96" s="29">
        <v>0</v>
      </c>
      <c r="G96" s="29">
        <v>0</v>
      </c>
      <c r="H96" s="29">
        <v>0</v>
      </c>
      <c r="I96" s="55">
        <v>5049142.87</v>
      </c>
      <c r="J96" s="55">
        <v>5049142.87</v>
      </c>
      <c r="K96" s="30">
        <v>0</v>
      </c>
      <c r="L96" s="30">
        <v>0</v>
      </c>
    </row>
    <row r="97" spans="1:12" x14ac:dyDescent="0.25">
      <c r="A97" s="15" t="s">
        <v>1857</v>
      </c>
      <c r="B97" s="38"/>
      <c r="C97" s="21">
        <v>606752313</v>
      </c>
      <c r="D97" s="21">
        <v>407176000</v>
      </c>
      <c r="E97" s="21">
        <v>407176000</v>
      </c>
      <c r="F97" s="21">
        <v>407176000</v>
      </c>
      <c r="G97" s="21">
        <v>407176000</v>
      </c>
      <c r="H97" s="21">
        <v>407176000</v>
      </c>
      <c r="I97" s="53">
        <v>0</v>
      </c>
      <c r="J97" s="53">
        <v>0</v>
      </c>
      <c r="K97" s="27">
        <v>1</v>
      </c>
      <c r="L97" s="27">
        <v>1</v>
      </c>
    </row>
    <row r="98" spans="1:12" x14ac:dyDescent="0.25">
      <c r="A98" s="16" t="s">
        <v>1722</v>
      </c>
      <c r="B98" s="39"/>
      <c r="C98" s="22">
        <v>606752313</v>
      </c>
      <c r="D98" s="22">
        <v>407176000</v>
      </c>
      <c r="E98" s="22">
        <v>407176000</v>
      </c>
      <c r="F98" s="22">
        <v>407176000</v>
      </c>
      <c r="G98" s="22">
        <v>407176000</v>
      </c>
      <c r="H98" s="22">
        <v>407176000</v>
      </c>
      <c r="I98" s="54">
        <v>0</v>
      </c>
      <c r="J98" s="54">
        <v>0</v>
      </c>
      <c r="K98" s="28">
        <v>1</v>
      </c>
      <c r="L98" s="28">
        <v>1</v>
      </c>
    </row>
    <row r="99" spans="1:12" ht="30" x14ac:dyDescent="0.25">
      <c r="A99" s="31" t="s">
        <v>624</v>
      </c>
      <c r="B99" s="40" t="str">
        <f>+VLOOKUP(A99,Hoja5!$D$2:$E$733,2)</f>
        <v>SABIDURIA DE LA PRIMERA INFANCIA  - Ingresos corrientes de libre destinacion</v>
      </c>
      <c r="C99" s="29">
        <v>606752313</v>
      </c>
      <c r="D99" s="29">
        <v>407176000</v>
      </c>
      <c r="E99" s="29">
        <v>407176000</v>
      </c>
      <c r="F99" s="29">
        <v>407176000</v>
      </c>
      <c r="G99" s="29">
        <v>407176000</v>
      </c>
      <c r="H99" s="29">
        <v>407176000</v>
      </c>
      <c r="I99" s="55">
        <v>0</v>
      </c>
      <c r="J99" s="55">
        <v>0</v>
      </c>
      <c r="K99" s="30">
        <v>1</v>
      </c>
      <c r="L99" s="30">
        <v>1</v>
      </c>
    </row>
    <row r="100" spans="1:12" ht="39" x14ac:dyDescent="0.25">
      <c r="A100" s="15" t="s">
        <v>1858</v>
      </c>
      <c r="B100" s="38" t="str">
        <f>+VLOOKUP(A100,Hoja5!$D$2:$E$733,2)</f>
        <v xml:space="preserve">ACTUALIZACION DEL PGIRS 2016-2027 Y CARACTERIZACION EN EL DISTRITO DE CARTAGENA DE INDIAS- Servicio de Aseo </v>
      </c>
      <c r="C100" s="21">
        <v>767952270</v>
      </c>
      <c r="D100" s="21">
        <v>1208565456</v>
      </c>
      <c r="E100" s="21">
        <v>1208510456</v>
      </c>
      <c r="F100" s="21">
        <v>1208510455.8800001</v>
      </c>
      <c r="G100" s="21">
        <v>1155126955.8800001</v>
      </c>
      <c r="H100" s="21">
        <v>1000962122.88</v>
      </c>
      <c r="I100" s="53">
        <v>55000</v>
      </c>
      <c r="J100" s="53">
        <v>55000.119999885559</v>
      </c>
      <c r="K100" s="27">
        <v>0.99995449150087246</v>
      </c>
      <c r="L100" s="27">
        <v>0.99995449140158121</v>
      </c>
    </row>
    <row r="101" spans="1:12" x14ac:dyDescent="0.25">
      <c r="A101" s="16" t="s">
        <v>1722</v>
      </c>
      <c r="B101" s="39"/>
      <c r="C101" s="22">
        <v>267952270</v>
      </c>
      <c r="D101" s="22">
        <v>785338666</v>
      </c>
      <c r="E101" s="22">
        <v>785338666</v>
      </c>
      <c r="F101" s="22">
        <v>785338666</v>
      </c>
      <c r="G101" s="22">
        <v>785338666</v>
      </c>
      <c r="H101" s="22">
        <v>755735333</v>
      </c>
      <c r="I101" s="54">
        <v>0</v>
      </c>
      <c r="J101" s="54">
        <v>0</v>
      </c>
      <c r="K101" s="28">
        <v>1</v>
      </c>
      <c r="L101" s="28">
        <v>1</v>
      </c>
    </row>
    <row r="102" spans="1:12" ht="45" x14ac:dyDescent="0.25">
      <c r="A102" s="31" t="s">
        <v>626</v>
      </c>
      <c r="B102" s="40" t="str">
        <f>+VLOOKUP(A102,Hoja5!$D$2:$E$733,2)</f>
        <v>FORMANDO CON AMOR - MEJORAMIENTO DE LA CALIDAD DE LAS IEO  - Ingresos corrientes de libre destinacion</v>
      </c>
      <c r="C102" s="29">
        <v>199681483</v>
      </c>
      <c r="D102" s="29">
        <v>717838666</v>
      </c>
      <c r="E102" s="29">
        <v>717838666</v>
      </c>
      <c r="F102" s="29">
        <v>717838666</v>
      </c>
      <c r="G102" s="29">
        <v>717838666</v>
      </c>
      <c r="H102" s="29">
        <v>716235333</v>
      </c>
      <c r="I102" s="55">
        <v>0</v>
      </c>
      <c r="J102" s="55">
        <v>0</v>
      </c>
      <c r="K102" s="30">
        <v>1</v>
      </c>
      <c r="L102" s="30">
        <v>1</v>
      </c>
    </row>
    <row r="103" spans="1:12" ht="60" x14ac:dyDescent="0.25">
      <c r="A103" s="31" t="s">
        <v>628</v>
      </c>
      <c r="B103" s="40" t="str">
        <f>+VLOOKUP(A103,Hoja5!$D$2:$E$733,2)</f>
        <v>FORMANDO CON AMOR -FORTALECIMIENTO DE LAS PRACTICAS ETNOEDUCATIVAS EN IEO DEL DISTRITO DE CARTAGENA  - Ingresos corrientes de libre destinacion</v>
      </c>
      <c r="C103" s="29">
        <v>68270787</v>
      </c>
      <c r="D103" s="29">
        <v>67500000</v>
      </c>
      <c r="E103" s="29">
        <v>67500000</v>
      </c>
      <c r="F103" s="29">
        <v>67500000</v>
      </c>
      <c r="G103" s="29">
        <v>67500000</v>
      </c>
      <c r="H103" s="29">
        <v>39500000</v>
      </c>
      <c r="I103" s="55">
        <v>0</v>
      </c>
      <c r="J103" s="55">
        <v>0</v>
      </c>
      <c r="K103" s="30">
        <v>1</v>
      </c>
      <c r="L103" s="30">
        <v>1</v>
      </c>
    </row>
    <row r="104" spans="1:12" x14ac:dyDescent="0.25">
      <c r="A104" s="14" t="s">
        <v>1851</v>
      </c>
      <c r="B104" s="37"/>
      <c r="C104" s="20">
        <v>500000000</v>
      </c>
      <c r="D104" s="20">
        <v>423226790</v>
      </c>
      <c r="E104" s="20">
        <v>423171790</v>
      </c>
      <c r="F104" s="20">
        <v>423171789.88</v>
      </c>
      <c r="G104" s="20">
        <v>369788289.88</v>
      </c>
      <c r="H104" s="20">
        <v>245226789.88</v>
      </c>
      <c r="I104" s="52">
        <v>55000</v>
      </c>
      <c r="J104" s="52">
        <v>55000.120000004768</v>
      </c>
      <c r="K104" s="26">
        <v>0.99987004603371166</v>
      </c>
      <c r="L104" s="26">
        <v>0.99987004575017568</v>
      </c>
    </row>
    <row r="105" spans="1:12" ht="30" x14ac:dyDescent="0.25">
      <c r="A105" s="31" t="s">
        <v>757</v>
      </c>
      <c r="B105" s="40" t="str">
        <f>+VLOOKUP(A105,Hoja5!$D$2:$E$733,2)</f>
        <v>FORMANDO CON AMOR - MEJORAMIENTO DE LA CALIDAD DE LAS IEO  - SGP - Educacion</v>
      </c>
      <c r="C105" s="29">
        <v>500000000</v>
      </c>
      <c r="D105" s="29">
        <v>423226790</v>
      </c>
      <c r="E105" s="29">
        <v>423171790</v>
      </c>
      <c r="F105" s="29">
        <v>423171789.88</v>
      </c>
      <c r="G105" s="29">
        <v>369788289.88</v>
      </c>
      <c r="H105" s="29">
        <v>245226789.88</v>
      </c>
      <c r="I105" s="55">
        <v>55000</v>
      </c>
      <c r="J105" s="55">
        <v>55000.120000004768</v>
      </c>
      <c r="K105" s="30">
        <v>0.99987004603371166</v>
      </c>
      <c r="L105" s="30">
        <v>0.99987004575017568</v>
      </c>
    </row>
    <row r="106" spans="1:12" ht="45" x14ac:dyDescent="0.25">
      <c r="A106" s="31" t="s">
        <v>1859</v>
      </c>
      <c r="B106" s="40" t="str">
        <f>+VLOOKUP(A106,Hoja5!$D$2:$E$733,2)</f>
        <v xml:space="preserve">ACTUALIZACION DEL PGIRS 2016-2027 Y CARACTERIZACION EN EL DISTRITO DE CARTAGENA DE INDIAS- Servicio de Aseo </v>
      </c>
      <c r="C106" s="29">
        <v>4499066050</v>
      </c>
      <c r="D106" s="29">
        <v>3784936641</v>
      </c>
      <c r="E106" s="29">
        <v>3784936641</v>
      </c>
      <c r="F106" s="29">
        <v>3491790107</v>
      </c>
      <c r="G106" s="29">
        <v>3399390107</v>
      </c>
      <c r="H106" s="29">
        <v>201033333</v>
      </c>
      <c r="I106" s="55">
        <v>0</v>
      </c>
      <c r="J106" s="55">
        <v>293146534</v>
      </c>
      <c r="K106" s="30">
        <v>1</v>
      </c>
      <c r="L106" s="30">
        <v>0.92254915688032513</v>
      </c>
    </row>
    <row r="107" spans="1:12" x14ac:dyDescent="0.25">
      <c r="A107" s="14" t="s">
        <v>1722</v>
      </c>
      <c r="B107" s="37"/>
      <c r="C107" s="20">
        <v>485119827</v>
      </c>
      <c r="D107" s="20">
        <v>202636666</v>
      </c>
      <c r="E107" s="20">
        <v>202636666</v>
      </c>
      <c r="F107" s="20">
        <v>202636666</v>
      </c>
      <c r="G107" s="20">
        <v>202636666</v>
      </c>
      <c r="H107" s="20">
        <v>201033333</v>
      </c>
      <c r="I107" s="52">
        <v>0</v>
      </c>
      <c r="J107" s="52">
        <v>0</v>
      </c>
      <c r="K107" s="26">
        <v>1</v>
      </c>
      <c r="L107" s="26">
        <v>1</v>
      </c>
    </row>
    <row r="108" spans="1:12" ht="60" x14ac:dyDescent="0.25">
      <c r="A108" s="31" t="s">
        <v>630</v>
      </c>
      <c r="B108" s="40" t="str">
        <f>+VLOOKUP(A108,Hoja5!$D$2:$E$733,2)</f>
        <v>DESARROLLO DE POTENCIALIDADES - FORTALECIMIENTO DE LOS PROCESOS FORMATIVOS EN LAS IEO DEL DISTRITO DE CARTAGENA  - Ingresos corrientes de libre destinacion</v>
      </c>
      <c r="C108" s="29">
        <v>145329224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55">
        <v>0</v>
      </c>
      <c r="J108" s="55">
        <v>0</v>
      </c>
      <c r="K108" s="30" t="e">
        <v>#DIV/0!</v>
      </c>
      <c r="L108" s="30" t="e">
        <v>#DIV/0!</v>
      </c>
    </row>
    <row r="109" spans="1:12" ht="60" x14ac:dyDescent="0.25">
      <c r="A109" s="31" t="s">
        <v>632</v>
      </c>
      <c r="B109" s="40" t="str">
        <f>+VLOOKUP(A109,Hoja5!$D$2:$E$733,2)</f>
        <v>DESARROLLO DE POTENCIALIDADES - FORTALECIMIENTO DE LOS PROCESOS FORMATIVOS BILINGUES EN LAS IEO DEL DISTRITO DE CARTAGENA - Ingresos corrientes de libre destinacion</v>
      </c>
      <c r="C109" s="29">
        <v>177004858</v>
      </c>
      <c r="D109" s="29">
        <v>51066667</v>
      </c>
      <c r="E109" s="29">
        <v>51066667</v>
      </c>
      <c r="F109" s="29">
        <v>51066667</v>
      </c>
      <c r="G109" s="29">
        <v>51066667</v>
      </c>
      <c r="H109" s="29">
        <v>51066667</v>
      </c>
      <c r="I109" s="55">
        <v>0</v>
      </c>
      <c r="J109" s="55">
        <v>0</v>
      </c>
      <c r="K109" s="30">
        <v>1</v>
      </c>
      <c r="L109" s="30">
        <v>1</v>
      </c>
    </row>
    <row r="110" spans="1:12" ht="45" x14ac:dyDescent="0.25">
      <c r="A110" s="31" t="s">
        <v>634</v>
      </c>
      <c r="B110" s="40" t="str">
        <f>+VLOOKUP(A110,Hoja5!$D$2:$E$733,2)</f>
        <v>FORTALECIMIENTO DE LA GESTION ESCOLAR PARA EL MEJORAMIENTO DE LA CALIDAD  - Ingresos corrientes de libre destinacion</v>
      </c>
      <c r="C110" s="29">
        <v>162785745</v>
      </c>
      <c r="D110" s="29">
        <v>151569999</v>
      </c>
      <c r="E110" s="29">
        <v>151569999</v>
      </c>
      <c r="F110" s="29">
        <v>151569999</v>
      </c>
      <c r="G110" s="29">
        <v>151569999</v>
      </c>
      <c r="H110" s="29">
        <v>149966666</v>
      </c>
      <c r="I110" s="55">
        <v>0</v>
      </c>
      <c r="J110" s="55">
        <v>0</v>
      </c>
      <c r="K110" s="30">
        <v>1</v>
      </c>
      <c r="L110" s="30">
        <v>1</v>
      </c>
    </row>
    <row r="111" spans="1:12" x14ac:dyDescent="0.25">
      <c r="A111" s="14" t="s">
        <v>1851</v>
      </c>
      <c r="B111" s="37"/>
      <c r="C111" s="20">
        <v>4013946223</v>
      </c>
      <c r="D111" s="20">
        <v>3582299975</v>
      </c>
      <c r="E111" s="20">
        <v>3582299975</v>
      </c>
      <c r="F111" s="20">
        <v>3289153441</v>
      </c>
      <c r="G111" s="20">
        <v>3196753441</v>
      </c>
      <c r="H111" s="20">
        <v>0</v>
      </c>
      <c r="I111" s="52">
        <v>0</v>
      </c>
      <c r="J111" s="52">
        <v>293146534</v>
      </c>
      <c r="K111" s="26">
        <v>1</v>
      </c>
      <c r="L111" s="26">
        <v>0.91816806631331871</v>
      </c>
    </row>
    <row r="112" spans="1:12" ht="60" x14ac:dyDescent="0.25">
      <c r="A112" s="31" t="s">
        <v>759</v>
      </c>
      <c r="B112" s="40" t="str">
        <f>+VLOOKUP(A112,Hoja5!$D$2:$E$733,2)</f>
        <v>DESARROLLO DE POTENCIALIDADES - FORTALECIMIENTO DE LOS PROCESOS FORMATIVOS EN LAS IEO DEL DISTRITO DE CARTAGENA  -SGP - Educacion</v>
      </c>
      <c r="C112" s="29">
        <v>3000000000</v>
      </c>
      <c r="D112" s="29">
        <v>3000000000</v>
      </c>
      <c r="E112" s="29">
        <v>3000000000</v>
      </c>
      <c r="F112" s="29">
        <v>2981153441</v>
      </c>
      <c r="G112" s="29">
        <v>2981153441</v>
      </c>
      <c r="H112" s="29">
        <v>0</v>
      </c>
      <c r="I112" s="55">
        <v>0</v>
      </c>
      <c r="J112" s="55">
        <v>18846559</v>
      </c>
      <c r="K112" s="30">
        <v>1</v>
      </c>
      <c r="L112" s="30">
        <v>0.99371781366666667</v>
      </c>
    </row>
    <row r="113" spans="1:12" ht="60" x14ac:dyDescent="0.25">
      <c r="A113" s="31" t="s">
        <v>761</v>
      </c>
      <c r="B113" s="40" t="str">
        <f>+VLOOKUP(A113,Hoja5!$D$2:$E$733,2)</f>
        <v>DESARROLLO DE POTENCIALIDADES - FORTALECIMIENTO DE LOS PROCESOS FORMATIVOS BILINGUES EN LAS IEO DEL DISTRITO DE CARTAGENA - SGP - Educacion</v>
      </c>
      <c r="C113" s="29">
        <v>513946223</v>
      </c>
      <c r="D113" s="29">
        <v>274299975</v>
      </c>
      <c r="E113" s="29">
        <v>274299975</v>
      </c>
      <c r="F113" s="29">
        <v>0</v>
      </c>
      <c r="G113" s="29">
        <v>0</v>
      </c>
      <c r="H113" s="29">
        <v>0</v>
      </c>
      <c r="I113" s="55">
        <v>0</v>
      </c>
      <c r="J113" s="55">
        <v>274299975</v>
      </c>
      <c r="K113" s="30">
        <v>1</v>
      </c>
      <c r="L113" s="30">
        <v>0</v>
      </c>
    </row>
    <row r="114" spans="1:12" ht="30" x14ac:dyDescent="0.25">
      <c r="A114" s="31" t="s">
        <v>763</v>
      </c>
      <c r="B114" s="40" t="str">
        <f>+VLOOKUP(A114,Hoja5!$D$2:$E$733,2)</f>
        <v>FORTALECIMIENTO DE LA GESTION ESCOLAR PARA EL MEJORAMIENTO DE LA CALIDAD  - SGP - Educacion</v>
      </c>
      <c r="C114" s="29">
        <v>500000000</v>
      </c>
      <c r="D114" s="29">
        <v>308000000</v>
      </c>
      <c r="E114" s="29">
        <v>308000000</v>
      </c>
      <c r="F114" s="29">
        <v>308000000</v>
      </c>
      <c r="G114" s="29">
        <v>215600000</v>
      </c>
      <c r="H114" s="29">
        <v>0</v>
      </c>
      <c r="I114" s="55">
        <v>0</v>
      </c>
      <c r="J114" s="55">
        <v>0</v>
      </c>
      <c r="K114" s="30">
        <v>1</v>
      </c>
      <c r="L114" s="30">
        <v>1</v>
      </c>
    </row>
    <row r="115" spans="1:12" ht="39" x14ac:dyDescent="0.25">
      <c r="A115" s="15" t="s">
        <v>1860</v>
      </c>
      <c r="B115" s="38" t="str">
        <f>+VLOOKUP(A115,Hoja5!$D$2:$E$733,2)</f>
        <v xml:space="preserve">ACTUALIZACION DEL PGIRS 2016-2027 Y CARACTERIZACION EN EL DISTRITO DE CARTAGENA DE INDIAS- Servicio de Aseo </v>
      </c>
      <c r="C115" s="21">
        <v>429460548</v>
      </c>
      <c r="D115" s="21">
        <v>907611895</v>
      </c>
      <c r="E115" s="21">
        <v>907611894.48000002</v>
      </c>
      <c r="F115" s="21">
        <v>907611894.48000002</v>
      </c>
      <c r="G115" s="21">
        <v>826864400</v>
      </c>
      <c r="H115" s="21">
        <v>706679100</v>
      </c>
      <c r="I115" s="53">
        <v>0.51999998092651367</v>
      </c>
      <c r="J115" s="53">
        <v>0.51999998092651367</v>
      </c>
      <c r="K115" s="27">
        <v>0.99999999942706785</v>
      </c>
      <c r="L115" s="27">
        <v>0.99999999942706785</v>
      </c>
    </row>
    <row r="116" spans="1:12" x14ac:dyDescent="0.25">
      <c r="A116" s="16" t="s">
        <v>1722</v>
      </c>
      <c r="B116" s="39"/>
      <c r="C116" s="22">
        <v>429460548</v>
      </c>
      <c r="D116" s="22">
        <v>907611895</v>
      </c>
      <c r="E116" s="22">
        <v>907611894.48000002</v>
      </c>
      <c r="F116" s="22">
        <v>907611894.48000002</v>
      </c>
      <c r="G116" s="22">
        <v>826864400</v>
      </c>
      <c r="H116" s="22">
        <v>706679100</v>
      </c>
      <c r="I116" s="54">
        <v>0.51999998092651367</v>
      </c>
      <c r="J116" s="54">
        <v>0.51999998092651367</v>
      </c>
      <c r="K116" s="28">
        <v>0.99999999942706785</v>
      </c>
      <c r="L116" s="28">
        <v>0.99999999942706785</v>
      </c>
    </row>
    <row r="117" spans="1:12" ht="45" x14ac:dyDescent="0.25">
      <c r="A117" s="31" t="s">
        <v>636</v>
      </c>
      <c r="B117" s="40" t="str">
        <f>+VLOOKUP(A117,Hoja5!$D$2:$E$733,2)</f>
        <v>PARTICIPACION DEMOCRACIA Y AUTONOMIA -  FORTALECER PRAES EN LAS IEO  - Ingresos corrientes de libre destinacion</v>
      </c>
      <c r="C117" s="29">
        <v>76847311</v>
      </c>
      <c r="D117" s="29">
        <v>41119095</v>
      </c>
      <c r="E117" s="29">
        <v>41119094.479999997</v>
      </c>
      <c r="F117" s="29">
        <v>41119094.479999997</v>
      </c>
      <c r="G117" s="29">
        <v>0</v>
      </c>
      <c r="H117" s="29">
        <v>0</v>
      </c>
      <c r="I117" s="55">
        <v>0.52000000327825546</v>
      </c>
      <c r="J117" s="55">
        <v>0.52000000327825546</v>
      </c>
      <c r="K117" s="30">
        <v>0.99999998735380724</v>
      </c>
      <c r="L117" s="30">
        <v>0.99999998735380724</v>
      </c>
    </row>
    <row r="118" spans="1:12" ht="30" x14ac:dyDescent="0.25">
      <c r="A118" s="31" t="s">
        <v>638</v>
      </c>
      <c r="B118" s="40" t="str">
        <f>+VLOOKUP(A118,Hoja5!$D$2:$E$733,2)</f>
        <v>PARTICIPACION DEMOCRACIA Y AUTONOMIA   - Ingresos corrientes de libre destinacion</v>
      </c>
      <c r="C118" s="29">
        <v>329593424</v>
      </c>
      <c r="D118" s="29">
        <v>852492800</v>
      </c>
      <c r="E118" s="29">
        <v>852492800</v>
      </c>
      <c r="F118" s="29">
        <v>852492800</v>
      </c>
      <c r="G118" s="29">
        <v>816364400</v>
      </c>
      <c r="H118" s="29">
        <v>696179100</v>
      </c>
      <c r="I118" s="55">
        <v>0</v>
      </c>
      <c r="J118" s="55">
        <v>0</v>
      </c>
      <c r="K118" s="30">
        <v>1</v>
      </c>
      <c r="L118" s="30">
        <v>1</v>
      </c>
    </row>
    <row r="119" spans="1:12" ht="60" x14ac:dyDescent="0.25">
      <c r="A119" s="31" t="s">
        <v>640</v>
      </c>
      <c r="B119" s="40" t="str">
        <f>+VLOOKUP(A119,Hoja5!$D$2:$E$733,2)</f>
        <v>PARTICIPACION DEMOCRACIA Y AUTONOMIA - FORTALECER ESCUELAS DE PADRES EN INSTITUCIONES EDUCATIVAS  - Ingresos corrientes de libre destinacion</v>
      </c>
      <c r="C119" s="29">
        <v>23019813</v>
      </c>
      <c r="D119" s="29">
        <v>14000000</v>
      </c>
      <c r="E119" s="29">
        <v>14000000</v>
      </c>
      <c r="F119" s="29">
        <v>14000000</v>
      </c>
      <c r="G119" s="29">
        <v>10500000</v>
      </c>
      <c r="H119" s="29">
        <v>10500000</v>
      </c>
      <c r="I119" s="55">
        <v>0</v>
      </c>
      <c r="J119" s="55">
        <v>0</v>
      </c>
      <c r="K119" s="30">
        <v>1</v>
      </c>
      <c r="L119" s="30">
        <v>1</v>
      </c>
    </row>
    <row r="120" spans="1:12" ht="39" x14ac:dyDescent="0.25">
      <c r="A120" s="15" t="s">
        <v>1852</v>
      </c>
      <c r="B120" s="38" t="str">
        <f>+VLOOKUP(A120,Hoja5!$D$2:$E$733,2)</f>
        <v xml:space="preserve">ACTUALIZACION DEL PGIRS 2016-2027 Y CARACTERIZACION EN EL DISTRITO DE CARTAGENA DE INDIAS- Servicio de Aseo </v>
      </c>
      <c r="C120" s="21">
        <v>3031200000</v>
      </c>
      <c r="D120" s="21">
        <v>4688855455.8000002</v>
      </c>
      <c r="E120" s="21">
        <v>4687215749.2299995</v>
      </c>
      <c r="F120" s="21">
        <v>3440200583.52</v>
      </c>
      <c r="G120" s="21">
        <v>477005054</v>
      </c>
      <c r="H120" s="21">
        <v>413901484</v>
      </c>
      <c r="I120" s="53">
        <v>1639706.5700006485</v>
      </c>
      <c r="J120" s="53">
        <v>1248654872.2800002</v>
      </c>
      <c r="K120" s="27">
        <v>0.99965029705320252</v>
      </c>
      <c r="L120" s="27">
        <v>0.73369729904225467</v>
      </c>
    </row>
    <row r="121" spans="1:12" x14ac:dyDescent="0.25">
      <c r="A121" s="16" t="s">
        <v>1722</v>
      </c>
      <c r="B121" s="39"/>
      <c r="C121" s="22">
        <v>700000000</v>
      </c>
      <c r="D121" s="22">
        <v>940410251</v>
      </c>
      <c r="E121" s="22">
        <v>940410251</v>
      </c>
      <c r="F121" s="22">
        <v>695488344.51999998</v>
      </c>
      <c r="G121" s="22">
        <v>477005054</v>
      </c>
      <c r="H121" s="22">
        <v>413901484</v>
      </c>
      <c r="I121" s="54">
        <v>0</v>
      </c>
      <c r="J121" s="54">
        <v>244921906.48000002</v>
      </c>
      <c r="K121" s="28">
        <v>1</v>
      </c>
      <c r="L121" s="28">
        <v>0.73955844673156368</v>
      </c>
    </row>
    <row r="122" spans="1:12" ht="45" x14ac:dyDescent="0.25">
      <c r="A122" s="31" t="s">
        <v>642</v>
      </c>
      <c r="B122" s="40" t="str">
        <f>+VLOOKUP(A122,Hoja5!$D$2:$E$733,2)</f>
        <v>EDUCACION MEDIADA A TRAVES DE TECNOLOGIAS DE LA INFORMACION Y LAS COMUNICACIONES-TIC  - Ingresos corrientes de libre destinacion</v>
      </c>
      <c r="C122" s="29">
        <v>700000000</v>
      </c>
      <c r="D122" s="29">
        <v>940410251</v>
      </c>
      <c r="E122" s="29">
        <v>940410251</v>
      </c>
      <c r="F122" s="29">
        <v>695488344.51999998</v>
      </c>
      <c r="G122" s="29">
        <v>477005054</v>
      </c>
      <c r="H122" s="29">
        <v>413901484</v>
      </c>
      <c r="I122" s="55">
        <v>0</v>
      </c>
      <c r="J122" s="55">
        <v>244921906.48000002</v>
      </c>
      <c r="K122" s="30">
        <v>1</v>
      </c>
      <c r="L122" s="30">
        <v>0.73955844673156368</v>
      </c>
    </row>
    <row r="123" spans="1:12" x14ac:dyDescent="0.25">
      <c r="A123" s="14" t="s">
        <v>1851</v>
      </c>
      <c r="B123" s="37"/>
      <c r="C123" s="20">
        <v>2331200000</v>
      </c>
      <c r="D123" s="20">
        <v>3748445204.8000002</v>
      </c>
      <c r="E123" s="20">
        <v>3746805498.23</v>
      </c>
      <c r="F123" s="20">
        <v>2744712239</v>
      </c>
      <c r="G123" s="20">
        <v>0</v>
      </c>
      <c r="H123" s="20">
        <v>0</v>
      </c>
      <c r="I123" s="52">
        <v>1639706.5700001717</v>
      </c>
      <c r="J123" s="52">
        <v>1003732965.8000002</v>
      </c>
      <c r="K123" s="26">
        <v>0.99956256354824113</v>
      </c>
      <c r="L123" s="26">
        <v>0.73222685381269836</v>
      </c>
    </row>
    <row r="124" spans="1:12" ht="45" x14ac:dyDescent="0.25">
      <c r="A124" s="31" t="s">
        <v>765</v>
      </c>
      <c r="B124" s="40" t="str">
        <f>+VLOOKUP(A124,Hoja5!$D$2:$E$733,2)</f>
        <v>EDUCACION MEDIADA A TRAVES DE TECNOLOGIAS DE LA INFORMACION Y LAS COMUNICACIONES-TIC  - SGP - Educacion</v>
      </c>
      <c r="C124" s="29">
        <v>2331200000</v>
      </c>
      <c r="D124" s="29">
        <v>1620388880</v>
      </c>
      <c r="E124" s="29">
        <v>1620388880</v>
      </c>
      <c r="F124" s="29">
        <v>947253675</v>
      </c>
      <c r="G124" s="29">
        <v>0</v>
      </c>
      <c r="H124" s="29">
        <v>0</v>
      </c>
      <c r="I124" s="55">
        <v>0</v>
      </c>
      <c r="J124" s="55">
        <v>673135205</v>
      </c>
      <c r="K124" s="30">
        <v>1</v>
      </c>
      <c r="L124" s="30">
        <v>0.5845841616735854</v>
      </c>
    </row>
    <row r="125" spans="1:12" ht="60" x14ac:dyDescent="0.25">
      <c r="A125" s="31" t="s">
        <v>796</v>
      </c>
      <c r="B125" s="40" t="str">
        <f>+VLOOKUP(A125,Hoja5!$D$2:$E$733,2)</f>
        <v>EDUCACION MEDIADA A TRAVES DE TECNOLOGIAS DE LA INFORMACION Y LAS COMUNICACIONES-TIC - CALIDAD MATRICULA OFICIAL - SGP Educacion - VIGENCIAS ANTERIORES.</v>
      </c>
      <c r="C125" s="29">
        <v>0</v>
      </c>
      <c r="D125" s="29">
        <v>47488016</v>
      </c>
      <c r="E125" s="29">
        <v>47488016</v>
      </c>
      <c r="F125" s="29">
        <v>0</v>
      </c>
      <c r="G125" s="29">
        <v>0</v>
      </c>
      <c r="H125" s="29">
        <v>0</v>
      </c>
      <c r="I125" s="55">
        <v>0</v>
      </c>
      <c r="J125" s="55">
        <v>47488016</v>
      </c>
      <c r="K125" s="30">
        <v>1</v>
      </c>
      <c r="L125" s="30">
        <v>0</v>
      </c>
    </row>
    <row r="126" spans="1:12" ht="45" x14ac:dyDescent="0.25">
      <c r="A126" s="31" t="s">
        <v>576</v>
      </c>
      <c r="B126" s="40" t="str">
        <f>+VLOOKUP(A126,Hoja5!$D$2:$E$733,2)</f>
        <v>EDUCACION MEDIADA A TRAVES DE TECNOLOGIAS DE LA INFORMACION Y LAS COMUNICACIONES-TIC - SGP - Educacion</v>
      </c>
      <c r="C126" s="29">
        <v>0</v>
      </c>
      <c r="D126" s="29">
        <v>0.8</v>
      </c>
      <c r="E126" s="29">
        <v>0</v>
      </c>
      <c r="F126" s="29">
        <v>0</v>
      </c>
      <c r="G126" s="29">
        <v>0</v>
      </c>
      <c r="H126" s="29">
        <v>0</v>
      </c>
      <c r="I126" s="55">
        <v>0.8</v>
      </c>
      <c r="J126" s="55">
        <v>0.8</v>
      </c>
      <c r="K126" s="30">
        <v>0</v>
      </c>
      <c r="L126" s="30">
        <v>0</v>
      </c>
    </row>
    <row r="127" spans="1:12" ht="45" x14ac:dyDescent="0.25">
      <c r="A127" s="31" t="s">
        <v>678</v>
      </c>
      <c r="B127" s="40" t="str">
        <f>+VLOOKUP(A127,Hoja5!$D$2:$E$733,2)</f>
        <v>EDUCACION MEDIADA A TRAVES DE TECNOLOGIAS DE LA INFORMACION Y LAS COMUNICACIONES-TIC - SGP Educacion - Vigencias Anteriores</v>
      </c>
      <c r="C127" s="29">
        <v>0</v>
      </c>
      <c r="D127" s="29">
        <v>253466528</v>
      </c>
      <c r="E127" s="29">
        <v>253466528</v>
      </c>
      <c r="F127" s="29">
        <v>242266340</v>
      </c>
      <c r="G127" s="29">
        <v>0</v>
      </c>
      <c r="H127" s="29">
        <v>0</v>
      </c>
      <c r="I127" s="55">
        <v>0</v>
      </c>
      <c r="J127" s="55">
        <v>11200188</v>
      </c>
      <c r="K127" s="30">
        <v>1</v>
      </c>
      <c r="L127" s="30">
        <v>0.95581196425273163</v>
      </c>
    </row>
    <row r="128" spans="1:12" ht="45" x14ac:dyDescent="0.25">
      <c r="A128" s="31" t="s">
        <v>680</v>
      </c>
      <c r="B128" s="40" t="str">
        <f>+VLOOKUP(A128,Hoja5!$D$2:$E$733,2)</f>
        <v>EDUCACION MEDIADA A TRAVES DE TECNOLOGIAS DE LA INFORMACION Y LAS COMUNICACIONES-TIC (Calidad Matricula Oficial) - SGP  Educacion</v>
      </c>
      <c r="C128" s="29">
        <v>0</v>
      </c>
      <c r="D128" s="29">
        <v>1571500000</v>
      </c>
      <c r="E128" s="29">
        <v>1571500000</v>
      </c>
      <c r="F128" s="29">
        <v>1533520000</v>
      </c>
      <c r="G128" s="29">
        <v>0</v>
      </c>
      <c r="H128" s="29">
        <v>0</v>
      </c>
      <c r="I128" s="55">
        <v>0</v>
      </c>
      <c r="J128" s="55">
        <v>37980000</v>
      </c>
      <c r="K128" s="30">
        <v>1</v>
      </c>
      <c r="L128" s="30">
        <v>0.97583200763601652</v>
      </c>
    </row>
    <row r="129" spans="1:12" ht="45" x14ac:dyDescent="0.25">
      <c r="A129" s="31" t="s">
        <v>682</v>
      </c>
      <c r="B129" s="40" t="str">
        <f>+VLOOKUP(A129,Hoja5!$D$2:$E$733,2)</f>
        <v>EDUCACION MEDIADA A TRAVES DE TECNOLOGIAS DE LA INFORMACION Y LAS COMUNICACIONES-TIC- CALIDAD MATRICULA OFICIAL - SGP  Educacion</v>
      </c>
      <c r="C129" s="29">
        <v>0</v>
      </c>
      <c r="D129" s="29">
        <v>255601780</v>
      </c>
      <c r="E129" s="29">
        <v>253962074.22999999</v>
      </c>
      <c r="F129" s="29">
        <v>21672224</v>
      </c>
      <c r="G129" s="29">
        <v>0</v>
      </c>
      <c r="H129" s="29">
        <v>0</v>
      </c>
      <c r="I129" s="55">
        <v>1639705.7700000107</v>
      </c>
      <c r="J129" s="55">
        <v>233929556</v>
      </c>
      <c r="K129" s="30">
        <v>0.99358492037887991</v>
      </c>
      <c r="L129" s="30">
        <v>8.4789018292439122E-2</v>
      </c>
    </row>
    <row r="130" spans="1:12" ht="39" x14ac:dyDescent="0.25">
      <c r="A130" s="15" t="s">
        <v>1856</v>
      </c>
      <c r="B130" s="38" t="str">
        <f>+VLOOKUP(A130,Hoja5!$D$2:$E$733,2)</f>
        <v xml:space="preserve">ACTUALIZACION DEL PGIRS 2016-2027 Y CARACTERIZACION EN EL DISTRITO DE CARTAGENA DE INDIAS- Servicio de Aseo </v>
      </c>
      <c r="C130" s="21">
        <v>10220107344</v>
      </c>
      <c r="D130" s="21">
        <v>10022927327</v>
      </c>
      <c r="E130" s="21">
        <v>9714697204.8999996</v>
      </c>
      <c r="F130" s="21">
        <v>8664355034</v>
      </c>
      <c r="G130" s="21">
        <v>3745031667</v>
      </c>
      <c r="H130" s="21">
        <v>3745031667</v>
      </c>
      <c r="I130" s="53">
        <v>308230122.10000038</v>
      </c>
      <c r="J130" s="53">
        <v>1358572293</v>
      </c>
      <c r="K130" s="27">
        <v>0.96924749506367436</v>
      </c>
      <c r="L130" s="27">
        <v>0.86445354249548978</v>
      </c>
    </row>
    <row r="131" spans="1:12" x14ac:dyDescent="0.25">
      <c r="A131" s="16" t="s">
        <v>1722</v>
      </c>
      <c r="B131" s="39"/>
      <c r="C131" s="22">
        <v>849920615</v>
      </c>
      <c r="D131" s="22">
        <v>294952282</v>
      </c>
      <c r="E131" s="22">
        <v>294952282</v>
      </c>
      <c r="F131" s="22">
        <v>294952282</v>
      </c>
      <c r="G131" s="22">
        <v>294952282</v>
      </c>
      <c r="H131" s="22">
        <v>294952282</v>
      </c>
      <c r="I131" s="54">
        <v>0</v>
      </c>
      <c r="J131" s="54">
        <v>0</v>
      </c>
      <c r="K131" s="28">
        <v>1</v>
      </c>
      <c r="L131" s="28">
        <v>1</v>
      </c>
    </row>
    <row r="132" spans="1:12" ht="75" x14ac:dyDescent="0.25">
      <c r="A132" s="31" t="s">
        <v>644</v>
      </c>
      <c r="B132" s="40" t="str">
        <f>+VLOOKUP(A132,Hoja5!$D$2:$E$733,2)</f>
        <v>EDUCACION PARA TRANSFORMAR -  MEJORAMIENTO DEL PROCESO FORMATIVO DE LA EDUCACION MEDIA TECNICA OFICIAL EN LAS IEO DE CARTAGENA  - Ingresos corrientes de libre destinacion</v>
      </c>
      <c r="C132" s="29">
        <v>800000000</v>
      </c>
      <c r="D132" s="29">
        <v>245031667</v>
      </c>
      <c r="E132" s="29">
        <v>245031667</v>
      </c>
      <c r="F132" s="29">
        <v>245031667</v>
      </c>
      <c r="G132" s="29">
        <v>245031667</v>
      </c>
      <c r="H132" s="29">
        <v>245031667</v>
      </c>
      <c r="I132" s="55">
        <v>0</v>
      </c>
      <c r="J132" s="55">
        <v>0</v>
      </c>
      <c r="K132" s="30">
        <v>1</v>
      </c>
      <c r="L132" s="30">
        <v>1</v>
      </c>
    </row>
    <row r="133" spans="1:12" ht="60" x14ac:dyDescent="0.25">
      <c r="A133" s="31" t="s">
        <v>646</v>
      </c>
      <c r="B133" s="40" t="str">
        <f>+VLOOKUP(A133,Hoja5!$D$2:$E$733,2)</f>
        <v>EDUCACION PARA TRANSFORMAR - CONSOLIDACION DE BECAS UNIVERSITARIAS PARA EGRESADOS DE LAS IEO DE CARTAGENA  - Ingresos corrientes de libre destinacion</v>
      </c>
      <c r="C133" s="29">
        <v>49920615</v>
      </c>
      <c r="D133" s="29">
        <v>49920615</v>
      </c>
      <c r="E133" s="29">
        <v>49920615</v>
      </c>
      <c r="F133" s="29">
        <v>49920615</v>
      </c>
      <c r="G133" s="29">
        <v>49920615</v>
      </c>
      <c r="H133" s="29">
        <v>49920615</v>
      </c>
      <c r="I133" s="55">
        <v>0</v>
      </c>
      <c r="J133" s="55">
        <v>0</v>
      </c>
      <c r="K133" s="30">
        <v>1</v>
      </c>
      <c r="L133" s="30">
        <v>1</v>
      </c>
    </row>
    <row r="134" spans="1:12" x14ac:dyDescent="0.25">
      <c r="A134" s="14" t="s">
        <v>1855</v>
      </c>
      <c r="B134" s="37"/>
      <c r="C134" s="20">
        <v>9081676394</v>
      </c>
      <c r="D134" s="20">
        <v>9081676394</v>
      </c>
      <c r="E134" s="20">
        <v>8773446272</v>
      </c>
      <c r="F134" s="20">
        <v>8369402752</v>
      </c>
      <c r="G134" s="20">
        <v>3450079385</v>
      </c>
      <c r="H134" s="20">
        <v>3450079385</v>
      </c>
      <c r="I134" s="52">
        <v>308230122</v>
      </c>
      <c r="J134" s="52">
        <v>712273642</v>
      </c>
      <c r="K134" s="26">
        <v>0.96606021745020132</v>
      </c>
      <c r="L134" s="26">
        <v>0.92157024638418317</v>
      </c>
    </row>
    <row r="135" spans="1:12" ht="60" x14ac:dyDescent="0.25">
      <c r="A135" s="31" t="s">
        <v>590</v>
      </c>
      <c r="B135" s="40" t="str">
        <f>+VLOOKUP(A135,Hoja5!$D$2:$E$733,2)</f>
        <v>EDUCACION PARA TRANSFORMAR - CONSOLIDACION DE BECAS UNIVERSITARIAS PARA EGRESADOS DE LAS IEO DE CARTAGENA  - Fondo Educativo - Bicentenario de Cartagena - ICAT 3%</v>
      </c>
      <c r="C135" s="29">
        <v>8557023714</v>
      </c>
      <c r="D135" s="29">
        <v>9081676394</v>
      </c>
      <c r="E135" s="29">
        <v>8773446272</v>
      </c>
      <c r="F135" s="29">
        <v>8369402752</v>
      </c>
      <c r="G135" s="29">
        <v>3450079385</v>
      </c>
      <c r="H135" s="29">
        <v>3450079385</v>
      </c>
      <c r="I135" s="55">
        <v>308230122</v>
      </c>
      <c r="J135" s="55">
        <v>712273642</v>
      </c>
      <c r="K135" s="30">
        <v>0.96606021745020132</v>
      </c>
      <c r="L135" s="30">
        <v>0.92157024638418317</v>
      </c>
    </row>
    <row r="136" spans="1:12" ht="75" x14ac:dyDescent="0.25">
      <c r="A136" s="31" t="s">
        <v>733</v>
      </c>
      <c r="B136" s="40" t="str">
        <f>+VLOOKUP(A136,Hoja5!$D$2:$E$733,2)</f>
        <v>EDUCACION PARA TRANSFORMAR - APOYO AL MEJORAMIENTO DE LAS COMPETENCIAS LABORALES DE LOS EGRESADOS DE LAS IEO DE CARTAGENA  - Fondo Educativo - Bicentenario de Cartagena - ICAT 3%</v>
      </c>
      <c r="C136" s="29">
        <v>524652680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55">
        <v>0</v>
      </c>
      <c r="J136" s="55">
        <v>0</v>
      </c>
      <c r="K136" s="30" t="e">
        <v>#DIV/0!</v>
      </c>
      <c r="L136" s="30" t="e">
        <v>#DIV/0!</v>
      </c>
    </row>
    <row r="137" spans="1:12" x14ac:dyDescent="0.25">
      <c r="A137" s="14" t="s">
        <v>1851</v>
      </c>
      <c r="B137" s="37"/>
      <c r="C137" s="20">
        <v>0</v>
      </c>
      <c r="D137" s="20">
        <v>646298651</v>
      </c>
      <c r="E137" s="20">
        <v>646298650.89999998</v>
      </c>
      <c r="F137" s="20">
        <v>0</v>
      </c>
      <c r="G137" s="20">
        <v>0</v>
      </c>
      <c r="H137" s="20">
        <v>0</v>
      </c>
      <c r="I137" s="52">
        <v>0.10000002384185791</v>
      </c>
      <c r="J137" s="52">
        <v>646298651</v>
      </c>
      <c r="K137" s="26">
        <v>0.99999999984527277</v>
      </c>
      <c r="L137" s="26">
        <v>0</v>
      </c>
    </row>
    <row r="138" spans="1:12" ht="75" x14ac:dyDescent="0.25">
      <c r="A138" s="31" t="s">
        <v>684</v>
      </c>
      <c r="B138" s="40" t="str">
        <f>+VLOOKUP(A138,Hoja5!$D$2:$E$733,2)</f>
        <v>EDUCACION PARA TRANSFORMAR -  MEJORAMIENTO DEL PROCESO FORMATIVO DE LA EDUCACION MEDIA TECNICA OFICIAL EN LAS IEO DE CARTAGENA  - CALIDAD MATRICULA OFICIAL - SGP  Educacion</v>
      </c>
      <c r="C138" s="29">
        <v>0</v>
      </c>
      <c r="D138" s="29">
        <v>405813617</v>
      </c>
      <c r="E138" s="29">
        <v>405813617</v>
      </c>
      <c r="F138" s="29">
        <v>0</v>
      </c>
      <c r="G138" s="29">
        <v>0</v>
      </c>
      <c r="H138" s="29">
        <v>0</v>
      </c>
      <c r="I138" s="55">
        <v>0</v>
      </c>
      <c r="J138" s="55">
        <v>405813617</v>
      </c>
      <c r="K138" s="30">
        <v>1</v>
      </c>
      <c r="L138" s="30">
        <v>0</v>
      </c>
    </row>
    <row r="139" spans="1:12" ht="75" x14ac:dyDescent="0.25">
      <c r="A139" s="31" t="s">
        <v>686</v>
      </c>
      <c r="B139" s="40" t="str">
        <f>+VLOOKUP(A139,Hoja5!$D$2:$E$733,2)</f>
        <v>EDUCACION PARA TRANSFORMAR -  MEJORAMIENTO DEL PROCESO FORMATIVO DE LA EDUCACION MEDIA TECNICA OFICIAL EN LAS IEO DE CARTAGENA - CALIDAD MATRICULA OFICIAL  SGP Educacion</v>
      </c>
      <c r="C139" s="29">
        <v>0</v>
      </c>
      <c r="D139" s="29">
        <v>240485034</v>
      </c>
      <c r="E139" s="29">
        <v>240485033.90000001</v>
      </c>
      <c r="F139" s="29">
        <v>0</v>
      </c>
      <c r="G139" s="29">
        <v>0</v>
      </c>
      <c r="H139" s="29">
        <v>0</v>
      </c>
      <c r="I139" s="55">
        <v>9.9999994039535522E-2</v>
      </c>
      <c r="J139" s="55">
        <v>240485034</v>
      </c>
      <c r="K139" s="30">
        <v>0.99999999958417374</v>
      </c>
      <c r="L139" s="30">
        <v>0</v>
      </c>
    </row>
    <row r="140" spans="1:12" ht="60" x14ac:dyDescent="0.25">
      <c r="A140" s="31" t="s">
        <v>688</v>
      </c>
      <c r="B140" s="40" t="str">
        <f>+VLOOKUP(A140,Hoja5!$D$2:$E$733,2)</f>
        <v>EDUCACION PARA TRANSFORMAR -  MEJORAMIENTO DEL PROCESO FORMATIVO DE LA EDUCACION MEDIA TECNICA OFICIAL EN LAS IEO DE CARTAGENA - SGP Educacion</v>
      </c>
      <c r="C140" s="29">
        <v>0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55">
        <v>0</v>
      </c>
      <c r="J140" s="55">
        <v>0</v>
      </c>
      <c r="K140" s="30" t="e">
        <v>#DIV/0!</v>
      </c>
      <c r="L140" s="30" t="e">
        <v>#DIV/0!</v>
      </c>
    </row>
    <row r="141" spans="1:12" x14ac:dyDescent="0.25">
      <c r="A141" s="14" t="s">
        <v>1862</v>
      </c>
      <c r="B141" s="37"/>
      <c r="C141" s="20">
        <v>288510335</v>
      </c>
      <c r="D141" s="20">
        <v>0</v>
      </c>
      <c r="E141" s="20">
        <v>0</v>
      </c>
      <c r="F141" s="20">
        <v>0</v>
      </c>
      <c r="G141" s="20">
        <v>0</v>
      </c>
      <c r="H141" s="20">
        <v>0</v>
      </c>
      <c r="I141" s="52">
        <v>0</v>
      </c>
      <c r="J141" s="52">
        <v>0</v>
      </c>
      <c r="K141" s="26" t="e">
        <v>#DIV/0!</v>
      </c>
      <c r="L141" s="26" t="e">
        <v>#DIV/0!</v>
      </c>
    </row>
    <row r="142" spans="1:12" ht="75" x14ac:dyDescent="0.25">
      <c r="A142" s="31" t="s">
        <v>660</v>
      </c>
      <c r="B142" s="40" t="str">
        <f>+VLOOKUP(A142,Hoja5!$D$2:$E$733,2)</f>
        <v xml:space="preserve">EDUCACION PARA TRANSFORMAR - CONSOLIDACION DE BECAS UNIVERSITARIAS PARA EGRESADOS DE LAS IEO DE CARTAGENA  - Rendimientos financieros fondo educativo Bicentenario </v>
      </c>
      <c r="C142" s="29">
        <v>288510335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55">
        <v>0</v>
      </c>
      <c r="J142" s="55">
        <v>0</v>
      </c>
      <c r="K142" s="30" t="e">
        <v>#DIV/0!</v>
      </c>
      <c r="L142" s="30" t="e">
        <v>#DIV/0!</v>
      </c>
    </row>
    <row r="143" spans="1:12" ht="45" x14ac:dyDescent="0.25">
      <c r="A143" s="31" t="s">
        <v>1861</v>
      </c>
      <c r="B143" s="40" t="str">
        <f>+VLOOKUP(A143,Hoja5!$D$2:$E$733,2)</f>
        <v xml:space="preserve">ACTUALIZACION DEL PGIRS 2016-2027 Y CARACTERIZACION EN EL DISTRITO DE CARTAGENA DE INDIAS- Servicio de Aseo </v>
      </c>
      <c r="C143" s="29">
        <v>804600620</v>
      </c>
      <c r="D143" s="29">
        <v>1166351477</v>
      </c>
      <c r="E143" s="29">
        <v>1166351477</v>
      </c>
      <c r="F143" s="29">
        <v>1166351475.8</v>
      </c>
      <c r="G143" s="29">
        <v>1157650822.4000001</v>
      </c>
      <c r="H143" s="29">
        <v>923377253.89999998</v>
      </c>
      <c r="I143" s="55">
        <v>0</v>
      </c>
      <c r="J143" s="55">
        <v>1.2000000476837158</v>
      </c>
      <c r="K143" s="30">
        <v>1</v>
      </c>
      <c r="L143" s="30">
        <v>0.99999999897115055</v>
      </c>
    </row>
    <row r="144" spans="1:12" x14ac:dyDescent="0.25">
      <c r="A144" s="14" t="s">
        <v>1722</v>
      </c>
      <c r="B144" s="37"/>
      <c r="C144" s="20">
        <v>804600620</v>
      </c>
      <c r="D144" s="20">
        <v>1166351477</v>
      </c>
      <c r="E144" s="20">
        <v>1166351477</v>
      </c>
      <c r="F144" s="20">
        <v>1166351475.8</v>
      </c>
      <c r="G144" s="20">
        <v>1157650822.4000001</v>
      </c>
      <c r="H144" s="20">
        <v>923377253.89999998</v>
      </c>
      <c r="I144" s="52">
        <v>0</v>
      </c>
      <c r="J144" s="52">
        <v>1.2000000476837158</v>
      </c>
      <c r="K144" s="26">
        <v>1</v>
      </c>
      <c r="L144" s="26">
        <v>0.99999999897115055</v>
      </c>
    </row>
    <row r="145" spans="1:12" ht="60" x14ac:dyDescent="0.25">
      <c r="A145" s="31" t="s">
        <v>648</v>
      </c>
      <c r="B145" s="40" t="str">
        <f>+VLOOKUP(A145,Hoja5!$D$2:$E$733,2)</f>
        <v>MOVILIZACION EDUCATIVA - MEJORAMIENTO DEL BIENESTAR Y PROTECCION LOS FUNCIONARIOS DEL SECTOR EDUCATIVO  - Ingresos corrientes de libre destinacion</v>
      </c>
      <c r="C145" s="29">
        <v>700000000</v>
      </c>
      <c r="D145" s="29">
        <v>668820530</v>
      </c>
      <c r="E145" s="29">
        <v>668820530</v>
      </c>
      <c r="F145" s="29">
        <v>668820529.79999995</v>
      </c>
      <c r="G145" s="29">
        <v>665731541.39999998</v>
      </c>
      <c r="H145" s="29">
        <v>460548725.89999998</v>
      </c>
      <c r="I145" s="55">
        <v>0</v>
      </c>
      <c r="J145" s="55">
        <v>0.20000004768371582</v>
      </c>
      <c r="K145" s="30">
        <v>1</v>
      </c>
      <c r="L145" s="30">
        <v>0.99999999970096609</v>
      </c>
    </row>
    <row r="146" spans="1:12" ht="45" x14ac:dyDescent="0.25">
      <c r="A146" s="31" t="s">
        <v>650</v>
      </c>
      <c r="B146" s="40" t="str">
        <f>+VLOOKUP(A146,Hoja5!$D$2:$E$733,2)</f>
        <v>MOVILIZACION EDUCATIVA  -FORTALECIMIENTO DE LA GESTION EDUCATIVA DEL DISTRITO  - Ingresos corrientes de libre destinacion</v>
      </c>
      <c r="C146" s="29">
        <v>104600620</v>
      </c>
      <c r="D146" s="29">
        <v>497530947</v>
      </c>
      <c r="E146" s="29">
        <v>497530947</v>
      </c>
      <c r="F146" s="29">
        <v>497530946</v>
      </c>
      <c r="G146" s="29">
        <v>491919281</v>
      </c>
      <c r="H146" s="29">
        <v>462828528</v>
      </c>
      <c r="I146" s="55">
        <v>0</v>
      </c>
      <c r="J146" s="55">
        <v>1</v>
      </c>
      <c r="K146" s="30">
        <v>1</v>
      </c>
      <c r="L146" s="30">
        <v>0.99999999799007477</v>
      </c>
    </row>
    <row r="147" spans="1:12" x14ac:dyDescent="0.25">
      <c r="A147" s="65" t="s">
        <v>2032</v>
      </c>
      <c r="B147" s="66"/>
      <c r="C147" s="32">
        <v>551433047660</v>
      </c>
      <c r="D147" s="32">
        <v>589967878047.25</v>
      </c>
      <c r="E147" s="32">
        <v>571857572994.04993</v>
      </c>
      <c r="F147" s="32">
        <v>565878973095.7002</v>
      </c>
      <c r="G147" s="32">
        <v>552348343791.64001</v>
      </c>
      <c r="H147" s="32">
        <v>522739366264.46997</v>
      </c>
      <c r="I147" s="44">
        <v>18110305053.200073</v>
      </c>
      <c r="J147" s="44">
        <v>24088904951.549805</v>
      </c>
      <c r="K147" s="33">
        <v>0.96930289643371115</v>
      </c>
      <c r="L147" s="33">
        <v>0.95916912454406456</v>
      </c>
    </row>
  </sheetData>
  <mergeCells count="2">
    <mergeCell ref="A3:B3"/>
    <mergeCell ref="A147:B1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5"/>
  <sheetViews>
    <sheetView topLeftCell="C1" zoomScale="96" zoomScaleNormal="96" workbookViewId="0">
      <selection activeCell="A3" sqref="A3:L3"/>
    </sheetView>
  </sheetViews>
  <sheetFormatPr baseColWidth="10" defaultRowHeight="15" x14ac:dyDescent="0.25"/>
  <cols>
    <col min="1" max="1" width="26.42578125" customWidth="1"/>
    <col min="2" max="2" width="64.5703125" style="34" customWidth="1"/>
    <col min="3" max="10" width="20.7109375" style="17" customWidth="1"/>
    <col min="11" max="12" width="20.7109375" style="23" customWidth="1"/>
  </cols>
  <sheetData>
    <row r="1" spans="1:12" x14ac:dyDescent="0.25">
      <c r="A1" s="1" t="s">
        <v>1</v>
      </c>
      <c r="C1" s="17" t="s">
        <v>798</v>
      </c>
    </row>
    <row r="3" spans="1:12" x14ac:dyDescent="0.25">
      <c r="A3" s="67" t="s">
        <v>2046</v>
      </c>
      <c r="B3" s="67"/>
      <c r="C3" s="44" t="s">
        <v>2047</v>
      </c>
      <c r="D3" s="44" t="s">
        <v>2048</v>
      </c>
      <c r="E3" s="44" t="s">
        <v>2049</v>
      </c>
      <c r="F3" s="44" t="s">
        <v>2050</v>
      </c>
      <c r="G3" s="44" t="s">
        <v>2051</v>
      </c>
      <c r="H3" s="44" t="s">
        <v>2052</v>
      </c>
      <c r="I3" s="44" t="s">
        <v>2053</v>
      </c>
      <c r="J3" s="44" t="s">
        <v>2054</v>
      </c>
      <c r="K3" s="33" t="s">
        <v>2055</v>
      </c>
      <c r="L3" s="33" t="s">
        <v>2056</v>
      </c>
    </row>
    <row r="4" spans="1:12" x14ac:dyDescent="0.25">
      <c r="A4" s="12" t="s">
        <v>1870</v>
      </c>
      <c r="B4" s="35"/>
      <c r="C4" s="18">
        <v>19593673977</v>
      </c>
      <c r="D4" s="18">
        <v>26263097567.369999</v>
      </c>
      <c r="E4" s="18">
        <v>19258504959</v>
      </c>
      <c r="F4" s="18">
        <v>16697647887</v>
      </c>
      <c r="G4" s="18">
        <v>11995491763.58</v>
      </c>
      <c r="H4" s="18">
        <v>11091536540.970001</v>
      </c>
      <c r="I4" s="18">
        <v>7004592608.3699989</v>
      </c>
      <c r="J4" s="18">
        <v>9565449680.3699989</v>
      </c>
      <c r="K4" s="24">
        <v>0.7332914523733598</v>
      </c>
      <c r="L4" s="24">
        <v>0.63578364449080149</v>
      </c>
    </row>
    <row r="5" spans="1:12" x14ac:dyDescent="0.25">
      <c r="A5" s="13" t="s">
        <v>1712</v>
      </c>
      <c r="B5" s="36"/>
      <c r="C5" s="19">
        <v>469637963</v>
      </c>
      <c r="D5" s="19">
        <v>469637963</v>
      </c>
      <c r="E5" s="19">
        <v>469637963</v>
      </c>
      <c r="F5" s="19">
        <v>437414924</v>
      </c>
      <c r="G5" s="19">
        <v>303440672</v>
      </c>
      <c r="H5" s="19">
        <v>211646002</v>
      </c>
      <c r="I5" s="19">
        <v>0</v>
      </c>
      <c r="J5" s="19">
        <v>32223039</v>
      </c>
      <c r="K5" s="25">
        <v>1</v>
      </c>
      <c r="L5" s="25">
        <v>0.93138749092138451</v>
      </c>
    </row>
    <row r="6" spans="1:12" x14ac:dyDescent="0.25">
      <c r="A6" s="14" t="s">
        <v>1903</v>
      </c>
      <c r="B6" s="37"/>
      <c r="C6" s="20">
        <v>469637963</v>
      </c>
      <c r="D6" s="20">
        <v>469637963</v>
      </c>
      <c r="E6" s="20">
        <v>469637963</v>
      </c>
      <c r="F6" s="20">
        <v>437414924</v>
      </c>
      <c r="G6" s="20">
        <v>303440672</v>
      </c>
      <c r="H6" s="20">
        <v>211646002</v>
      </c>
      <c r="I6" s="20">
        <v>0</v>
      </c>
      <c r="J6" s="20">
        <v>32223039</v>
      </c>
      <c r="K6" s="26">
        <v>1</v>
      </c>
      <c r="L6" s="26">
        <v>0.93138749092138451</v>
      </c>
    </row>
    <row r="7" spans="1:12" x14ac:dyDescent="0.25">
      <c r="A7" s="15" t="s">
        <v>1904</v>
      </c>
      <c r="B7" s="38"/>
      <c r="C7" s="21">
        <v>469637963</v>
      </c>
      <c r="D7" s="21">
        <v>469637963</v>
      </c>
      <c r="E7" s="21">
        <v>469637963</v>
      </c>
      <c r="F7" s="21">
        <v>437414924</v>
      </c>
      <c r="G7" s="21">
        <v>303440672</v>
      </c>
      <c r="H7" s="21">
        <v>211646002</v>
      </c>
      <c r="I7" s="21">
        <v>0</v>
      </c>
      <c r="J7" s="21">
        <v>32223039</v>
      </c>
      <c r="K7" s="27">
        <v>1</v>
      </c>
      <c r="L7" s="27">
        <v>0.93138749092138451</v>
      </c>
    </row>
    <row r="8" spans="1:12" x14ac:dyDescent="0.25">
      <c r="A8" s="16" t="s">
        <v>1722</v>
      </c>
      <c r="B8" s="39"/>
      <c r="C8" s="22">
        <v>469637963</v>
      </c>
      <c r="D8" s="22">
        <v>469637963</v>
      </c>
      <c r="E8" s="22">
        <v>469637963</v>
      </c>
      <c r="F8" s="22">
        <v>437414924</v>
      </c>
      <c r="G8" s="22">
        <v>303440672</v>
      </c>
      <c r="H8" s="22">
        <v>211646002</v>
      </c>
      <c r="I8" s="22">
        <v>0</v>
      </c>
      <c r="J8" s="22">
        <v>32223039</v>
      </c>
      <c r="K8" s="28">
        <v>1</v>
      </c>
      <c r="L8" s="28">
        <v>0.93138749092138451</v>
      </c>
    </row>
    <row r="9" spans="1:12" ht="60" x14ac:dyDescent="0.25">
      <c r="A9" s="31" t="s">
        <v>862</v>
      </c>
      <c r="B9" s="40" t="s">
        <v>863</v>
      </c>
      <c r="C9" s="29">
        <v>119637963</v>
      </c>
      <c r="D9" s="29">
        <v>119637963</v>
      </c>
      <c r="E9" s="29">
        <v>119637963</v>
      </c>
      <c r="F9" s="29">
        <v>119637963</v>
      </c>
      <c r="G9" s="29">
        <v>90000000</v>
      </c>
      <c r="H9" s="29">
        <v>0</v>
      </c>
      <c r="I9" s="29">
        <v>0</v>
      </c>
      <c r="J9" s="29">
        <v>0</v>
      </c>
      <c r="K9" s="30">
        <v>1</v>
      </c>
      <c r="L9" s="30">
        <v>1</v>
      </c>
    </row>
    <row r="10" spans="1:12" ht="45" x14ac:dyDescent="0.25">
      <c r="A10" s="31" t="s">
        <v>864</v>
      </c>
      <c r="B10" s="40" t="s">
        <v>865</v>
      </c>
      <c r="C10" s="29">
        <v>350000000</v>
      </c>
      <c r="D10" s="29">
        <v>350000000</v>
      </c>
      <c r="E10" s="29">
        <v>350000000</v>
      </c>
      <c r="F10" s="29">
        <v>317776961</v>
      </c>
      <c r="G10" s="29">
        <v>213440672</v>
      </c>
      <c r="H10" s="29">
        <v>211646002</v>
      </c>
      <c r="I10" s="29">
        <v>0</v>
      </c>
      <c r="J10" s="29">
        <v>32223039</v>
      </c>
      <c r="K10" s="30">
        <v>1</v>
      </c>
      <c r="L10" s="30">
        <v>0.90793417428571432</v>
      </c>
    </row>
    <row r="11" spans="1:12" x14ac:dyDescent="0.25">
      <c r="A11" s="14" t="s">
        <v>1792</v>
      </c>
      <c r="B11" s="37"/>
      <c r="C11" s="20">
        <v>900595442</v>
      </c>
      <c r="D11" s="20">
        <v>900595442</v>
      </c>
      <c r="E11" s="20">
        <v>900543880</v>
      </c>
      <c r="F11" s="20">
        <v>688828293</v>
      </c>
      <c r="G11" s="20">
        <v>682748293</v>
      </c>
      <c r="H11" s="20">
        <v>351811087</v>
      </c>
      <c r="I11" s="20">
        <v>51562</v>
      </c>
      <c r="J11" s="20">
        <v>211767149</v>
      </c>
      <c r="K11" s="26">
        <v>0.99994274676775452</v>
      </c>
      <c r="L11" s="26">
        <v>0.76485873775941227</v>
      </c>
    </row>
    <row r="12" spans="1:12" x14ac:dyDescent="0.25">
      <c r="A12" s="31" t="s">
        <v>1793</v>
      </c>
      <c r="B12" s="40"/>
      <c r="C12" s="29">
        <v>647798588</v>
      </c>
      <c r="D12" s="29">
        <v>647798588</v>
      </c>
      <c r="E12" s="29">
        <v>647747026</v>
      </c>
      <c r="F12" s="29">
        <v>568230293</v>
      </c>
      <c r="G12" s="29">
        <v>562150293</v>
      </c>
      <c r="H12" s="29">
        <v>231213087</v>
      </c>
      <c r="I12" s="29">
        <v>51562</v>
      </c>
      <c r="J12" s="29">
        <v>79568295</v>
      </c>
      <c r="K12" s="30">
        <v>0.99992040427232298</v>
      </c>
      <c r="L12" s="30">
        <v>0.87717124354090137</v>
      </c>
    </row>
    <row r="13" spans="1:12" x14ac:dyDescent="0.25">
      <c r="A13" s="15" t="s">
        <v>1905</v>
      </c>
      <c r="B13" s="38"/>
      <c r="C13" s="21">
        <v>400000000</v>
      </c>
      <c r="D13" s="21">
        <v>400000000</v>
      </c>
      <c r="E13" s="21">
        <v>400000000</v>
      </c>
      <c r="F13" s="21">
        <v>390320000</v>
      </c>
      <c r="G13" s="21">
        <v>384240000</v>
      </c>
      <c r="H13" s="21">
        <v>154240000</v>
      </c>
      <c r="I13" s="21">
        <v>0</v>
      </c>
      <c r="J13" s="21">
        <v>9680000</v>
      </c>
      <c r="K13" s="27">
        <v>1</v>
      </c>
      <c r="L13" s="27">
        <v>0.9758</v>
      </c>
    </row>
    <row r="14" spans="1:12" x14ac:dyDescent="0.25">
      <c r="A14" s="16" t="s">
        <v>1722</v>
      </c>
      <c r="B14" s="39"/>
      <c r="C14" s="22">
        <v>400000000</v>
      </c>
      <c r="D14" s="22">
        <v>400000000</v>
      </c>
      <c r="E14" s="22">
        <v>400000000</v>
      </c>
      <c r="F14" s="22">
        <v>390320000</v>
      </c>
      <c r="G14" s="22">
        <v>384240000</v>
      </c>
      <c r="H14" s="22">
        <v>154240000</v>
      </c>
      <c r="I14" s="22">
        <v>0</v>
      </c>
      <c r="J14" s="22">
        <v>9680000</v>
      </c>
      <c r="K14" s="28">
        <v>1</v>
      </c>
      <c r="L14" s="28">
        <v>0.9758</v>
      </c>
    </row>
    <row r="15" spans="1:12" ht="60" x14ac:dyDescent="0.25">
      <c r="A15" s="31" t="s">
        <v>866</v>
      </c>
      <c r="B15" s="40" t="s">
        <v>867</v>
      </c>
      <c r="C15" s="29">
        <v>400000000</v>
      </c>
      <c r="D15" s="29">
        <v>400000000</v>
      </c>
      <c r="E15" s="29">
        <v>400000000</v>
      </c>
      <c r="F15" s="29">
        <v>390320000</v>
      </c>
      <c r="G15" s="29">
        <v>384240000</v>
      </c>
      <c r="H15" s="29">
        <v>154240000</v>
      </c>
      <c r="I15" s="29">
        <v>0</v>
      </c>
      <c r="J15" s="29">
        <v>9680000</v>
      </c>
      <c r="K15" s="30">
        <v>1</v>
      </c>
      <c r="L15" s="30">
        <v>0.9758</v>
      </c>
    </row>
    <row r="16" spans="1:12" x14ac:dyDescent="0.25">
      <c r="A16" s="15" t="s">
        <v>1900</v>
      </c>
      <c r="B16" s="38"/>
      <c r="C16" s="21">
        <v>99516733</v>
      </c>
      <c r="D16" s="21">
        <v>99516733</v>
      </c>
      <c r="E16" s="21">
        <v>99516733</v>
      </c>
      <c r="F16" s="21">
        <v>35000000</v>
      </c>
      <c r="G16" s="21">
        <v>35000000</v>
      </c>
      <c r="H16" s="21">
        <v>35000000</v>
      </c>
      <c r="I16" s="21">
        <v>0</v>
      </c>
      <c r="J16" s="21">
        <v>64516733</v>
      </c>
      <c r="K16" s="27">
        <v>1</v>
      </c>
      <c r="L16" s="27">
        <v>0.35169964833954104</v>
      </c>
    </row>
    <row r="17" spans="1:12" x14ac:dyDescent="0.25">
      <c r="A17" s="16" t="s">
        <v>1722</v>
      </c>
      <c r="B17" s="39"/>
      <c r="C17" s="22">
        <v>99516733</v>
      </c>
      <c r="D17" s="22">
        <v>99516733</v>
      </c>
      <c r="E17" s="22">
        <v>99516733</v>
      </c>
      <c r="F17" s="22">
        <v>35000000</v>
      </c>
      <c r="G17" s="22">
        <v>35000000</v>
      </c>
      <c r="H17" s="22">
        <v>35000000</v>
      </c>
      <c r="I17" s="22">
        <v>0</v>
      </c>
      <c r="J17" s="22">
        <v>64516733</v>
      </c>
      <c r="K17" s="28">
        <v>1</v>
      </c>
      <c r="L17" s="28">
        <v>0.35169964833954104</v>
      </c>
    </row>
    <row r="18" spans="1:12" ht="30" x14ac:dyDescent="0.25">
      <c r="A18" s="31" t="s">
        <v>854</v>
      </c>
      <c r="B18" s="40" t="s">
        <v>855</v>
      </c>
      <c r="C18" s="29">
        <v>99516733</v>
      </c>
      <c r="D18" s="29">
        <v>99516733</v>
      </c>
      <c r="E18" s="29">
        <v>99516733</v>
      </c>
      <c r="F18" s="29">
        <v>35000000</v>
      </c>
      <c r="G18" s="29">
        <v>35000000</v>
      </c>
      <c r="H18" s="29">
        <v>35000000</v>
      </c>
      <c r="I18" s="29">
        <v>0</v>
      </c>
      <c r="J18" s="29">
        <v>64516733</v>
      </c>
      <c r="K18" s="30">
        <v>1</v>
      </c>
      <c r="L18" s="30">
        <v>0.35169964833954104</v>
      </c>
    </row>
    <row r="19" spans="1:12" x14ac:dyDescent="0.25">
      <c r="A19" s="15" t="s">
        <v>1796</v>
      </c>
      <c r="B19" s="38"/>
      <c r="C19" s="21">
        <v>73051562</v>
      </c>
      <c r="D19" s="21">
        <v>73051562</v>
      </c>
      <c r="E19" s="21">
        <v>73000000</v>
      </c>
      <c r="F19" s="21">
        <v>73000000</v>
      </c>
      <c r="G19" s="21">
        <v>73000000</v>
      </c>
      <c r="H19" s="21">
        <v>0</v>
      </c>
      <c r="I19" s="21">
        <v>51562</v>
      </c>
      <c r="J19" s="21">
        <v>51562</v>
      </c>
      <c r="K19" s="27">
        <v>0.999294169781065</v>
      </c>
      <c r="L19" s="27">
        <v>0.999294169781065</v>
      </c>
    </row>
    <row r="20" spans="1:12" x14ac:dyDescent="0.25">
      <c r="A20" s="16" t="s">
        <v>1722</v>
      </c>
      <c r="B20" s="39"/>
      <c r="C20" s="22">
        <v>73051562</v>
      </c>
      <c r="D20" s="22">
        <v>73051562</v>
      </c>
      <c r="E20" s="22">
        <v>73000000</v>
      </c>
      <c r="F20" s="22">
        <v>73000000</v>
      </c>
      <c r="G20" s="22">
        <v>73000000</v>
      </c>
      <c r="H20" s="22">
        <v>0</v>
      </c>
      <c r="I20" s="22">
        <v>51562</v>
      </c>
      <c r="J20" s="22">
        <v>51562</v>
      </c>
      <c r="K20" s="28">
        <v>0.999294169781065</v>
      </c>
      <c r="L20" s="28">
        <v>0.999294169781065</v>
      </c>
    </row>
    <row r="21" spans="1:12" ht="30" x14ac:dyDescent="0.25">
      <c r="A21" s="31" t="s">
        <v>856</v>
      </c>
      <c r="B21" s="40" t="s">
        <v>857</v>
      </c>
      <c r="C21" s="29">
        <v>73051562</v>
      </c>
      <c r="D21" s="29">
        <v>73051562</v>
      </c>
      <c r="E21" s="29">
        <v>73000000</v>
      </c>
      <c r="F21" s="29">
        <v>73000000</v>
      </c>
      <c r="G21" s="29">
        <v>73000000</v>
      </c>
      <c r="H21" s="29">
        <v>0</v>
      </c>
      <c r="I21" s="29">
        <v>51562</v>
      </c>
      <c r="J21" s="29">
        <v>51562</v>
      </c>
      <c r="K21" s="30">
        <v>0.999294169781065</v>
      </c>
      <c r="L21" s="30">
        <v>0.999294169781065</v>
      </c>
    </row>
    <row r="22" spans="1:12" x14ac:dyDescent="0.25">
      <c r="A22" s="15" t="s">
        <v>1901</v>
      </c>
      <c r="B22" s="38"/>
      <c r="C22" s="21">
        <v>75230293</v>
      </c>
      <c r="D22" s="21">
        <v>75230293</v>
      </c>
      <c r="E22" s="21">
        <v>75230293</v>
      </c>
      <c r="F22" s="21">
        <v>69910293</v>
      </c>
      <c r="G22" s="21">
        <v>69910293</v>
      </c>
      <c r="H22" s="21">
        <v>41973087</v>
      </c>
      <c r="I22" s="21">
        <v>0</v>
      </c>
      <c r="J22" s="21">
        <v>5320000</v>
      </c>
      <c r="K22" s="27">
        <v>1</v>
      </c>
      <c r="L22" s="27">
        <v>0.92928380592642379</v>
      </c>
    </row>
    <row r="23" spans="1:12" x14ac:dyDescent="0.25">
      <c r="A23" s="16" t="s">
        <v>1722</v>
      </c>
      <c r="B23" s="39"/>
      <c r="C23" s="22">
        <v>75230293</v>
      </c>
      <c r="D23" s="22">
        <v>75230293</v>
      </c>
      <c r="E23" s="22">
        <v>75230293</v>
      </c>
      <c r="F23" s="22">
        <v>69910293</v>
      </c>
      <c r="G23" s="22">
        <v>69910293</v>
      </c>
      <c r="H23" s="22">
        <v>41973087</v>
      </c>
      <c r="I23" s="22">
        <v>0</v>
      </c>
      <c r="J23" s="22">
        <v>5320000</v>
      </c>
      <c r="K23" s="28">
        <v>1</v>
      </c>
      <c r="L23" s="28">
        <v>0.92928380592642379</v>
      </c>
    </row>
    <row r="24" spans="1:12" ht="30" x14ac:dyDescent="0.25">
      <c r="A24" s="31" t="s">
        <v>858</v>
      </c>
      <c r="B24" s="40" t="s">
        <v>859</v>
      </c>
      <c r="C24" s="29">
        <v>75230293</v>
      </c>
      <c r="D24" s="29">
        <v>75230293</v>
      </c>
      <c r="E24" s="29">
        <v>75230293</v>
      </c>
      <c r="F24" s="29">
        <v>69910293</v>
      </c>
      <c r="G24" s="29">
        <v>69910293</v>
      </c>
      <c r="H24" s="29">
        <v>41973087</v>
      </c>
      <c r="I24" s="29">
        <v>0</v>
      </c>
      <c r="J24" s="29">
        <v>5320000</v>
      </c>
      <c r="K24" s="30">
        <v>1</v>
      </c>
      <c r="L24" s="30">
        <v>0.92928380592642379</v>
      </c>
    </row>
    <row r="25" spans="1:12" x14ac:dyDescent="0.25">
      <c r="A25" s="14" t="s">
        <v>1801</v>
      </c>
      <c r="B25" s="37"/>
      <c r="C25" s="20">
        <v>252796854</v>
      </c>
      <c r="D25" s="20">
        <v>252796854</v>
      </c>
      <c r="E25" s="20">
        <v>252796854</v>
      </c>
      <c r="F25" s="20">
        <v>120598000</v>
      </c>
      <c r="G25" s="20">
        <v>120598000</v>
      </c>
      <c r="H25" s="20">
        <v>120598000</v>
      </c>
      <c r="I25" s="20">
        <v>0</v>
      </c>
      <c r="J25" s="20">
        <v>132198854</v>
      </c>
      <c r="K25" s="26">
        <v>1</v>
      </c>
      <c r="L25" s="26">
        <v>0.4770549874010695</v>
      </c>
    </row>
    <row r="26" spans="1:12" x14ac:dyDescent="0.25">
      <c r="A26" s="15" t="s">
        <v>1902</v>
      </c>
      <c r="B26" s="38"/>
      <c r="C26" s="21">
        <v>252796854</v>
      </c>
      <c r="D26" s="21">
        <v>252796854</v>
      </c>
      <c r="E26" s="21">
        <v>252796854</v>
      </c>
      <c r="F26" s="21">
        <v>120598000</v>
      </c>
      <c r="G26" s="21">
        <v>120598000</v>
      </c>
      <c r="H26" s="21">
        <v>120598000</v>
      </c>
      <c r="I26" s="21">
        <v>0</v>
      </c>
      <c r="J26" s="21">
        <v>132198854</v>
      </c>
      <c r="K26" s="27">
        <v>1</v>
      </c>
      <c r="L26" s="27">
        <v>0.4770549874010695</v>
      </c>
    </row>
    <row r="27" spans="1:12" x14ac:dyDescent="0.25">
      <c r="A27" s="16" t="s">
        <v>1722</v>
      </c>
      <c r="B27" s="39"/>
      <c r="C27" s="22">
        <v>252796854</v>
      </c>
      <c r="D27" s="22">
        <v>252796854</v>
      </c>
      <c r="E27" s="22">
        <v>252796854</v>
      </c>
      <c r="F27" s="22">
        <v>120598000</v>
      </c>
      <c r="G27" s="22">
        <v>120598000</v>
      </c>
      <c r="H27" s="22">
        <v>120598000</v>
      </c>
      <c r="I27" s="22">
        <v>0</v>
      </c>
      <c r="J27" s="22">
        <v>132198854</v>
      </c>
      <c r="K27" s="28">
        <v>1</v>
      </c>
      <c r="L27" s="28">
        <v>0.4770549874010695</v>
      </c>
    </row>
    <row r="28" spans="1:12" ht="60" x14ac:dyDescent="0.25">
      <c r="A28" s="31" t="s">
        <v>860</v>
      </c>
      <c r="B28" s="40" t="s">
        <v>861</v>
      </c>
      <c r="C28" s="29">
        <v>252796854</v>
      </c>
      <c r="D28" s="29">
        <v>252796854</v>
      </c>
      <c r="E28" s="29">
        <v>252796854</v>
      </c>
      <c r="F28" s="29">
        <v>120598000</v>
      </c>
      <c r="G28" s="29">
        <v>120598000</v>
      </c>
      <c r="H28" s="29">
        <v>120598000</v>
      </c>
      <c r="I28" s="29">
        <v>0</v>
      </c>
      <c r="J28" s="29">
        <v>132198854</v>
      </c>
      <c r="K28" s="30">
        <v>1</v>
      </c>
      <c r="L28" s="30">
        <v>0.4770549874010695</v>
      </c>
    </row>
    <row r="29" spans="1:12" x14ac:dyDescent="0.25">
      <c r="A29" s="13" t="s">
        <v>1759</v>
      </c>
      <c r="B29" s="36"/>
      <c r="C29" s="19">
        <v>334849037</v>
      </c>
      <c r="D29" s="19">
        <v>375849037</v>
      </c>
      <c r="E29" s="19">
        <v>375849037</v>
      </c>
      <c r="F29" s="19">
        <v>319305210</v>
      </c>
      <c r="G29" s="19">
        <v>308821768</v>
      </c>
      <c r="H29" s="19">
        <v>274900000</v>
      </c>
      <c r="I29" s="19">
        <v>0</v>
      </c>
      <c r="J29" s="19">
        <v>56543827</v>
      </c>
      <c r="K29" s="25">
        <v>1</v>
      </c>
      <c r="L29" s="25">
        <v>0.84955707895029142</v>
      </c>
    </row>
    <row r="30" spans="1:12" x14ac:dyDescent="0.25">
      <c r="A30" s="14" t="s">
        <v>1807</v>
      </c>
      <c r="B30" s="37"/>
      <c r="C30" s="20">
        <v>334849037</v>
      </c>
      <c r="D30" s="20">
        <v>375849037</v>
      </c>
      <c r="E30" s="20">
        <v>375849037</v>
      </c>
      <c r="F30" s="20">
        <v>319305210</v>
      </c>
      <c r="G30" s="20">
        <v>308821768</v>
      </c>
      <c r="H30" s="20">
        <v>274900000</v>
      </c>
      <c r="I30" s="20">
        <v>0</v>
      </c>
      <c r="J30" s="20">
        <v>56543827</v>
      </c>
      <c r="K30" s="26">
        <v>1</v>
      </c>
      <c r="L30" s="26">
        <v>0.84955707895029142</v>
      </c>
    </row>
    <row r="31" spans="1:12" x14ac:dyDescent="0.25">
      <c r="A31" s="15" t="s">
        <v>1878</v>
      </c>
      <c r="B31" s="38"/>
      <c r="C31" s="21">
        <v>334849037</v>
      </c>
      <c r="D31" s="21">
        <v>375849037</v>
      </c>
      <c r="E31" s="21">
        <v>375849037</v>
      </c>
      <c r="F31" s="21">
        <v>319305210</v>
      </c>
      <c r="G31" s="21">
        <v>308821768</v>
      </c>
      <c r="H31" s="21">
        <v>274900000</v>
      </c>
      <c r="I31" s="21">
        <v>0</v>
      </c>
      <c r="J31" s="21">
        <v>56543827</v>
      </c>
      <c r="K31" s="27">
        <v>1</v>
      </c>
      <c r="L31" s="27">
        <v>0.84955707895029142</v>
      </c>
    </row>
    <row r="32" spans="1:12" x14ac:dyDescent="0.25">
      <c r="A32" s="16" t="s">
        <v>1722</v>
      </c>
      <c r="B32" s="39"/>
      <c r="C32" s="22">
        <v>334849037</v>
      </c>
      <c r="D32" s="22">
        <v>375849037</v>
      </c>
      <c r="E32" s="22">
        <v>375849037</v>
      </c>
      <c r="F32" s="22">
        <v>319305210</v>
      </c>
      <c r="G32" s="22">
        <v>308821768</v>
      </c>
      <c r="H32" s="22">
        <v>274900000</v>
      </c>
      <c r="I32" s="22">
        <v>0</v>
      </c>
      <c r="J32" s="22">
        <v>56543827</v>
      </c>
      <c r="K32" s="28">
        <v>1</v>
      </c>
      <c r="L32" s="28">
        <v>0.84955707895029142</v>
      </c>
    </row>
    <row r="33" spans="1:12" ht="45" x14ac:dyDescent="0.25">
      <c r="A33" s="31" t="s">
        <v>816</v>
      </c>
      <c r="B33" s="40" t="s">
        <v>817</v>
      </c>
      <c r="C33" s="29">
        <v>334849037</v>
      </c>
      <c r="D33" s="29">
        <v>375849037</v>
      </c>
      <c r="E33" s="29">
        <v>375849037</v>
      </c>
      <c r="F33" s="29">
        <v>319305210</v>
      </c>
      <c r="G33" s="29">
        <v>308821768</v>
      </c>
      <c r="H33" s="29">
        <v>274900000</v>
      </c>
      <c r="I33" s="29">
        <v>0</v>
      </c>
      <c r="J33" s="29">
        <v>56543827</v>
      </c>
      <c r="K33" s="30">
        <v>1</v>
      </c>
      <c r="L33" s="30">
        <v>0.84955707895029142</v>
      </c>
    </row>
    <row r="34" spans="1:12" x14ac:dyDescent="0.25">
      <c r="A34" s="13" t="s">
        <v>1765</v>
      </c>
      <c r="B34" s="36"/>
      <c r="C34" s="19">
        <v>17888591535</v>
      </c>
      <c r="D34" s="19">
        <v>24517015125.369999</v>
      </c>
      <c r="E34" s="19">
        <v>17512474079</v>
      </c>
      <c r="F34" s="19">
        <v>15252099460</v>
      </c>
      <c r="G34" s="19">
        <v>10700481030.58</v>
      </c>
      <c r="H34" s="19">
        <v>10253179451.970001</v>
      </c>
      <c r="I34" s="19">
        <v>7004541046.3699989</v>
      </c>
      <c r="J34" s="19">
        <v>9264915665.3699989</v>
      </c>
      <c r="K34" s="25">
        <v>0.71429878349580334</v>
      </c>
      <c r="L34" s="25">
        <v>0.62210262472845879</v>
      </c>
    </row>
    <row r="35" spans="1:12" x14ac:dyDescent="0.25">
      <c r="A35" s="14" t="s">
        <v>1766</v>
      </c>
      <c r="B35" s="37"/>
      <c r="C35" s="20">
        <v>143988473</v>
      </c>
      <c r="D35" s="20">
        <v>143988473</v>
      </c>
      <c r="E35" s="20">
        <v>143980000</v>
      </c>
      <c r="F35" s="20">
        <v>140400000</v>
      </c>
      <c r="G35" s="20">
        <v>140400000</v>
      </c>
      <c r="H35" s="20">
        <v>70400000</v>
      </c>
      <c r="I35" s="20">
        <v>8473</v>
      </c>
      <c r="J35" s="20">
        <v>3588473</v>
      </c>
      <c r="K35" s="26">
        <v>0.99994115501176262</v>
      </c>
      <c r="L35" s="26">
        <v>0.97507805364391908</v>
      </c>
    </row>
    <row r="36" spans="1:12" x14ac:dyDescent="0.25">
      <c r="A36" s="15" t="s">
        <v>1879</v>
      </c>
      <c r="B36" s="38"/>
      <c r="C36" s="21">
        <v>64080317</v>
      </c>
      <c r="D36" s="21">
        <v>64080317</v>
      </c>
      <c r="E36" s="21">
        <v>64080000</v>
      </c>
      <c r="F36" s="21">
        <v>61000000</v>
      </c>
      <c r="G36" s="21">
        <v>61000000</v>
      </c>
      <c r="H36" s="21">
        <v>31000000</v>
      </c>
      <c r="I36" s="21">
        <v>317</v>
      </c>
      <c r="J36" s="21">
        <v>3080317</v>
      </c>
      <c r="K36" s="27">
        <v>0.99999505308314873</v>
      </c>
      <c r="L36" s="27">
        <v>0.95193037200487007</v>
      </c>
    </row>
    <row r="37" spans="1:12" x14ac:dyDescent="0.25">
      <c r="A37" s="16" t="s">
        <v>1722</v>
      </c>
      <c r="B37" s="39"/>
      <c r="C37" s="22">
        <v>64080317</v>
      </c>
      <c r="D37" s="22">
        <v>64080317</v>
      </c>
      <c r="E37" s="22">
        <v>64080000</v>
      </c>
      <c r="F37" s="22">
        <v>61000000</v>
      </c>
      <c r="G37" s="22">
        <v>61000000</v>
      </c>
      <c r="H37" s="22">
        <v>31000000</v>
      </c>
      <c r="I37" s="22">
        <v>317</v>
      </c>
      <c r="J37" s="22">
        <v>3080317</v>
      </c>
      <c r="K37" s="28">
        <v>0.99999505308314873</v>
      </c>
      <c r="L37" s="28">
        <v>0.95193037200487007</v>
      </c>
    </row>
    <row r="38" spans="1:12" ht="60" x14ac:dyDescent="0.25">
      <c r="A38" s="31" t="s">
        <v>818</v>
      </c>
      <c r="B38" s="40" t="s">
        <v>819</v>
      </c>
      <c r="C38" s="29">
        <v>64080317</v>
      </c>
      <c r="D38" s="29">
        <v>64080317</v>
      </c>
      <c r="E38" s="29">
        <v>64080000</v>
      </c>
      <c r="F38" s="29">
        <v>61000000</v>
      </c>
      <c r="G38" s="29">
        <v>61000000</v>
      </c>
      <c r="H38" s="29">
        <v>31000000</v>
      </c>
      <c r="I38" s="29">
        <v>317</v>
      </c>
      <c r="J38" s="29">
        <v>3080317</v>
      </c>
      <c r="K38" s="30">
        <v>0.99999505308314873</v>
      </c>
      <c r="L38" s="30">
        <v>0.95193037200487007</v>
      </c>
    </row>
    <row r="39" spans="1:12" x14ac:dyDescent="0.25">
      <c r="A39" s="15" t="s">
        <v>1880</v>
      </c>
      <c r="B39" s="38"/>
      <c r="C39" s="21">
        <v>79908156</v>
      </c>
      <c r="D39" s="21">
        <v>79908156</v>
      </c>
      <c r="E39" s="21">
        <v>79900000</v>
      </c>
      <c r="F39" s="21">
        <v>79400000</v>
      </c>
      <c r="G39" s="21">
        <v>79400000</v>
      </c>
      <c r="H39" s="21">
        <v>39400000</v>
      </c>
      <c r="I39" s="21">
        <v>8156</v>
      </c>
      <c r="J39" s="21">
        <v>508156</v>
      </c>
      <c r="K39" s="27">
        <v>0.99989793282177608</v>
      </c>
      <c r="L39" s="27">
        <v>0.99364074926219048</v>
      </c>
    </row>
    <row r="40" spans="1:12" x14ac:dyDescent="0.25">
      <c r="A40" s="16" t="s">
        <v>1722</v>
      </c>
      <c r="B40" s="39"/>
      <c r="C40" s="22">
        <v>79908156</v>
      </c>
      <c r="D40" s="22">
        <v>79908156</v>
      </c>
      <c r="E40" s="22">
        <v>79900000</v>
      </c>
      <c r="F40" s="22">
        <v>79400000</v>
      </c>
      <c r="G40" s="22">
        <v>79400000</v>
      </c>
      <c r="H40" s="22">
        <v>39400000</v>
      </c>
      <c r="I40" s="22">
        <v>8156</v>
      </c>
      <c r="J40" s="22">
        <v>508156</v>
      </c>
      <c r="K40" s="28">
        <v>0.99989793282177608</v>
      </c>
      <c r="L40" s="28">
        <v>0.99364074926219048</v>
      </c>
    </row>
    <row r="41" spans="1:12" ht="45" x14ac:dyDescent="0.25">
      <c r="A41" s="31" t="s">
        <v>820</v>
      </c>
      <c r="B41" s="40" t="s">
        <v>821</v>
      </c>
      <c r="C41" s="29">
        <v>79908156</v>
      </c>
      <c r="D41" s="29">
        <v>79908156</v>
      </c>
      <c r="E41" s="29">
        <v>79900000</v>
      </c>
      <c r="F41" s="29">
        <v>79400000</v>
      </c>
      <c r="G41" s="29">
        <v>79400000</v>
      </c>
      <c r="H41" s="29">
        <v>39400000</v>
      </c>
      <c r="I41" s="29">
        <v>8156</v>
      </c>
      <c r="J41" s="29">
        <v>508156</v>
      </c>
      <c r="K41" s="30">
        <v>0.99989793282177608</v>
      </c>
      <c r="L41" s="30">
        <v>0.99364074926219048</v>
      </c>
    </row>
    <row r="42" spans="1:12" x14ac:dyDescent="0.25">
      <c r="A42" s="14" t="s">
        <v>1881</v>
      </c>
      <c r="B42" s="37"/>
      <c r="C42" s="20">
        <v>545964306</v>
      </c>
      <c r="D42" s="20">
        <v>545964306</v>
      </c>
      <c r="E42" s="20">
        <v>545964306</v>
      </c>
      <c r="F42" s="20">
        <v>521752428</v>
      </c>
      <c r="G42" s="20">
        <v>429762000</v>
      </c>
      <c r="H42" s="20">
        <v>390312000</v>
      </c>
      <c r="I42" s="20">
        <v>0</v>
      </c>
      <c r="J42" s="20">
        <v>24211878</v>
      </c>
      <c r="K42" s="26">
        <v>1</v>
      </c>
      <c r="L42" s="26">
        <v>0.95565300197482139</v>
      </c>
    </row>
    <row r="43" spans="1:12" x14ac:dyDescent="0.25">
      <c r="A43" s="15" t="s">
        <v>1882</v>
      </c>
      <c r="B43" s="38"/>
      <c r="C43" s="21">
        <v>115344572</v>
      </c>
      <c r="D43" s="21">
        <v>115344572</v>
      </c>
      <c r="E43" s="21">
        <v>115344572</v>
      </c>
      <c r="F43" s="21">
        <v>111672286</v>
      </c>
      <c r="G43" s="21">
        <v>54000000</v>
      </c>
      <c r="H43" s="21">
        <v>54000000</v>
      </c>
      <c r="I43" s="21">
        <v>0</v>
      </c>
      <c r="J43" s="21">
        <v>3672286</v>
      </c>
      <c r="K43" s="27">
        <v>1</v>
      </c>
      <c r="L43" s="27">
        <v>0.96816247235283859</v>
      </c>
    </row>
    <row r="44" spans="1:12" x14ac:dyDescent="0.25">
      <c r="A44" s="16" t="s">
        <v>1722</v>
      </c>
      <c r="B44" s="39"/>
      <c r="C44" s="22">
        <v>115344572</v>
      </c>
      <c r="D44" s="22">
        <v>115344572</v>
      </c>
      <c r="E44" s="22">
        <v>115344572</v>
      </c>
      <c r="F44" s="22">
        <v>111672286</v>
      </c>
      <c r="G44" s="22">
        <v>54000000</v>
      </c>
      <c r="H44" s="22">
        <v>54000000</v>
      </c>
      <c r="I44" s="22">
        <v>0</v>
      </c>
      <c r="J44" s="22">
        <v>3672286</v>
      </c>
      <c r="K44" s="28">
        <v>1</v>
      </c>
      <c r="L44" s="28">
        <v>0.96816247235283859</v>
      </c>
    </row>
    <row r="45" spans="1:12" ht="30" x14ac:dyDescent="0.25">
      <c r="A45" s="31" t="s">
        <v>822</v>
      </c>
      <c r="B45" s="40" t="s">
        <v>823</v>
      </c>
      <c r="C45" s="29">
        <v>115344572</v>
      </c>
      <c r="D45" s="29">
        <v>115344572</v>
      </c>
      <c r="E45" s="29">
        <v>115344572</v>
      </c>
      <c r="F45" s="29">
        <v>111672286</v>
      </c>
      <c r="G45" s="29">
        <v>54000000</v>
      </c>
      <c r="H45" s="29">
        <v>54000000</v>
      </c>
      <c r="I45" s="29">
        <v>0</v>
      </c>
      <c r="J45" s="29">
        <v>3672286</v>
      </c>
      <c r="K45" s="30">
        <v>1</v>
      </c>
      <c r="L45" s="30">
        <v>0.96816247235283859</v>
      </c>
    </row>
    <row r="46" spans="1:12" x14ac:dyDescent="0.25">
      <c r="A46" s="15" t="s">
        <v>1883</v>
      </c>
      <c r="B46" s="38"/>
      <c r="C46" s="21">
        <v>270611182</v>
      </c>
      <c r="D46" s="21">
        <v>270611182</v>
      </c>
      <c r="E46" s="21">
        <v>270611182</v>
      </c>
      <c r="F46" s="21">
        <v>257413333</v>
      </c>
      <c r="G46" s="21">
        <v>257250000</v>
      </c>
      <c r="H46" s="21">
        <v>220500000</v>
      </c>
      <c r="I46" s="21">
        <v>0</v>
      </c>
      <c r="J46" s="21">
        <v>13197849</v>
      </c>
      <c r="K46" s="27">
        <v>1</v>
      </c>
      <c r="L46" s="27">
        <v>0.95122947654099521</v>
      </c>
    </row>
    <row r="47" spans="1:12" x14ac:dyDescent="0.25">
      <c r="A47" s="16" t="s">
        <v>1722</v>
      </c>
      <c r="B47" s="39"/>
      <c r="C47" s="22">
        <v>270611182</v>
      </c>
      <c r="D47" s="22">
        <v>270611182</v>
      </c>
      <c r="E47" s="22">
        <v>270611182</v>
      </c>
      <c r="F47" s="22">
        <v>257413333</v>
      </c>
      <c r="G47" s="22">
        <v>257250000</v>
      </c>
      <c r="H47" s="22">
        <v>220500000</v>
      </c>
      <c r="I47" s="22">
        <v>0</v>
      </c>
      <c r="J47" s="22">
        <v>13197849</v>
      </c>
      <c r="K47" s="28">
        <v>1</v>
      </c>
      <c r="L47" s="28">
        <v>0.95122947654099521</v>
      </c>
    </row>
    <row r="48" spans="1:12" ht="30" x14ac:dyDescent="0.25">
      <c r="A48" s="31" t="s">
        <v>824</v>
      </c>
      <c r="B48" s="40" t="s">
        <v>825</v>
      </c>
      <c r="C48" s="29">
        <v>270611182</v>
      </c>
      <c r="D48" s="29">
        <v>270611182</v>
      </c>
      <c r="E48" s="29">
        <v>270611182</v>
      </c>
      <c r="F48" s="29">
        <v>257413333</v>
      </c>
      <c r="G48" s="29">
        <v>257250000</v>
      </c>
      <c r="H48" s="29">
        <v>220500000</v>
      </c>
      <c r="I48" s="29">
        <v>0</v>
      </c>
      <c r="J48" s="29">
        <v>13197849</v>
      </c>
      <c r="K48" s="30">
        <v>1</v>
      </c>
      <c r="L48" s="30">
        <v>0.95122947654099521</v>
      </c>
    </row>
    <row r="49" spans="1:12" x14ac:dyDescent="0.25">
      <c r="A49" s="15" t="s">
        <v>1884</v>
      </c>
      <c r="B49" s="38"/>
      <c r="C49" s="21">
        <v>91698934</v>
      </c>
      <c r="D49" s="21">
        <v>91698934</v>
      </c>
      <c r="E49" s="21">
        <v>91698934</v>
      </c>
      <c r="F49" s="21">
        <v>87012000</v>
      </c>
      <c r="G49" s="21">
        <v>87012000</v>
      </c>
      <c r="H49" s="21">
        <v>87012000</v>
      </c>
      <c r="I49" s="21">
        <v>0</v>
      </c>
      <c r="J49" s="21">
        <v>4686934</v>
      </c>
      <c r="K49" s="27">
        <v>1</v>
      </c>
      <c r="L49" s="27">
        <v>0.94888780277423945</v>
      </c>
    </row>
    <row r="50" spans="1:12" x14ac:dyDescent="0.25">
      <c r="A50" s="16" t="s">
        <v>1722</v>
      </c>
      <c r="B50" s="39"/>
      <c r="C50" s="22">
        <v>91698934</v>
      </c>
      <c r="D50" s="22">
        <v>91698934</v>
      </c>
      <c r="E50" s="22">
        <v>91698934</v>
      </c>
      <c r="F50" s="22">
        <v>87012000</v>
      </c>
      <c r="G50" s="22">
        <v>87012000</v>
      </c>
      <c r="H50" s="22">
        <v>87012000</v>
      </c>
      <c r="I50" s="22">
        <v>0</v>
      </c>
      <c r="J50" s="22">
        <v>4686934</v>
      </c>
      <c r="K50" s="28">
        <v>1</v>
      </c>
      <c r="L50" s="28">
        <v>0.94888780277423945</v>
      </c>
    </row>
    <row r="51" spans="1:12" ht="30" x14ac:dyDescent="0.25">
      <c r="A51" s="31" t="s">
        <v>826</v>
      </c>
      <c r="B51" s="40" t="s">
        <v>827</v>
      </c>
      <c r="C51" s="29">
        <v>91698934</v>
      </c>
      <c r="D51" s="29">
        <v>91698934</v>
      </c>
      <c r="E51" s="29">
        <v>91698934</v>
      </c>
      <c r="F51" s="29">
        <v>87012000</v>
      </c>
      <c r="G51" s="29">
        <v>87012000</v>
      </c>
      <c r="H51" s="29">
        <v>87012000</v>
      </c>
      <c r="I51" s="29">
        <v>0</v>
      </c>
      <c r="J51" s="29">
        <v>4686934</v>
      </c>
      <c r="K51" s="30">
        <v>1</v>
      </c>
      <c r="L51" s="30">
        <v>0.94888780277423945</v>
      </c>
    </row>
    <row r="52" spans="1:12" x14ac:dyDescent="0.25">
      <c r="A52" s="15" t="s">
        <v>1885</v>
      </c>
      <c r="B52" s="38"/>
      <c r="C52" s="21">
        <v>68309618</v>
      </c>
      <c r="D52" s="21">
        <v>68309618</v>
      </c>
      <c r="E52" s="21">
        <v>68309618</v>
      </c>
      <c r="F52" s="21">
        <v>65654809</v>
      </c>
      <c r="G52" s="21">
        <v>31500000</v>
      </c>
      <c r="H52" s="21">
        <v>28800000</v>
      </c>
      <c r="I52" s="21">
        <v>0</v>
      </c>
      <c r="J52" s="21">
        <v>2654809</v>
      </c>
      <c r="K52" s="27">
        <v>1</v>
      </c>
      <c r="L52" s="27">
        <v>0.96113564857001543</v>
      </c>
    </row>
    <row r="53" spans="1:12" x14ac:dyDescent="0.25">
      <c r="A53" s="16" t="s">
        <v>1722</v>
      </c>
      <c r="B53" s="39"/>
      <c r="C53" s="22">
        <v>68309618</v>
      </c>
      <c r="D53" s="22">
        <v>68309618</v>
      </c>
      <c r="E53" s="22">
        <v>68309618</v>
      </c>
      <c r="F53" s="22">
        <v>65654809</v>
      </c>
      <c r="G53" s="22">
        <v>31500000</v>
      </c>
      <c r="H53" s="22">
        <v>28800000</v>
      </c>
      <c r="I53" s="22">
        <v>0</v>
      </c>
      <c r="J53" s="22">
        <v>2654809</v>
      </c>
      <c r="K53" s="28">
        <v>1</v>
      </c>
      <c r="L53" s="28">
        <v>0.96113564857001543</v>
      </c>
    </row>
    <row r="54" spans="1:12" ht="30" x14ac:dyDescent="0.25">
      <c r="A54" s="31" t="s">
        <v>828</v>
      </c>
      <c r="B54" s="40" t="s">
        <v>829</v>
      </c>
      <c r="C54" s="29">
        <v>68309618</v>
      </c>
      <c r="D54" s="29">
        <v>68309618</v>
      </c>
      <c r="E54" s="29">
        <v>68309618</v>
      </c>
      <c r="F54" s="29">
        <v>65654809</v>
      </c>
      <c r="G54" s="29">
        <v>31500000</v>
      </c>
      <c r="H54" s="29">
        <v>28800000</v>
      </c>
      <c r="I54" s="29">
        <v>0</v>
      </c>
      <c r="J54" s="29">
        <v>2654809</v>
      </c>
      <c r="K54" s="30">
        <v>1</v>
      </c>
      <c r="L54" s="30">
        <v>0.96113564857001543</v>
      </c>
    </row>
    <row r="55" spans="1:12" x14ac:dyDescent="0.25">
      <c r="A55" s="14" t="s">
        <v>1876</v>
      </c>
      <c r="B55" s="37"/>
      <c r="C55" s="20">
        <v>1009437600</v>
      </c>
      <c r="D55" s="20">
        <v>1169176454.6199999</v>
      </c>
      <c r="E55" s="20">
        <v>1009340682</v>
      </c>
      <c r="F55" s="20">
        <v>890999089</v>
      </c>
      <c r="G55" s="20">
        <v>480346000</v>
      </c>
      <c r="H55" s="20">
        <v>421596000</v>
      </c>
      <c r="I55" s="20">
        <v>159835772.61999989</v>
      </c>
      <c r="J55" s="20">
        <v>278177365.61999989</v>
      </c>
      <c r="K55" s="26">
        <v>0.86329200182880095</v>
      </c>
      <c r="L55" s="26">
        <v>0.76207409538501891</v>
      </c>
    </row>
    <row r="56" spans="1:12" x14ac:dyDescent="0.25">
      <c r="A56" s="15" t="s">
        <v>1877</v>
      </c>
      <c r="B56" s="38"/>
      <c r="C56" s="21">
        <v>310148738</v>
      </c>
      <c r="D56" s="21">
        <v>469887592.62</v>
      </c>
      <c r="E56" s="21">
        <v>310148738</v>
      </c>
      <c r="F56" s="21">
        <v>303633134</v>
      </c>
      <c r="G56" s="21">
        <v>213000000</v>
      </c>
      <c r="H56" s="21">
        <v>193150000</v>
      </c>
      <c r="I56" s="21">
        <v>159738854.62</v>
      </c>
      <c r="J56" s="21">
        <v>166254458.62</v>
      </c>
      <c r="K56" s="27">
        <v>0.66004879224555002</v>
      </c>
      <c r="L56" s="27">
        <v>0.6461824886820311</v>
      </c>
    </row>
    <row r="57" spans="1:12" x14ac:dyDescent="0.25">
      <c r="A57" s="16" t="s">
        <v>1722</v>
      </c>
      <c r="B57" s="39"/>
      <c r="C57" s="22">
        <v>310148738</v>
      </c>
      <c r="D57" s="22">
        <v>310148738</v>
      </c>
      <c r="E57" s="22">
        <v>310148738</v>
      </c>
      <c r="F57" s="22">
        <v>303633134</v>
      </c>
      <c r="G57" s="22">
        <v>213000000</v>
      </c>
      <c r="H57" s="22">
        <v>193150000</v>
      </c>
      <c r="I57" s="22">
        <v>0</v>
      </c>
      <c r="J57" s="22">
        <v>6515604</v>
      </c>
      <c r="K57" s="28">
        <v>1</v>
      </c>
      <c r="L57" s="28">
        <v>0.97899200221798099</v>
      </c>
    </row>
    <row r="58" spans="1:12" ht="30" x14ac:dyDescent="0.25">
      <c r="A58" s="31" t="s">
        <v>830</v>
      </c>
      <c r="B58" s="40" t="s">
        <v>831</v>
      </c>
      <c r="C58" s="29">
        <v>310148738</v>
      </c>
      <c r="D58" s="29">
        <v>310148738</v>
      </c>
      <c r="E58" s="29">
        <v>310148738</v>
      </c>
      <c r="F58" s="29">
        <v>303633134</v>
      </c>
      <c r="G58" s="29">
        <v>213000000</v>
      </c>
      <c r="H58" s="29">
        <v>193150000</v>
      </c>
      <c r="I58" s="29">
        <v>0</v>
      </c>
      <c r="J58" s="29">
        <v>6515604</v>
      </c>
      <c r="K58" s="30">
        <v>1</v>
      </c>
      <c r="L58" s="30">
        <v>0.97899200221798099</v>
      </c>
    </row>
    <row r="59" spans="1:12" x14ac:dyDescent="0.25">
      <c r="A59" s="14" t="s">
        <v>1875</v>
      </c>
      <c r="B59" s="37"/>
      <c r="C59" s="20">
        <v>0</v>
      </c>
      <c r="D59" s="20">
        <v>159738854.62</v>
      </c>
      <c r="E59" s="20">
        <v>0</v>
      </c>
      <c r="F59" s="20">
        <v>0</v>
      </c>
      <c r="G59" s="20">
        <v>0</v>
      </c>
      <c r="H59" s="20">
        <v>0</v>
      </c>
      <c r="I59" s="20">
        <v>159738854.62</v>
      </c>
      <c r="J59" s="20">
        <v>159738854.62</v>
      </c>
      <c r="K59" s="26">
        <v>0</v>
      </c>
      <c r="L59" s="26">
        <v>0</v>
      </c>
    </row>
    <row r="60" spans="1:12" ht="45" x14ac:dyDescent="0.25">
      <c r="A60" s="31" t="s">
        <v>812</v>
      </c>
      <c r="B60" s="40" t="s">
        <v>815</v>
      </c>
      <c r="C60" s="29">
        <v>0</v>
      </c>
      <c r="D60" s="29">
        <v>159738854.62</v>
      </c>
      <c r="E60" s="29">
        <v>0</v>
      </c>
      <c r="F60" s="29">
        <v>0</v>
      </c>
      <c r="G60" s="29">
        <v>0</v>
      </c>
      <c r="H60" s="29">
        <v>0</v>
      </c>
      <c r="I60" s="29">
        <v>159738854.62</v>
      </c>
      <c r="J60" s="29">
        <v>159738854.62</v>
      </c>
      <c r="K60" s="30">
        <v>0</v>
      </c>
      <c r="L60" s="30">
        <v>0</v>
      </c>
    </row>
    <row r="61" spans="1:12" x14ac:dyDescent="0.25">
      <c r="A61" s="15" t="s">
        <v>1886</v>
      </c>
      <c r="B61" s="38"/>
      <c r="C61" s="21">
        <v>631043324</v>
      </c>
      <c r="D61" s="21">
        <v>631043324</v>
      </c>
      <c r="E61" s="21">
        <v>631001616</v>
      </c>
      <c r="F61" s="21">
        <v>520952396</v>
      </c>
      <c r="G61" s="21">
        <v>229000000</v>
      </c>
      <c r="H61" s="21">
        <v>196100000</v>
      </c>
      <c r="I61" s="21">
        <v>41708</v>
      </c>
      <c r="J61" s="21">
        <v>110090928</v>
      </c>
      <c r="K61" s="27">
        <v>0.99993390628121126</v>
      </c>
      <c r="L61" s="27">
        <v>0.82554141084614341</v>
      </c>
    </row>
    <row r="62" spans="1:12" x14ac:dyDescent="0.25">
      <c r="A62" s="16" t="s">
        <v>1722</v>
      </c>
      <c r="B62" s="39"/>
      <c r="C62" s="22">
        <v>631043324</v>
      </c>
      <c r="D62" s="22">
        <v>631043324</v>
      </c>
      <c r="E62" s="22">
        <v>631001616</v>
      </c>
      <c r="F62" s="22">
        <v>520952396</v>
      </c>
      <c r="G62" s="22">
        <v>229000000</v>
      </c>
      <c r="H62" s="22">
        <v>196100000</v>
      </c>
      <c r="I62" s="22">
        <v>41708</v>
      </c>
      <c r="J62" s="22">
        <v>110090928</v>
      </c>
      <c r="K62" s="28">
        <v>0.99993390628121126</v>
      </c>
      <c r="L62" s="28">
        <v>0.82554141084614341</v>
      </c>
    </row>
    <row r="63" spans="1:12" ht="45" x14ac:dyDescent="0.25">
      <c r="A63" s="31" t="s">
        <v>832</v>
      </c>
      <c r="B63" s="40" t="s">
        <v>833</v>
      </c>
      <c r="C63" s="29">
        <v>538959908</v>
      </c>
      <c r="D63" s="29">
        <v>538959908</v>
      </c>
      <c r="E63" s="29">
        <v>538959908</v>
      </c>
      <c r="F63" s="29">
        <v>441844011</v>
      </c>
      <c r="G63" s="29">
        <v>184000000</v>
      </c>
      <c r="H63" s="29">
        <v>156600000</v>
      </c>
      <c r="I63" s="29">
        <v>0</v>
      </c>
      <c r="J63" s="29">
        <v>97115897</v>
      </c>
      <c r="K63" s="30">
        <v>1</v>
      </c>
      <c r="L63" s="30">
        <v>0.81980868046311151</v>
      </c>
    </row>
    <row r="64" spans="1:12" ht="45" x14ac:dyDescent="0.25">
      <c r="A64" s="31" t="s">
        <v>834</v>
      </c>
      <c r="B64" s="40" t="s">
        <v>835</v>
      </c>
      <c r="C64" s="29">
        <v>92083416</v>
      </c>
      <c r="D64" s="29">
        <v>92083416</v>
      </c>
      <c r="E64" s="29">
        <v>92041708</v>
      </c>
      <c r="F64" s="29">
        <v>79108385</v>
      </c>
      <c r="G64" s="29">
        <v>45000000</v>
      </c>
      <c r="H64" s="29">
        <v>39500000</v>
      </c>
      <c r="I64" s="29">
        <v>41708</v>
      </c>
      <c r="J64" s="29">
        <v>12975031</v>
      </c>
      <c r="K64" s="30">
        <v>0.99954706285005757</v>
      </c>
      <c r="L64" s="30">
        <v>0.85909481246872943</v>
      </c>
    </row>
    <row r="65" spans="1:12" x14ac:dyDescent="0.25">
      <c r="A65" s="15" t="s">
        <v>1887</v>
      </c>
      <c r="B65" s="38"/>
      <c r="C65" s="21">
        <v>68245538</v>
      </c>
      <c r="D65" s="21">
        <v>68245538</v>
      </c>
      <c r="E65" s="21">
        <v>68190328</v>
      </c>
      <c r="F65" s="21">
        <v>66413559</v>
      </c>
      <c r="G65" s="21">
        <v>38346000</v>
      </c>
      <c r="H65" s="21">
        <v>32346000</v>
      </c>
      <c r="I65" s="21">
        <v>55210</v>
      </c>
      <c r="J65" s="21">
        <v>1831979</v>
      </c>
      <c r="K65" s="27">
        <v>0.99919100938144845</v>
      </c>
      <c r="L65" s="27">
        <v>0.97315606186590542</v>
      </c>
    </row>
    <row r="66" spans="1:12" x14ac:dyDescent="0.25">
      <c r="A66" s="16" t="s">
        <v>1722</v>
      </c>
      <c r="B66" s="39"/>
      <c r="C66" s="22">
        <v>68245538</v>
      </c>
      <c r="D66" s="22">
        <v>68245538</v>
      </c>
      <c r="E66" s="22">
        <v>68190328</v>
      </c>
      <c r="F66" s="22">
        <v>66413559</v>
      </c>
      <c r="G66" s="22">
        <v>38346000</v>
      </c>
      <c r="H66" s="22">
        <v>32346000</v>
      </c>
      <c r="I66" s="22">
        <v>55210</v>
      </c>
      <c r="J66" s="22">
        <v>1831979</v>
      </c>
      <c r="K66" s="28">
        <v>0.99919100938144845</v>
      </c>
      <c r="L66" s="28">
        <v>0.97315606186590542</v>
      </c>
    </row>
    <row r="67" spans="1:12" ht="30" x14ac:dyDescent="0.25">
      <c r="A67" s="31" t="s">
        <v>836</v>
      </c>
      <c r="B67" s="40" t="s">
        <v>837</v>
      </c>
      <c r="C67" s="29">
        <v>68245538</v>
      </c>
      <c r="D67" s="29">
        <v>68245538</v>
      </c>
      <c r="E67" s="29">
        <v>68190328</v>
      </c>
      <c r="F67" s="29">
        <v>66413559</v>
      </c>
      <c r="G67" s="29">
        <v>38346000</v>
      </c>
      <c r="H67" s="29">
        <v>32346000</v>
      </c>
      <c r="I67" s="29">
        <v>55210</v>
      </c>
      <c r="J67" s="29">
        <v>1831979</v>
      </c>
      <c r="K67" s="30">
        <v>0.99919100938144845</v>
      </c>
      <c r="L67" s="30">
        <v>0.97315606186590542</v>
      </c>
    </row>
    <row r="68" spans="1:12" x14ac:dyDescent="0.25">
      <c r="A68" s="14" t="s">
        <v>1888</v>
      </c>
      <c r="B68" s="37"/>
      <c r="C68" s="20">
        <v>255488226</v>
      </c>
      <c r="D68" s="20">
        <v>255488226</v>
      </c>
      <c r="E68" s="20">
        <v>255442258</v>
      </c>
      <c r="F68" s="20">
        <v>245015841</v>
      </c>
      <c r="G68" s="20">
        <v>158550841</v>
      </c>
      <c r="H68" s="20">
        <v>158550841</v>
      </c>
      <c r="I68" s="20">
        <v>45968</v>
      </c>
      <c r="J68" s="20">
        <v>10472385</v>
      </c>
      <c r="K68" s="26">
        <v>0.99982007781446647</v>
      </c>
      <c r="L68" s="26">
        <v>0.95901030288573841</v>
      </c>
    </row>
    <row r="69" spans="1:12" x14ac:dyDescent="0.25">
      <c r="A69" s="15" t="s">
        <v>1889</v>
      </c>
      <c r="B69" s="38"/>
      <c r="C69" s="21">
        <v>187178608</v>
      </c>
      <c r="D69" s="21">
        <v>187178608</v>
      </c>
      <c r="E69" s="21">
        <v>187178608</v>
      </c>
      <c r="F69" s="21">
        <v>179975000</v>
      </c>
      <c r="G69" s="21">
        <v>93510000</v>
      </c>
      <c r="H69" s="21">
        <v>93510000</v>
      </c>
      <c r="I69" s="21">
        <v>0</v>
      </c>
      <c r="J69" s="21">
        <v>7203608</v>
      </c>
      <c r="K69" s="27">
        <v>1</v>
      </c>
      <c r="L69" s="27">
        <v>0.96151479019440089</v>
      </c>
    </row>
    <row r="70" spans="1:12" x14ac:dyDescent="0.25">
      <c r="A70" s="16" t="s">
        <v>1722</v>
      </c>
      <c r="B70" s="39"/>
      <c r="C70" s="22">
        <v>187178608</v>
      </c>
      <c r="D70" s="22">
        <v>187178608</v>
      </c>
      <c r="E70" s="22">
        <v>187178608</v>
      </c>
      <c r="F70" s="22">
        <v>179975000</v>
      </c>
      <c r="G70" s="22">
        <v>93510000</v>
      </c>
      <c r="H70" s="22">
        <v>93510000</v>
      </c>
      <c r="I70" s="22">
        <v>0</v>
      </c>
      <c r="J70" s="22">
        <v>7203608</v>
      </c>
      <c r="K70" s="28">
        <v>1</v>
      </c>
      <c r="L70" s="28">
        <v>0.96151479019440089</v>
      </c>
    </row>
    <row r="71" spans="1:12" ht="30" x14ac:dyDescent="0.25">
      <c r="A71" s="31" t="s">
        <v>838</v>
      </c>
      <c r="B71" s="40" t="s">
        <v>839</v>
      </c>
      <c r="C71" s="29">
        <v>187178608</v>
      </c>
      <c r="D71" s="29">
        <v>187178608</v>
      </c>
      <c r="E71" s="29">
        <v>187178608</v>
      </c>
      <c r="F71" s="29">
        <v>179975000</v>
      </c>
      <c r="G71" s="29">
        <v>93510000</v>
      </c>
      <c r="H71" s="29">
        <v>93510000</v>
      </c>
      <c r="I71" s="29">
        <v>0</v>
      </c>
      <c r="J71" s="29">
        <v>7203608</v>
      </c>
      <c r="K71" s="30">
        <v>1</v>
      </c>
      <c r="L71" s="30">
        <v>0.96151479019440089</v>
      </c>
    </row>
    <row r="72" spans="1:12" x14ac:dyDescent="0.25">
      <c r="A72" s="15" t="s">
        <v>1890</v>
      </c>
      <c r="B72" s="38"/>
      <c r="C72" s="21">
        <v>68309618</v>
      </c>
      <c r="D72" s="21">
        <v>68309618</v>
      </c>
      <c r="E72" s="21">
        <v>68263650</v>
      </c>
      <c r="F72" s="21">
        <v>65040841</v>
      </c>
      <c r="G72" s="21">
        <v>65040841</v>
      </c>
      <c r="H72" s="21">
        <v>65040841</v>
      </c>
      <c r="I72" s="21">
        <v>45968</v>
      </c>
      <c r="J72" s="21">
        <v>3268777</v>
      </c>
      <c r="K72" s="27">
        <v>0.9993270640160804</v>
      </c>
      <c r="L72" s="27">
        <v>0.9521476316848968</v>
      </c>
    </row>
    <row r="73" spans="1:12" x14ac:dyDescent="0.25">
      <c r="A73" s="16" t="s">
        <v>1722</v>
      </c>
      <c r="B73" s="39"/>
      <c r="C73" s="22">
        <v>68309618</v>
      </c>
      <c r="D73" s="22">
        <v>68309618</v>
      </c>
      <c r="E73" s="22">
        <v>68263650</v>
      </c>
      <c r="F73" s="22">
        <v>65040841</v>
      </c>
      <c r="G73" s="22">
        <v>65040841</v>
      </c>
      <c r="H73" s="22">
        <v>65040841</v>
      </c>
      <c r="I73" s="22">
        <v>45968</v>
      </c>
      <c r="J73" s="22">
        <v>3268777</v>
      </c>
      <c r="K73" s="28">
        <v>0.9993270640160804</v>
      </c>
      <c r="L73" s="28">
        <v>0.9521476316848968</v>
      </c>
    </row>
    <row r="74" spans="1:12" ht="30" x14ac:dyDescent="0.25">
      <c r="A74" s="31" t="s">
        <v>840</v>
      </c>
      <c r="B74" s="40" t="s">
        <v>841</v>
      </c>
      <c r="C74" s="29">
        <v>68309618</v>
      </c>
      <c r="D74" s="29">
        <v>68309618</v>
      </c>
      <c r="E74" s="29">
        <v>68263650</v>
      </c>
      <c r="F74" s="29">
        <v>65040841</v>
      </c>
      <c r="G74" s="29">
        <v>65040841</v>
      </c>
      <c r="H74" s="29">
        <v>65040841</v>
      </c>
      <c r="I74" s="29">
        <v>45968</v>
      </c>
      <c r="J74" s="29">
        <v>3268777</v>
      </c>
      <c r="K74" s="30">
        <v>0.9993270640160804</v>
      </c>
      <c r="L74" s="30">
        <v>0.9521476316848968</v>
      </c>
    </row>
    <row r="75" spans="1:12" x14ac:dyDescent="0.25">
      <c r="A75" s="14" t="s">
        <v>1872</v>
      </c>
      <c r="B75" s="37"/>
      <c r="C75" s="20">
        <v>14589395990</v>
      </c>
      <c r="D75" s="20">
        <v>21099080725.75</v>
      </c>
      <c r="E75" s="20">
        <v>14254501397</v>
      </c>
      <c r="F75" s="20">
        <v>12313622716</v>
      </c>
      <c r="G75" s="20">
        <v>8523998575.5799999</v>
      </c>
      <c r="H75" s="20">
        <v>8328534859.9700003</v>
      </c>
      <c r="I75" s="20">
        <v>6844579328.75</v>
      </c>
      <c r="J75" s="20">
        <v>8785458009.75</v>
      </c>
      <c r="K75" s="26">
        <v>0.67559822071315867</v>
      </c>
      <c r="L75" s="26">
        <v>0.58360944138064064</v>
      </c>
    </row>
    <row r="76" spans="1:12" x14ac:dyDescent="0.25">
      <c r="A76" s="15" t="s">
        <v>1873</v>
      </c>
      <c r="B76" s="38"/>
      <c r="C76" s="21">
        <v>14589395990</v>
      </c>
      <c r="D76" s="21">
        <v>21099080725.75</v>
      </c>
      <c r="E76" s="21">
        <v>14254501397</v>
      </c>
      <c r="F76" s="21">
        <v>12313622716</v>
      </c>
      <c r="G76" s="21">
        <v>8523998575.5799999</v>
      </c>
      <c r="H76" s="21">
        <v>8328534859.9700003</v>
      </c>
      <c r="I76" s="21">
        <v>6844579328.75</v>
      </c>
      <c r="J76" s="21">
        <v>8785458009.75</v>
      </c>
      <c r="K76" s="27">
        <v>0.67559822071315867</v>
      </c>
      <c r="L76" s="27">
        <v>0.58360944138064064</v>
      </c>
    </row>
    <row r="77" spans="1:12" x14ac:dyDescent="0.25">
      <c r="A77" s="16" t="s">
        <v>1871</v>
      </c>
      <c r="B77" s="39"/>
      <c r="C77" s="22">
        <v>14369366990</v>
      </c>
      <c r="D77" s="22">
        <v>20741992542.75</v>
      </c>
      <c r="E77" s="22">
        <v>14083298123</v>
      </c>
      <c r="F77" s="22">
        <v>12166857716</v>
      </c>
      <c r="G77" s="22">
        <v>8430598575.5799999</v>
      </c>
      <c r="H77" s="22">
        <v>8243534859.9700003</v>
      </c>
      <c r="I77" s="22">
        <v>6658694419.75</v>
      </c>
      <c r="J77" s="22">
        <v>8575134826.75</v>
      </c>
      <c r="K77" s="28">
        <v>0.67897518013150426</v>
      </c>
      <c r="L77" s="28">
        <v>0.58658095122364273</v>
      </c>
    </row>
    <row r="78" spans="1:12" ht="30" x14ac:dyDescent="0.25">
      <c r="A78" s="31" t="s">
        <v>800</v>
      </c>
      <c r="B78" s="40" t="s">
        <v>803</v>
      </c>
      <c r="C78" s="29">
        <v>12821951886</v>
      </c>
      <c r="D78" s="29">
        <v>12821951886</v>
      </c>
      <c r="E78" s="29">
        <v>7167773821</v>
      </c>
      <c r="F78" s="29">
        <v>5642221492</v>
      </c>
      <c r="G78" s="29">
        <v>3772413734.3299999</v>
      </c>
      <c r="H78" s="29">
        <v>3724983324.3299999</v>
      </c>
      <c r="I78" s="29">
        <v>5654178065</v>
      </c>
      <c r="J78" s="29">
        <v>7179730394</v>
      </c>
      <c r="K78" s="30">
        <v>0.55902360925455741</v>
      </c>
      <c r="L78" s="30">
        <v>0.44004388272277128</v>
      </c>
    </row>
    <row r="79" spans="1:12" ht="45" x14ac:dyDescent="0.25">
      <c r="A79" s="31" t="s">
        <v>868</v>
      </c>
      <c r="B79" s="40" t="s">
        <v>869</v>
      </c>
      <c r="C79" s="29">
        <v>1547415104</v>
      </c>
      <c r="D79" s="29">
        <v>1547415104</v>
      </c>
      <c r="E79" s="29">
        <v>1522489415</v>
      </c>
      <c r="F79" s="29">
        <v>1187370391</v>
      </c>
      <c r="G79" s="29">
        <v>917248577.25</v>
      </c>
      <c r="H79" s="29">
        <v>777615271.63999999</v>
      </c>
      <c r="I79" s="29">
        <v>24925689</v>
      </c>
      <c r="J79" s="29">
        <v>360044713</v>
      </c>
      <c r="K79" s="30">
        <v>0.98389204749548576</v>
      </c>
      <c r="L79" s="30">
        <v>0.76732506224780905</v>
      </c>
    </row>
    <row r="80" spans="1:12" ht="30" x14ac:dyDescent="0.25">
      <c r="A80" s="31" t="s">
        <v>804</v>
      </c>
      <c r="B80" s="40" t="s">
        <v>805</v>
      </c>
      <c r="C80" s="29">
        <v>0</v>
      </c>
      <c r="D80" s="29">
        <v>6372625552.75</v>
      </c>
      <c r="E80" s="29">
        <v>5393034887</v>
      </c>
      <c r="F80" s="29">
        <v>5337265833</v>
      </c>
      <c r="G80" s="29">
        <v>3740936264</v>
      </c>
      <c r="H80" s="29">
        <v>3740936264</v>
      </c>
      <c r="I80" s="29">
        <v>979590665.75</v>
      </c>
      <c r="J80" s="29">
        <v>1035359719.75</v>
      </c>
      <c r="K80" s="30">
        <v>0.8462814647367326</v>
      </c>
      <c r="L80" s="30">
        <v>0.83753011828802526</v>
      </c>
    </row>
    <row r="81" spans="1:12" x14ac:dyDescent="0.25">
      <c r="A81" s="14" t="s">
        <v>1874</v>
      </c>
      <c r="B81" s="37"/>
      <c r="C81" s="20">
        <v>220029000</v>
      </c>
      <c r="D81" s="20">
        <v>357088183</v>
      </c>
      <c r="E81" s="20">
        <v>171203274</v>
      </c>
      <c r="F81" s="20">
        <v>146765000</v>
      </c>
      <c r="G81" s="20">
        <v>93400000</v>
      </c>
      <c r="H81" s="20">
        <v>85000000</v>
      </c>
      <c r="I81" s="20">
        <v>185884909</v>
      </c>
      <c r="J81" s="20">
        <v>210323183</v>
      </c>
      <c r="K81" s="26">
        <v>0.47944256391144707</v>
      </c>
      <c r="L81" s="26">
        <v>0.41100491975675374</v>
      </c>
    </row>
    <row r="82" spans="1:12" ht="45" x14ac:dyDescent="0.25">
      <c r="A82" s="31" t="s">
        <v>806</v>
      </c>
      <c r="B82" s="40" t="s">
        <v>809</v>
      </c>
      <c r="C82" s="29">
        <v>220029000</v>
      </c>
      <c r="D82" s="29">
        <v>220029000</v>
      </c>
      <c r="E82" s="29">
        <v>34144091</v>
      </c>
      <c r="F82" s="29">
        <v>34144091</v>
      </c>
      <c r="G82" s="29">
        <v>0</v>
      </c>
      <c r="H82" s="29">
        <v>0</v>
      </c>
      <c r="I82" s="29">
        <v>185884909</v>
      </c>
      <c r="J82" s="29">
        <v>185884909</v>
      </c>
      <c r="K82" s="30">
        <v>0.15517995809643273</v>
      </c>
      <c r="L82" s="30">
        <v>0.15517995809643273</v>
      </c>
    </row>
    <row r="83" spans="1:12" ht="45" x14ac:dyDescent="0.25">
      <c r="A83" s="31" t="s">
        <v>810</v>
      </c>
      <c r="B83" s="40" t="s">
        <v>811</v>
      </c>
      <c r="C83" s="29">
        <v>0</v>
      </c>
      <c r="D83" s="29">
        <v>137059183</v>
      </c>
      <c r="E83" s="29">
        <v>137059183</v>
      </c>
      <c r="F83" s="29">
        <v>112620909</v>
      </c>
      <c r="G83" s="29">
        <v>93400000</v>
      </c>
      <c r="H83" s="29">
        <v>85000000</v>
      </c>
      <c r="I83" s="29">
        <v>0</v>
      </c>
      <c r="J83" s="29">
        <v>24438274</v>
      </c>
      <c r="K83" s="30">
        <v>1</v>
      </c>
      <c r="L83" s="30">
        <v>0.82169546421417095</v>
      </c>
    </row>
    <row r="84" spans="1:12" x14ac:dyDescent="0.25">
      <c r="A84" s="14" t="s">
        <v>1891</v>
      </c>
      <c r="B84" s="37"/>
      <c r="C84" s="20">
        <v>753806154</v>
      </c>
      <c r="D84" s="20">
        <v>712806154</v>
      </c>
      <c r="E84" s="20">
        <v>712780322</v>
      </c>
      <c r="F84" s="20">
        <v>621251752</v>
      </c>
      <c r="G84" s="20">
        <v>478635952</v>
      </c>
      <c r="H84" s="20">
        <v>432605714</v>
      </c>
      <c r="I84" s="20">
        <v>25832</v>
      </c>
      <c r="J84" s="20">
        <v>91554402</v>
      </c>
      <c r="K84" s="26">
        <v>0.99996376013330546</v>
      </c>
      <c r="L84" s="26">
        <v>0.87155778399747097</v>
      </c>
    </row>
    <row r="85" spans="1:12" x14ac:dyDescent="0.25">
      <c r="A85" s="15" t="s">
        <v>1892</v>
      </c>
      <c r="B85" s="38"/>
      <c r="C85" s="21">
        <v>284481907</v>
      </c>
      <c r="D85" s="21">
        <v>284481907</v>
      </c>
      <c r="E85" s="21">
        <v>284481907</v>
      </c>
      <c r="F85" s="21">
        <v>264395000</v>
      </c>
      <c r="G85" s="21">
        <v>229395000</v>
      </c>
      <c r="H85" s="21">
        <v>184900000</v>
      </c>
      <c r="I85" s="21">
        <v>0</v>
      </c>
      <c r="J85" s="21">
        <v>20086907</v>
      </c>
      <c r="K85" s="27">
        <v>1</v>
      </c>
      <c r="L85" s="27">
        <v>0.9293912670516512</v>
      </c>
    </row>
    <row r="86" spans="1:12" x14ac:dyDescent="0.25">
      <c r="A86" s="16" t="s">
        <v>1722</v>
      </c>
      <c r="B86" s="39"/>
      <c r="C86" s="22">
        <v>284481907</v>
      </c>
      <c r="D86" s="22">
        <v>284481907</v>
      </c>
      <c r="E86" s="22">
        <v>284481907</v>
      </c>
      <c r="F86" s="22">
        <v>264395000</v>
      </c>
      <c r="G86" s="22">
        <v>229395000</v>
      </c>
      <c r="H86" s="22">
        <v>184900000</v>
      </c>
      <c r="I86" s="22">
        <v>0</v>
      </c>
      <c r="J86" s="22">
        <v>20086907</v>
      </c>
      <c r="K86" s="28">
        <v>1</v>
      </c>
      <c r="L86" s="28">
        <v>0.9293912670516512</v>
      </c>
    </row>
    <row r="87" spans="1:12" ht="45" x14ac:dyDescent="0.25">
      <c r="A87" s="31" t="s">
        <v>842</v>
      </c>
      <c r="B87" s="40" t="s">
        <v>843</v>
      </c>
      <c r="C87" s="29">
        <v>284481907</v>
      </c>
      <c r="D87" s="29">
        <v>284481907</v>
      </c>
      <c r="E87" s="29">
        <v>284481907</v>
      </c>
      <c r="F87" s="29">
        <v>264395000</v>
      </c>
      <c r="G87" s="29">
        <v>229395000</v>
      </c>
      <c r="H87" s="29">
        <v>184900000</v>
      </c>
      <c r="I87" s="29">
        <v>0</v>
      </c>
      <c r="J87" s="29">
        <v>20086907</v>
      </c>
      <c r="K87" s="30">
        <v>1</v>
      </c>
      <c r="L87" s="30">
        <v>0.9293912670516512</v>
      </c>
    </row>
    <row r="88" spans="1:12" x14ac:dyDescent="0.25">
      <c r="A88" s="15" t="s">
        <v>1893</v>
      </c>
      <c r="B88" s="38"/>
      <c r="C88" s="21">
        <v>288361430</v>
      </c>
      <c r="D88" s="21">
        <v>247361430</v>
      </c>
      <c r="E88" s="21">
        <v>247361430</v>
      </c>
      <c r="F88" s="21">
        <v>177256752</v>
      </c>
      <c r="G88" s="21">
        <v>131640952</v>
      </c>
      <c r="H88" s="21">
        <v>130105714</v>
      </c>
      <c r="I88" s="21">
        <v>0</v>
      </c>
      <c r="J88" s="21">
        <v>70104678</v>
      </c>
      <c r="K88" s="27">
        <v>1</v>
      </c>
      <c r="L88" s="27">
        <v>0.7165901005666081</v>
      </c>
    </row>
    <row r="89" spans="1:12" x14ac:dyDescent="0.25">
      <c r="A89" s="16" t="s">
        <v>1722</v>
      </c>
      <c r="B89" s="39"/>
      <c r="C89" s="22">
        <v>288361430</v>
      </c>
      <c r="D89" s="22">
        <v>247361430</v>
      </c>
      <c r="E89" s="22">
        <v>247361430</v>
      </c>
      <c r="F89" s="22">
        <v>177256752</v>
      </c>
      <c r="G89" s="22">
        <v>131640952</v>
      </c>
      <c r="H89" s="22">
        <v>130105714</v>
      </c>
      <c r="I89" s="22">
        <v>0</v>
      </c>
      <c r="J89" s="22">
        <v>70104678</v>
      </c>
      <c r="K89" s="28">
        <v>1</v>
      </c>
      <c r="L89" s="28">
        <v>0.7165901005666081</v>
      </c>
    </row>
    <row r="90" spans="1:12" ht="45" x14ac:dyDescent="0.25">
      <c r="A90" s="31" t="s">
        <v>844</v>
      </c>
      <c r="B90" s="40" t="s">
        <v>845</v>
      </c>
      <c r="C90" s="29">
        <v>288361430</v>
      </c>
      <c r="D90" s="29">
        <v>247361430</v>
      </c>
      <c r="E90" s="29">
        <v>247361430</v>
      </c>
      <c r="F90" s="29">
        <v>177256752</v>
      </c>
      <c r="G90" s="29">
        <v>131640952</v>
      </c>
      <c r="H90" s="29">
        <v>130105714</v>
      </c>
      <c r="I90" s="29">
        <v>0</v>
      </c>
      <c r="J90" s="29">
        <v>70104678</v>
      </c>
      <c r="K90" s="30">
        <v>1</v>
      </c>
      <c r="L90" s="30">
        <v>0.7165901005666081</v>
      </c>
    </row>
    <row r="91" spans="1:12" x14ac:dyDescent="0.25">
      <c r="A91" s="15" t="s">
        <v>1894</v>
      </c>
      <c r="B91" s="38"/>
      <c r="C91" s="21">
        <v>180962817</v>
      </c>
      <c r="D91" s="21">
        <v>180962817</v>
      </c>
      <c r="E91" s="21">
        <v>180936985</v>
      </c>
      <c r="F91" s="21">
        <v>179600000</v>
      </c>
      <c r="G91" s="21">
        <v>117600000</v>
      </c>
      <c r="H91" s="21">
        <v>117600000</v>
      </c>
      <c r="I91" s="21">
        <v>25832</v>
      </c>
      <c r="J91" s="21">
        <v>1362817</v>
      </c>
      <c r="K91" s="27">
        <v>0.99985725244319112</v>
      </c>
      <c r="L91" s="27">
        <v>0.99246907722485334</v>
      </c>
    </row>
    <row r="92" spans="1:12" x14ac:dyDescent="0.25">
      <c r="A92" s="16" t="s">
        <v>1722</v>
      </c>
      <c r="B92" s="39"/>
      <c r="C92" s="22">
        <v>180962817</v>
      </c>
      <c r="D92" s="22">
        <v>180962817</v>
      </c>
      <c r="E92" s="22">
        <v>180936985</v>
      </c>
      <c r="F92" s="22">
        <v>179600000</v>
      </c>
      <c r="G92" s="22">
        <v>117600000</v>
      </c>
      <c r="H92" s="22">
        <v>117600000</v>
      </c>
      <c r="I92" s="22">
        <v>25832</v>
      </c>
      <c r="J92" s="22">
        <v>1362817</v>
      </c>
      <c r="K92" s="28">
        <v>0.99985725244319112</v>
      </c>
      <c r="L92" s="28">
        <v>0.99246907722485334</v>
      </c>
    </row>
    <row r="93" spans="1:12" ht="45" x14ac:dyDescent="0.25">
      <c r="A93" s="31" t="s">
        <v>846</v>
      </c>
      <c r="B93" s="40" t="s">
        <v>847</v>
      </c>
      <c r="C93" s="29">
        <v>180962817</v>
      </c>
      <c r="D93" s="29">
        <v>180962817</v>
      </c>
      <c r="E93" s="29">
        <v>180936985</v>
      </c>
      <c r="F93" s="29">
        <v>179600000</v>
      </c>
      <c r="G93" s="29">
        <v>117600000</v>
      </c>
      <c r="H93" s="29">
        <v>117600000</v>
      </c>
      <c r="I93" s="29">
        <v>25832</v>
      </c>
      <c r="J93" s="29">
        <v>1362817</v>
      </c>
      <c r="K93" s="30">
        <v>0.99985725244319112</v>
      </c>
      <c r="L93" s="30">
        <v>0.99246907722485334</v>
      </c>
    </row>
    <row r="94" spans="1:12" x14ac:dyDescent="0.25">
      <c r="A94" s="14" t="s">
        <v>1895</v>
      </c>
      <c r="B94" s="37"/>
      <c r="C94" s="20">
        <v>532838500</v>
      </c>
      <c r="D94" s="20">
        <v>532838500</v>
      </c>
      <c r="E94" s="20">
        <v>532792828</v>
      </c>
      <c r="F94" s="20">
        <v>466374329</v>
      </c>
      <c r="G94" s="20">
        <v>458787662</v>
      </c>
      <c r="H94" s="20">
        <v>421180037</v>
      </c>
      <c r="I94" s="20">
        <v>45672</v>
      </c>
      <c r="J94" s="20">
        <v>66464171</v>
      </c>
      <c r="K94" s="26">
        <v>0.99991428547299044</v>
      </c>
      <c r="L94" s="26">
        <v>0.87526394770648142</v>
      </c>
    </row>
    <row r="95" spans="1:12" x14ac:dyDescent="0.25">
      <c r="A95" s="15" t="s">
        <v>1896</v>
      </c>
      <c r="B95" s="38"/>
      <c r="C95" s="21">
        <v>475358455</v>
      </c>
      <c r="D95" s="21">
        <v>475358455</v>
      </c>
      <c r="E95" s="21">
        <v>475312783</v>
      </c>
      <c r="F95" s="21">
        <v>466374329</v>
      </c>
      <c r="G95" s="21">
        <v>458787662</v>
      </c>
      <c r="H95" s="21">
        <v>421180037</v>
      </c>
      <c r="I95" s="21">
        <v>45672</v>
      </c>
      <c r="J95" s="21">
        <v>8984126</v>
      </c>
      <c r="K95" s="27">
        <v>0.99990392092636704</v>
      </c>
      <c r="L95" s="27">
        <v>0.98110031302588274</v>
      </c>
    </row>
    <row r="96" spans="1:12" x14ac:dyDescent="0.25">
      <c r="A96" s="16" t="s">
        <v>1722</v>
      </c>
      <c r="B96" s="39"/>
      <c r="C96" s="22">
        <v>475358455</v>
      </c>
      <c r="D96" s="22">
        <v>475358455</v>
      </c>
      <c r="E96" s="22">
        <v>475312783</v>
      </c>
      <c r="F96" s="22">
        <v>466374329</v>
      </c>
      <c r="G96" s="22">
        <v>458787662</v>
      </c>
      <c r="H96" s="22">
        <v>421180037</v>
      </c>
      <c r="I96" s="22">
        <v>45672</v>
      </c>
      <c r="J96" s="22">
        <v>8984126</v>
      </c>
      <c r="K96" s="28">
        <v>0.99990392092636704</v>
      </c>
      <c r="L96" s="28">
        <v>0.98110031302588274</v>
      </c>
    </row>
    <row r="97" spans="1:12" ht="30" x14ac:dyDescent="0.25">
      <c r="A97" s="31" t="s">
        <v>848</v>
      </c>
      <c r="B97" s="40" t="s">
        <v>849</v>
      </c>
      <c r="C97" s="29">
        <v>475358455</v>
      </c>
      <c r="D97" s="29">
        <v>475358455</v>
      </c>
      <c r="E97" s="29">
        <v>475312783</v>
      </c>
      <c r="F97" s="29">
        <v>466374329</v>
      </c>
      <c r="G97" s="29">
        <v>458787662</v>
      </c>
      <c r="H97" s="29">
        <v>421180037</v>
      </c>
      <c r="I97" s="29">
        <v>45672</v>
      </c>
      <c r="J97" s="29">
        <v>8984126</v>
      </c>
      <c r="K97" s="30">
        <v>0.99990392092636704</v>
      </c>
      <c r="L97" s="30">
        <v>0.98110031302588274</v>
      </c>
    </row>
    <row r="98" spans="1:12" x14ac:dyDescent="0.25">
      <c r="A98" s="15" t="s">
        <v>1897</v>
      </c>
      <c r="B98" s="38"/>
      <c r="C98" s="21">
        <v>57480045</v>
      </c>
      <c r="D98" s="21">
        <v>57480045</v>
      </c>
      <c r="E98" s="21">
        <v>57480045</v>
      </c>
      <c r="F98" s="21">
        <v>0</v>
      </c>
      <c r="G98" s="21">
        <v>0</v>
      </c>
      <c r="H98" s="21">
        <v>0</v>
      </c>
      <c r="I98" s="21">
        <v>0</v>
      </c>
      <c r="J98" s="21">
        <v>57480045</v>
      </c>
      <c r="K98" s="27">
        <v>1</v>
      </c>
      <c r="L98" s="27">
        <v>0</v>
      </c>
    </row>
    <row r="99" spans="1:12" x14ac:dyDescent="0.25">
      <c r="A99" s="16" t="s">
        <v>1722</v>
      </c>
      <c r="B99" s="39"/>
      <c r="C99" s="22">
        <v>57480045</v>
      </c>
      <c r="D99" s="22">
        <v>57480045</v>
      </c>
      <c r="E99" s="22">
        <v>57480045</v>
      </c>
      <c r="F99" s="22">
        <v>0</v>
      </c>
      <c r="G99" s="22">
        <v>0</v>
      </c>
      <c r="H99" s="22">
        <v>0</v>
      </c>
      <c r="I99" s="22">
        <v>0</v>
      </c>
      <c r="J99" s="22">
        <v>57480045</v>
      </c>
      <c r="K99" s="28">
        <v>1</v>
      </c>
      <c r="L99" s="28">
        <v>0</v>
      </c>
    </row>
    <row r="100" spans="1:12" ht="60" x14ac:dyDescent="0.25">
      <c r="A100" s="31" t="s">
        <v>850</v>
      </c>
      <c r="B100" s="40" t="s">
        <v>851</v>
      </c>
      <c r="C100" s="29">
        <v>57480045</v>
      </c>
      <c r="D100" s="29">
        <v>57480045</v>
      </c>
      <c r="E100" s="29">
        <v>57480045</v>
      </c>
      <c r="F100" s="29">
        <v>0</v>
      </c>
      <c r="G100" s="29">
        <v>0</v>
      </c>
      <c r="H100" s="29">
        <v>0</v>
      </c>
      <c r="I100" s="29">
        <v>0</v>
      </c>
      <c r="J100" s="29">
        <v>57480045</v>
      </c>
      <c r="K100" s="30">
        <v>1</v>
      </c>
      <c r="L100" s="30">
        <v>0</v>
      </c>
    </row>
    <row r="101" spans="1:12" x14ac:dyDescent="0.25">
      <c r="A101" s="14" t="s">
        <v>1898</v>
      </c>
      <c r="B101" s="37"/>
      <c r="C101" s="20">
        <v>57672286</v>
      </c>
      <c r="D101" s="20">
        <v>57672286</v>
      </c>
      <c r="E101" s="20">
        <v>57672286</v>
      </c>
      <c r="F101" s="20">
        <v>52683305</v>
      </c>
      <c r="G101" s="20">
        <v>30000000</v>
      </c>
      <c r="H101" s="20">
        <v>30000000</v>
      </c>
      <c r="I101" s="20">
        <v>0</v>
      </c>
      <c r="J101" s="20">
        <v>4988981</v>
      </c>
      <c r="K101" s="26">
        <v>1</v>
      </c>
      <c r="L101" s="26">
        <v>0.91349430816735788</v>
      </c>
    </row>
    <row r="102" spans="1:12" x14ac:dyDescent="0.25">
      <c r="A102" s="15" t="s">
        <v>1899</v>
      </c>
      <c r="B102" s="38"/>
      <c r="C102" s="21">
        <v>57672286</v>
      </c>
      <c r="D102" s="21">
        <v>57672286</v>
      </c>
      <c r="E102" s="21">
        <v>57672286</v>
      </c>
      <c r="F102" s="21">
        <v>52683305</v>
      </c>
      <c r="G102" s="21">
        <v>30000000</v>
      </c>
      <c r="H102" s="21">
        <v>30000000</v>
      </c>
      <c r="I102" s="21">
        <v>0</v>
      </c>
      <c r="J102" s="21">
        <v>4988981</v>
      </c>
      <c r="K102" s="27">
        <v>1</v>
      </c>
      <c r="L102" s="27">
        <v>0.91349430816735788</v>
      </c>
    </row>
    <row r="103" spans="1:12" x14ac:dyDescent="0.25">
      <c r="A103" s="16" t="s">
        <v>1722</v>
      </c>
      <c r="B103" s="39"/>
      <c r="C103" s="22">
        <v>57672286</v>
      </c>
      <c r="D103" s="22">
        <v>57672286</v>
      </c>
      <c r="E103" s="22">
        <v>57672286</v>
      </c>
      <c r="F103" s="22">
        <v>52683305</v>
      </c>
      <c r="G103" s="22">
        <v>30000000</v>
      </c>
      <c r="H103" s="22">
        <v>30000000</v>
      </c>
      <c r="I103" s="22">
        <v>0</v>
      </c>
      <c r="J103" s="22">
        <v>4988981</v>
      </c>
      <c r="K103" s="28">
        <v>1</v>
      </c>
      <c r="L103" s="28">
        <v>0.91349430816735788</v>
      </c>
    </row>
    <row r="104" spans="1:12" ht="30" x14ac:dyDescent="0.25">
      <c r="A104" s="31" t="s">
        <v>852</v>
      </c>
      <c r="B104" s="40" t="s">
        <v>853</v>
      </c>
      <c r="C104" s="29">
        <v>57672286</v>
      </c>
      <c r="D104" s="29">
        <v>57672286</v>
      </c>
      <c r="E104" s="29">
        <v>57672286</v>
      </c>
      <c r="F104" s="29">
        <v>52683305</v>
      </c>
      <c r="G104" s="29">
        <v>30000000</v>
      </c>
      <c r="H104" s="29">
        <v>30000000</v>
      </c>
      <c r="I104" s="29">
        <v>0</v>
      </c>
      <c r="J104" s="29">
        <v>4988981</v>
      </c>
      <c r="K104" s="30">
        <v>1</v>
      </c>
      <c r="L104" s="30">
        <v>0.91349430816735788</v>
      </c>
    </row>
    <row r="105" spans="1:12" x14ac:dyDescent="0.25">
      <c r="A105" s="65" t="s">
        <v>2032</v>
      </c>
      <c r="B105" s="66"/>
      <c r="C105" s="32">
        <v>19593673977</v>
      </c>
      <c r="D105" s="32">
        <v>26263097567.369999</v>
      </c>
      <c r="E105" s="32">
        <v>19258504959</v>
      </c>
      <c r="F105" s="32">
        <v>16697647887</v>
      </c>
      <c r="G105" s="32">
        <v>11995491763.58</v>
      </c>
      <c r="H105" s="32">
        <v>11091536540.970001</v>
      </c>
      <c r="I105" s="32">
        <v>7004592608.3699989</v>
      </c>
      <c r="J105" s="32">
        <v>9565449680.3699989</v>
      </c>
      <c r="K105" s="33">
        <v>0.7332914523733598</v>
      </c>
      <c r="L105" s="33">
        <v>0.63578364449080149</v>
      </c>
    </row>
  </sheetData>
  <mergeCells count="2">
    <mergeCell ref="A3:B3"/>
    <mergeCell ref="A105:B10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9"/>
  <sheetViews>
    <sheetView topLeftCell="F1" workbookViewId="0">
      <selection activeCell="A3" sqref="A3:L3"/>
    </sheetView>
  </sheetViews>
  <sheetFormatPr baseColWidth="10" defaultRowHeight="15" x14ac:dyDescent="0.25"/>
  <cols>
    <col min="1" max="1" width="26" customWidth="1"/>
    <col min="2" max="2" width="52.5703125" style="34" customWidth="1"/>
    <col min="3" max="10" width="25" style="17" customWidth="1"/>
    <col min="11" max="12" width="25" style="23" customWidth="1"/>
  </cols>
  <sheetData>
    <row r="1" spans="1:12" x14ac:dyDescent="0.25">
      <c r="A1" s="1" t="s">
        <v>1</v>
      </c>
      <c r="C1" s="17" t="s">
        <v>870</v>
      </c>
    </row>
    <row r="3" spans="1:12" x14ac:dyDescent="0.25">
      <c r="A3" s="65" t="s">
        <v>2046</v>
      </c>
      <c r="B3" s="66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1906</v>
      </c>
      <c r="B4" s="35"/>
      <c r="C4" s="18">
        <v>15213290512</v>
      </c>
      <c r="D4" s="18">
        <v>15622841401.940001</v>
      </c>
      <c r="E4" s="18">
        <v>15157952472.440001</v>
      </c>
      <c r="F4" s="18">
        <v>11014721698.789999</v>
      </c>
      <c r="G4" s="18">
        <v>9005208463.9799995</v>
      </c>
      <c r="H4" s="18">
        <v>7254752127.6900005</v>
      </c>
      <c r="I4" s="18">
        <v>464888929.5</v>
      </c>
      <c r="J4" s="18">
        <v>4608119703.1500015</v>
      </c>
      <c r="K4" s="24">
        <v>0.97024299757390664</v>
      </c>
      <c r="L4" s="24">
        <v>0.70503959013641537</v>
      </c>
    </row>
    <row r="5" spans="1:12" x14ac:dyDescent="0.25">
      <c r="A5" s="13" t="s">
        <v>1712</v>
      </c>
      <c r="B5" s="36"/>
      <c r="C5" s="19">
        <v>9107886187</v>
      </c>
      <c r="D5" s="19">
        <v>9782575875.9500008</v>
      </c>
      <c r="E5" s="19">
        <v>9566125873.4400005</v>
      </c>
      <c r="F5" s="19">
        <v>6985577117.1099997</v>
      </c>
      <c r="G5" s="19">
        <v>5685534368.4800005</v>
      </c>
      <c r="H5" s="19">
        <v>4009078329.6800003</v>
      </c>
      <c r="I5" s="19">
        <v>216450002.51000023</v>
      </c>
      <c r="J5" s="19">
        <v>2796998758.8400011</v>
      </c>
      <c r="K5" s="25">
        <v>0.977873925512591</v>
      </c>
      <c r="L5" s="25">
        <v>0.71408361209686189</v>
      </c>
    </row>
    <row r="6" spans="1:12" x14ac:dyDescent="0.25">
      <c r="A6" s="14" t="s">
        <v>1840</v>
      </c>
      <c r="B6" s="37"/>
      <c r="C6" s="20">
        <v>1000000000</v>
      </c>
      <c r="D6" s="20">
        <v>1222684205.4400001</v>
      </c>
      <c r="E6" s="20">
        <v>1222684205.4400001</v>
      </c>
      <c r="F6" s="20">
        <v>128986667</v>
      </c>
      <c r="G6" s="20">
        <v>128986667</v>
      </c>
      <c r="H6" s="20">
        <v>128986667</v>
      </c>
      <c r="I6" s="20">
        <v>0</v>
      </c>
      <c r="J6" s="20">
        <v>1093697538.4400001</v>
      </c>
      <c r="K6" s="26">
        <v>1</v>
      </c>
      <c r="L6" s="26">
        <v>0.10549467019047845</v>
      </c>
    </row>
    <row r="7" spans="1:12" x14ac:dyDescent="0.25">
      <c r="A7" s="15" t="s">
        <v>1842</v>
      </c>
      <c r="B7" s="38"/>
      <c r="C7" s="21">
        <v>1000000000</v>
      </c>
      <c r="D7" s="21">
        <v>1222684205.4400001</v>
      </c>
      <c r="E7" s="21">
        <v>1222684205.4400001</v>
      </c>
      <c r="F7" s="21">
        <v>128986667</v>
      </c>
      <c r="G7" s="21">
        <v>128986667</v>
      </c>
      <c r="H7" s="21">
        <v>128986667</v>
      </c>
      <c r="I7" s="21">
        <v>0</v>
      </c>
      <c r="J7" s="21">
        <v>1093697538.4400001</v>
      </c>
      <c r="K7" s="27">
        <v>1</v>
      </c>
      <c r="L7" s="27">
        <v>0.10549467019047845</v>
      </c>
    </row>
    <row r="8" spans="1:12" x14ac:dyDescent="0.25">
      <c r="A8" s="16" t="s">
        <v>1722</v>
      </c>
      <c r="B8" s="39"/>
      <c r="C8" s="22">
        <v>1000000000</v>
      </c>
      <c r="D8" s="22">
        <v>1000000000</v>
      </c>
      <c r="E8" s="22">
        <v>1000000000</v>
      </c>
      <c r="F8" s="22">
        <v>128986667</v>
      </c>
      <c r="G8" s="22">
        <v>128986667</v>
      </c>
      <c r="H8" s="22">
        <v>128986667</v>
      </c>
      <c r="I8" s="22">
        <v>0</v>
      </c>
      <c r="J8" s="22">
        <v>871013333</v>
      </c>
      <c r="K8" s="28">
        <v>1</v>
      </c>
      <c r="L8" s="28">
        <v>0.128986667</v>
      </c>
    </row>
    <row r="9" spans="1:12" ht="45" x14ac:dyDescent="0.25">
      <c r="A9" s="31" t="s">
        <v>918</v>
      </c>
      <c r="B9" s="40" t="s">
        <v>919</v>
      </c>
      <c r="C9" s="29">
        <v>1000000000</v>
      </c>
      <c r="D9" s="29">
        <v>1000000000</v>
      </c>
      <c r="E9" s="29">
        <v>1000000000</v>
      </c>
      <c r="F9" s="29">
        <v>128986667</v>
      </c>
      <c r="G9" s="29">
        <v>128986667</v>
      </c>
      <c r="H9" s="29">
        <v>128986667</v>
      </c>
      <c r="I9" s="29">
        <v>0</v>
      </c>
      <c r="J9" s="29">
        <v>871013333</v>
      </c>
      <c r="K9" s="30">
        <v>1</v>
      </c>
      <c r="L9" s="30">
        <v>0.128986667</v>
      </c>
    </row>
    <row r="10" spans="1:12" x14ac:dyDescent="0.25">
      <c r="A10" s="14" t="s">
        <v>1749</v>
      </c>
      <c r="B10" s="37"/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6" t="e">
        <v>#DIV/0!</v>
      </c>
      <c r="L10" s="26" t="e">
        <v>#DIV/0!</v>
      </c>
    </row>
    <row r="11" spans="1:12" ht="26.25" x14ac:dyDescent="0.25">
      <c r="A11" s="15" t="s">
        <v>878</v>
      </c>
      <c r="B11" s="38" t="s">
        <v>879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7" t="e">
        <v>#DIV/0!</v>
      </c>
      <c r="L11" s="27" t="e">
        <v>#DIV/0!</v>
      </c>
    </row>
    <row r="12" spans="1:12" x14ac:dyDescent="0.25">
      <c r="A12" s="16" t="s">
        <v>1738</v>
      </c>
      <c r="B12" s="39"/>
      <c r="C12" s="22">
        <v>0</v>
      </c>
      <c r="D12" s="22">
        <v>222684205.44</v>
      </c>
      <c r="E12" s="22">
        <v>222684205.44</v>
      </c>
      <c r="F12" s="22">
        <v>0</v>
      </c>
      <c r="G12" s="22">
        <v>0</v>
      </c>
      <c r="H12" s="22">
        <v>0</v>
      </c>
      <c r="I12" s="22">
        <v>0</v>
      </c>
      <c r="J12" s="22">
        <v>222684205.44</v>
      </c>
      <c r="K12" s="28">
        <v>1</v>
      </c>
      <c r="L12" s="28">
        <v>0</v>
      </c>
    </row>
    <row r="13" spans="1:12" ht="45" x14ac:dyDescent="0.25">
      <c r="A13" s="31" t="s">
        <v>874</v>
      </c>
      <c r="B13" s="40" t="s">
        <v>875</v>
      </c>
      <c r="C13" s="29">
        <v>0</v>
      </c>
      <c r="D13" s="29">
        <v>222684205.44</v>
      </c>
      <c r="E13" s="29">
        <v>222684205.44</v>
      </c>
      <c r="F13" s="29">
        <v>0</v>
      </c>
      <c r="G13" s="29">
        <v>0</v>
      </c>
      <c r="H13" s="29">
        <v>0</v>
      </c>
      <c r="I13" s="29">
        <v>0</v>
      </c>
      <c r="J13" s="29">
        <v>222684205.44</v>
      </c>
      <c r="K13" s="30">
        <v>1</v>
      </c>
      <c r="L13" s="30">
        <v>0</v>
      </c>
    </row>
    <row r="14" spans="1:12" x14ac:dyDescent="0.25">
      <c r="A14" s="14" t="s">
        <v>1813</v>
      </c>
      <c r="B14" s="37"/>
      <c r="C14" s="20">
        <v>56406124</v>
      </c>
      <c r="D14" s="20">
        <v>56406124</v>
      </c>
      <c r="E14" s="20">
        <v>56406124</v>
      </c>
      <c r="F14" s="20">
        <v>0</v>
      </c>
      <c r="G14" s="20">
        <v>0</v>
      </c>
      <c r="H14" s="20">
        <v>0</v>
      </c>
      <c r="I14" s="20">
        <v>0</v>
      </c>
      <c r="J14" s="20">
        <v>56406124</v>
      </c>
      <c r="K14" s="26">
        <v>1</v>
      </c>
      <c r="L14" s="26">
        <v>0</v>
      </c>
    </row>
    <row r="15" spans="1:12" x14ac:dyDescent="0.25">
      <c r="A15" s="15" t="s">
        <v>1838</v>
      </c>
      <c r="B15" s="38"/>
      <c r="C15" s="21">
        <v>56406124</v>
      </c>
      <c r="D15" s="21">
        <v>56406124</v>
      </c>
      <c r="E15" s="21">
        <v>56406124</v>
      </c>
      <c r="F15" s="21">
        <v>0</v>
      </c>
      <c r="G15" s="21">
        <v>0</v>
      </c>
      <c r="H15" s="21">
        <v>0</v>
      </c>
      <c r="I15" s="21">
        <v>0</v>
      </c>
      <c r="J15" s="21">
        <v>56406124</v>
      </c>
      <c r="K15" s="27">
        <v>1</v>
      </c>
      <c r="L15" s="27">
        <v>0</v>
      </c>
    </row>
    <row r="16" spans="1:12" x14ac:dyDescent="0.25">
      <c r="A16" s="16" t="s">
        <v>1722</v>
      </c>
      <c r="B16" s="39"/>
      <c r="C16" s="22">
        <v>56406124</v>
      </c>
      <c r="D16" s="22">
        <v>56406124</v>
      </c>
      <c r="E16" s="22">
        <v>56406124</v>
      </c>
      <c r="F16" s="22">
        <v>0</v>
      </c>
      <c r="G16" s="22">
        <v>0</v>
      </c>
      <c r="H16" s="22">
        <v>0</v>
      </c>
      <c r="I16" s="22">
        <v>0</v>
      </c>
      <c r="J16" s="22">
        <v>56406124</v>
      </c>
      <c r="K16" s="28">
        <v>1</v>
      </c>
      <c r="L16" s="28">
        <v>0</v>
      </c>
    </row>
    <row r="17" spans="1:12" ht="45" x14ac:dyDescent="0.25">
      <c r="A17" s="31" t="s">
        <v>893</v>
      </c>
      <c r="B17" s="40" t="s">
        <v>894</v>
      </c>
      <c r="C17" s="29">
        <v>56406124</v>
      </c>
      <c r="D17" s="29">
        <v>56406124</v>
      </c>
      <c r="E17" s="29">
        <v>56406124</v>
      </c>
      <c r="F17" s="29">
        <v>0</v>
      </c>
      <c r="G17" s="29">
        <v>0</v>
      </c>
      <c r="H17" s="29">
        <v>0</v>
      </c>
      <c r="I17" s="29">
        <v>0</v>
      </c>
      <c r="J17" s="29">
        <v>56406124</v>
      </c>
      <c r="K17" s="30">
        <v>1</v>
      </c>
      <c r="L17" s="30">
        <v>0</v>
      </c>
    </row>
    <row r="18" spans="1:12" x14ac:dyDescent="0.25">
      <c r="A18" s="14" t="s">
        <v>1847</v>
      </c>
      <c r="B18" s="37"/>
      <c r="C18" s="20">
        <v>8051480063</v>
      </c>
      <c r="D18" s="20">
        <v>8503485546.5100002</v>
      </c>
      <c r="E18" s="20">
        <v>8287035544</v>
      </c>
      <c r="F18" s="20">
        <v>6856590450.1099997</v>
      </c>
      <c r="G18" s="20">
        <v>5556547701.4800005</v>
      </c>
      <c r="H18" s="20">
        <v>3880091662.6800003</v>
      </c>
      <c r="I18" s="20">
        <v>216450002.51000023</v>
      </c>
      <c r="J18" s="20">
        <v>1646895096.4000006</v>
      </c>
      <c r="K18" s="26">
        <v>0.97454573170894188</v>
      </c>
      <c r="L18" s="26">
        <v>0.8063270540777342</v>
      </c>
    </row>
    <row r="19" spans="1:12" x14ac:dyDescent="0.25">
      <c r="A19" s="15" t="s">
        <v>1907</v>
      </c>
      <c r="B19" s="38"/>
      <c r="C19" s="21">
        <v>6565145951</v>
      </c>
      <c r="D19" s="21">
        <v>7110452223.5100002</v>
      </c>
      <c r="E19" s="21">
        <v>6894002221</v>
      </c>
      <c r="F19" s="21">
        <v>5942274492.4899998</v>
      </c>
      <c r="G19" s="21">
        <v>4736181037.1400003</v>
      </c>
      <c r="H19" s="21">
        <v>3149324998.3400002</v>
      </c>
      <c r="I19" s="21">
        <v>216450002.51000023</v>
      </c>
      <c r="J19" s="21">
        <v>1168177731.0200005</v>
      </c>
      <c r="K19" s="27">
        <v>0.96955889784417226</v>
      </c>
      <c r="L19" s="27">
        <v>0.83570978408974639</v>
      </c>
    </row>
    <row r="20" spans="1:12" x14ac:dyDescent="0.25">
      <c r="A20" s="16" t="s">
        <v>1722</v>
      </c>
      <c r="B20" s="39"/>
      <c r="C20" s="22">
        <v>3187145951</v>
      </c>
      <c r="D20" s="22">
        <v>2553226221</v>
      </c>
      <c r="E20" s="22">
        <v>2553226221</v>
      </c>
      <c r="F20" s="22">
        <v>1868264085.8200002</v>
      </c>
      <c r="G20" s="22">
        <v>1856036000.6700001</v>
      </c>
      <c r="H20" s="22">
        <v>711326667.66999996</v>
      </c>
      <c r="I20" s="22">
        <v>0</v>
      </c>
      <c r="J20" s="22">
        <v>684962135.17999983</v>
      </c>
      <c r="K20" s="28">
        <v>1</v>
      </c>
      <c r="L20" s="28">
        <v>0.73172681310168963</v>
      </c>
    </row>
    <row r="21" spans="1:12" ht="30" x14ac:dyDescent="0.25">
      <c r="A21" s="31" t="s">
        <v>926</v>
      </c>
      <c r="B21" s="40" t="s">
        <v>927</v>
      </c>
      <c r="C21" s="29">
        <v>700000000</v>
      </c>
      <c r="D21" s="29">
        <v>700000000</v>
      </c>
      <c r="E21" s="29">
        <v>700000000</v>
      </c>
      <c r="F21" s="29">
        <v>558073333.66999996</v>
      </c>
      <c r="G21" s="29">
        <v>556303333.66999996</v>
      </c>
      <c r="H21" s="29">
        <v>545060000.66999996</v>
      </c>
      <c r="I21" s="29">
        <v>0</v>
      </c>
      <c r="J21" s="29">
        <v>141926666.33000004</v>
      </c>
      <c r="K21" s="30">
        <v>1</v>
      </c>
      <c r="L21" s="30">
        <v>0.79724761952857137</v>
      </c>
    </row>
    <row r="22" spans="1:12" ht="30" x14ac:dyDescent="0.25">
      <c r="A22" s="31" t="s">
        <v>928</v>
      </c>
      <c r="B22" s="40" t="s">
        <v>929</v>
      </c>
      <c r="C22" s="29">
        <v>1787145951</v>
      </c>
      <c r="D22" s="29">
        <v>1253226221</v>
      </c>
      <c r="E22" s="29">
        <v>1253226221</v>
      </c>
      <c r="F22" s="29">
        <v>1132724085.1500001</v>
      </c>
      <c r="G22" s="29">
        <v>1122266000</v>
      </c>
      <c r="H22" s="29">
        <v>0</v>
      </c>
      <c r="I22" s="29">
        <v>0</v>
      </c>
      <c r="J22" s="29">
        <v>120502135.8499999</v>
      </c>
      <c r="K22" s="30">
        <v>1</v>
      </c>
      <c r="L22" s="30">
        <v>0.90384646137243574</v>
      </c>
    </row>
    <row r="23" spans="1:12" ht="30" x14ac:dyDescent="0.25">
      <c r="A23" s="31" t="s">
        <v>895</v>
      </c>
      <c r="B23" s="40" t="s">
        <v>896</v>
      </c>
      <c r="C23" s="29">
        <v>700000000</v>
      </c>
      <c r="D23" s="29">
        <v>600000000</v>
      </c>
      <c r="E23" s="29">
        <v>600000000</v>
      </c>
      <c r="F23" s="29">
        <v>177466667</v>
      </c>
      <c r="G23" s="29">
        <v>177466667</v>
      </c>
      <c r="H23" s="29">
        <v>166266667</v>
      </c>
      <c r="I23" s="29">
        <v>0</v>
      </c>
      <c r="J23" s="29">
        <v>422533333</v>
      </c>
      <c r="K23" s="30">
        <v>1</v>
      </c>
      <c r="L23" s="30">
        <v>0.29577777833333335</v>
      </c>
    </row>
    <row r="24" spans="1:12" x14ac:dyDescent="0.25">
      <c r="A24" s="14" t="s">
        <v>1711</v>
      </c>
      <c r="B24" s="37"/>
      <c r="C24" s="20">
        <v>0</v>
      </c>
      <c r="D24" s="20">
        <v>0.99</v>
      </c>
      <c r="E24" s="20">
        <v>0</v>
      </c>
      <c r="F24" s="20">
        <v>0</v>
      </c>
      <c r="G24" s="20">
        <v>0</v>
      </c>
      <c r="H24" s="20">
        <v>0</v>
      </c>
      <c r="I24" s="20">
        <v>0.99</v>
      </c>
      <c r="J24" s="20">
        <v>0.99</v>
      </c>
      <c r="K24" s="26">
        <v>0</v>
      </c>
      <c r="L24" s="26">
        <v>0</v>
      </c>
    </row>
    <row r="25" spans="1:12" ht="30" x14ac:dyDescent="0.25">
      <c r="A25" s="31" t="s">
        <v>909</v>
      </c>
      <c r="B25" s="40" t="s">
        <v>910</v>
      </c>
      <c r="C25" s="29">
        <v>0</v>
      </c>
      <c r="D25" s="29">
        <v>0.99</v>
      </c>
      <c r="E25" s="29">
        <v>0</v>
      </c>
      <c r="F25" s="29">
        <v>0</v>
      </c>
      <c r="G25" s="29">
        <v>0</v>
      </c>
      <c r="H25" s="29">
        <v>0</v>
      </c>
      <c r="I25" s="29">
        <v>0.99</v>
      </c>
      <c r="J25" s="29">
        <v>0.99</v>
      </c>
      <c r="K25" s="30">
        <v>0</v>
      </c>
      <c r="L25" s="30">
        <v>0</v>
      </c>
    </row>
    <row r="26" spans="1:12" x14ac:dyDescent="0.25">
      <c r="A26" s="31" t="s">
        <v>1749</v>
      </c>
      <c r="B26" s="40"/>
      <c r="C26" s="29">
        <v>3378000000</v>
      </c>
      <c r="D26" s="29">
        <v>4557223000.8500004</v>
      </c>
      <c r="E26" s="29">
        <v>4340776000</v>
      </c>
      <c r="F26" s="29">
        <v>4074010406.6700001</v>
      </c>
      <c r="G26" s="29">
        <v>2880145036.4700003</v>
      </c>
      <c r="H26" s="29">
        <v>2437998330.6700001</v>
      </c>
      <c r="I26" s="29">
        <v>216447000.85000038</v>
      </c>
      <c r="J26" s="29">
        <v>483212594.18000031</v>
      </c>
      <c r="K26" s="30">
        <v>0.95250462818922199</v>
      </c>
      <c r="L26" s="30">
        <v>0.89396775314925936</v>
      </c>
    </row>
    <row r="27" spans="1:12" ht="30" x14ac:dyDescent="0.25">
      <c r="A27" s="31" t="s">
        <v>881</v>
      </c>
      <c r="B27" s="40" t="s">
        <v>882</v>
      </c>
      <c r="C27" s="29">
        <v>3378000000</v>
      </c>
      <c r="D27" s="29">
        <v>2973126000</v>
      </c>
      <c r="E27" s="29">
        <v>2917776000</v>
      </c>
      <c r="F27" s="29">
        <v>2651010406.6700001</v>
      </c>
      <c r="G27" s="29">
        <v>2491673330.6700001</v>
      </c>
      <c r="H27" s="29">
        <v>2437998330.6700001</v>
      </c>
      <c r="I27" s="29">
        <v>55350000</v>
      </c>
      <c r="J27" s="29">
        <v>322115593.32999992</v>
      </c>
      <c r="K27" s="30">
        <v>0.98138323098314706</v>
      </c>
      <c r="L27" s="30">
        <v>0.89165760437667296</v>
      </c>
    </row>
    <row r="28" spans="1:12" ht="30" x14ac:dyDescent="0.25">
      <c r="A28" s="31" t="s">
        <v>876</v>
      </c>
      <c r="B28" s="40" t="s">
        <v>877</v>
      </c>
      <c r="C28" s="29">
        <v>0</v>
      </c>
      <c r="D28" s="29">
        <v>0.85</v>
      </c>
      <c r="E28" s="29">
        <v>0</v>
      </c>
      <c r="F28" s="29">
        <v>0</v>
      </c>
      <c r="G28" s="29">
        <v>0</v>
      </c>
      <c r="H28" s="29">
        <v>0</v>
      </c>
      <c r="I28" s="29">
        <v>0.85</v>
      </c>
      <c r="J28" s="29">
        <v>0.85</v>
      </c>
      <c r="K28" s="30">
        <v>0</v>
      </c>
      <c r="L28" s="30">
        <v>0</v>
      </c>
    </row>
    <row r="29" spans="1:12" ht="30" x14ac:dyDescent="0.25">
      <c r="A29" s="31" t="s">
        <v>880</v>
      </c>
      <c r="B29" s="40" t="s">
        <v>877</v>
      </c>
      <c r="C29" s="29">
        <v>0</v>
      </c>
      <c r="D29" s="29">
        <v>1584097000</v>
      </c>
      <c r="E29" s="29">
        <v>1423000000</v>
      </c>
      <c r="F29" s="29">
        <v>1423000000</v>
      </c>
      <c r="G29" s="29">
        <v>388471705.80000001</v>
      </c>
      <c r="H29" s="29">
        <v>0</v>
      </c>
      <c r="I29" s="29">
        <v>161097000</v>
      </c>
      <c r="J29" s="29">
        <v>161097000</v>
      </c>
      <c r="K29" s="30">
        <v>0.89830357610676614</v>
      </c>
      <c r="L29" s="30">
        <v>0.89830357610676614</v>
      </c>
    </row>
    <row r="30" spans="1:12" x14ac:dyDescent="0.25">
      <c r="A30" s="14" t="s">
        <v>1735</v>
      </c>
      <c r="B30" s="37"/>
      <c r="C30" s="20">
        <v>0</v>
      </c>
      <c r="D30" s="20">
        <v>3000.67</v>
      </c>
      <c r="E30" s="20">
        <v>0</v>
      </c>
      <c r="F30" s="20">
        <v>0</v>
      </c>
      <c r="G30" s="20">
        <v>0</v>
      </c>
      <c r="H30" s="20">
        <v>0</v>
      </c>
      <c r="I30" s="20">
        <v>3000.67</v>
      </c>
      <c r="J30" s="20">
        <v>3000.67</v>
      </c>
      <c r="K30" s="26">
        <v>0</v>
      </c>
      <c r="L30" s="26">
        <v>0</v>
      </c>
    </row>
    <row r="31" spans="1:12" ht="30" x14ac:dyDescent="0.25">
      <c r="A31" s="31" t="s">
        <v>934</v>
      </c>
      <c r="B31" s="40" t="s">
        <v>935</v>
      </c>
      <c r="C31" s="29">
        <v>0</v>
      </c>
      <c r="D31" s="29">
        <v>3000.67</v>
      </c>
      <c r="E31" s="29">
        <v>0</v>
      </c>
      <c r="F31" s="29">
        <v>0</v>
      </c>
      <c r="G31" s="29">
        <v>0</v>
      </c>
      <c r="H31" s="29">
        <v>0</v>
      </c>
      <c r="I31" s="29">
        <v>3000.67</v>
      </c>
      <c r="J31" s="29">
        <v>3000.67</v>
      </c>
      <c r="K31" s="30">
        <v>0</v>
      </c>
      <c r="L31" s="30">
        <v>0</v>
      </c>
    </row>
    <row r="32" spans="1:12" x14ac:dyDescent="0.25">
      <c r="A32" s="15" t="s">
        <v>1908</v>
      </c>
      <c r="B32" s="38"/>
      <c r="C32" s="21">
        <v>1129333323</v>
      </c>
      <c r="D32" s="21">
        <v>1091933323</v>
      </c>
      <c r="E32" s="21">
        <v>1091933323</v>
      </c>
      <c r="F32" s="21">
        <v>677015957.62</v>
      </c>
      <c r="G32" s="21">
        <v>594066664.33999991</v>
      </c>
      <c r="H32" s="21">
        <v>522066664.33999997</v>
      </c>
      <c r="I32" s="21">
        <v>0</v>
      </c>
      <c r="J32" s="21">
        <v>414917365.38</v>
      </c>
      <c r="K32" s="27">
        <v>1</v>
      </c>
      <c r="L32" s="27">
        <v>0.62001584104050644</v>
      </c>
    </row>
    <row r="33" spans="1:12" x14ac:dyDescent="0.25">
      <c r="A33" s="16" t="s">
        <v>1722</v>
      </c>
      <c r="B33" s="39"/>
      <c r="C33" s="22">
        <v>498333323</v>
      </c>
      <c r="D33" s="22">
        <v>460933323</v>
      </c>
      <c r="E33" s="22">
        <v>460933323</v>
      </c>
      <c r="F33" s="22">
        <v>119162627.28</v>
      </c>
      <c r="G33" s="22">
        <v>72000000</v>
      </c>
      <c r="H33" s="22">
        <v>72000000</v>
      </c>
      <c r="I33" s="22">
        <v>0</v>
      </c>
      <c r="J33" s="22">
        <v>341770695.72000003</v>
      </c>
      <c r="K33" s="28">
        <v>1</v>
      </c>
      <c r="L33" s="28">
        <v>0.25852465277282632</v>
      </c>
    </row>
    <row r="34" spans="1:12" ht="30" x14ac:dyDescent="0.25">
      <c r="A34" s="31" t="s">
        <v>920</v>
      </c>
      <c r="B34" s="40" t="s">
        <v>921</v>
      </c>
      <c r="C34" s="29">
        <v>498333323</v>
      </c>
      <c r="D34" s="29">
        <v>460933323</v>
      </c>
      <c r="E34" s="29">
        <v>460933323</v>
      </c>
      <c r="F34" s="29">
        <v>119162627.28</v>
      </c>
      <c r="G34" s="29">
        <v>72000000</v>
      </c>
      <c r="H34" s="29">
        <v>72000000</v>
      </c>
      <c r="I34" s="29">
        <v>0</v>
      </c>
      <c r="J34" s="29">
        <v>341770695.72000003</v>
      </c>
      <c r="K34" s="30">
        <v>1</v>
      </c>
      <c r="L34" s="30">
        <v>0.25852465277282632</v>
      </c>
    </row>
    <row r="35" spans="1:12" x14ac:dyDescent="0.25">
      <c r="A35" s="13" t="s">
        <v>1749</v>
      </c>
      <c r="B35" s="36"/>
      <c r="C35" s="19">
        <v>631000000</v>
      </c>
      <c r="D35" s="19">
        <v>631000000</v>
      </c>
      <c r="E35" s="19">
        <v>631000000</v>
      </c>
      <c r="F35" s="19">
        <v>557853330.34000003</v>
      </c>
      <c r="G35" s="19">
        <v>522066664.33999997</v>
      </c>
      <c r="H35" s="19">
        <v>450066664.33999997</v>
      </c>
      <c r="I35" s="19">
        <v>0</v>
      </c>
      <c r="J35" s="19">
        <v>73146669.659999967</v>
      </c>
      <c r="K35" s="25">
        <v>1</v>
      </c>
      <c r="L35" s="25">
        <v>0.88407817803486533</v>
      </c>
    </row>
    <row r="36" spans="1:12" ht="26.25" x14ac:dyDescent="0.25">
      <c r="A36" s="14" t="s">
        <v>883</v>
      </c>
      <c r="B36" s="37" t="s">
        <v>884</v>
      </c>
      <c r="C36" s="20">
        <v>631000000</v>
      </c>
      <c r="D36" s="20">
        <v>631000000</v>
      </c>
      <c r="E36" s="20">
        <v>631000000</v>
      </c>
      <c r="F36" s="20">
        <v>557853330.34000003</v>
      </c>
      <c r="G36" s="20">
        <v>522066664.33999997</v>
      </c>
      <c r="H36" s="20">
        <v>450066664.33999997</v>
      </c>
      <c r="I36" s="20">
        <v>0</v>
      </c>
      <c r="J36" s="20">
        <v>73146669.659999967</v>
      </c>
      <c r="K36" s="26">
        <v>1</v>
      </c>
      <c r="L36" s="26">
        <v>0.88407817803486533</v>
      </c>
    </row>
    <row r="37" spans="1:12" x14ac:dyDescent="0.25">
      <c r="A37" s="15" t="s">
        <v>1848</v>
      </c>
      <c r="B37" s="38"/>
      <c r="C37" s="21">
        <v>357000789</v>
      </c>
      <c r="D37" s="21">
        <v>301100000</v>
      </c>
      <c r="E37" s="21">
        <v>301100000</v>
      </c>
      <c r="F37" s="21">
        <v>237300000</v>
      </c>
      <c r="G37" s="21">
        <v>226300000</v>
      </c>
      <c r="H37" s="21">
        <v>208700000</v>
      </c>
      <c r="I37" s="21">
        <v>0</v>
      </c>
      <c r="J37" s="21">
        <v>63800000</v>
      </c>
      <c r="K37" s="27">
        <v>1</v>
      </c>
      <c r="L37" s="27">
        <v>0.78811026237130521</v>
      </c>
    </row>
    <row r="38" spans="1:12" x14ac:dyDescent="0.25">
      <c r="A38" s="16" t="s">
        <v>1722</v>
      </c>
      <c r="B38" s="39"/>
      <c r="C38" s="22">
        <v>357000789</v>
      </c>
      <c r="D38" s="22">
        <v>301100000</v>
      </c>
      <c r="E38" s="22">
        <v>301100000</v>
      </c>
      <c r="F38" s="22">
        <v>237300000</v>
      </c>
      <c r="G38" s="22">
        <v>226300000</v>
      </c>
      <c r="H38" s="22">
        <v>208700000</v>
      </c>
      <c r="I38" s="22">
        <v>0</v>
      </c>
      <c r="J38" s="22">
        <v>63800000</v>
      </c>
      <c r="K38" s="28">
        <v>1</v>
      </c>
      <c r="L38" s="28">
        <v>0.78811026237130521</v>
      </c>
    </row>
    <row r="39" spans="1:12" ht="30" x14ac:dyDescent="0.25">
      <c r="A39" s="31" t="s">
        <v>922</v>
      </c>
      <c r="B39" s="40" t="s">
        <v>923</v>
      </c>
      <c r="C39" s="29">
        <v>357000789</v>
      </c>
      <c r="D39" s="29">
        <v>301100000</v>
      </c>
      <c r="E39" s="29">
        <v>301100000</v>
      </c>
      <c r="F39" s="29">
        <v>237300000</v>
      </c>
      <c r="G39" s="29">
        <v>226300000</v>
      </c>
      <c r="H39" s="29">
        <v>208700000</v>
      </c>
      <c r="I39" s="29">
        <v>0</v>
      </c>
      <c r="J39" s="29">
        <v>63800000</v>
      </c>
      <c r="K39" s="30">
        <v>1</v>
      </c>
      <c r="L39" s="30">
        <v>0.78811026237130521</v>
      </c>
    </row>
    <row r="40" spans="1:12" x14ac:dyDescent="0.25">
      <c r="A40" s="14" t="s">
        <v>1735</v>
      </c>
      <c r="B40" s="37"/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6" t="e">
        <v>#DIV/0!</v>
      </c>
      <c r="L40" s="26" t="e">
        <v>#DIV/0!</v>
      </c>
    </row>
    <row r="41" spans="1:12" ht="30" x14ac:dyDescent="0.25">
      <c r="A41" s="31" t="s">
        <v>872</v>
      </c>
      <c r="B41" s="40" t="s">
        <v>873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30" t="e">
        <v>#DIV/0!</v>
      </c>
      <c r="L41" s="30" t="e">
        <v>#DIV/0!</v>
      </c>
    </row>
    <row r="42" spans="1:12" x14ac:dyDescent="0.25">
      <c r="A42" s="13" t="s">
        <v>1715</v>
      </c>
      <c r="B42" s="36"/>
      <c r="C42" s="19">
        <v>3186974694</v>
      </c>
      <c r="D42" s="19">
        <v>3071835894.9899998</v>
      </c>
      <c r="E42" s="19">
        <v>2888196968</v>
      </c>
      <c r="F42" s="19">
        <v>2121033566.3399999</v>
      </c>
      <c r="G42" s="19">
        <v>1964610764.1600001</v>
      </c>
      <c r="H42" s="19">
        <v>1939670466.6699998</v>
      </c>
      <c r="I42" s="19">
        <v>183638926.98999977</v>
      </c>
      <c r="J42" s="19">
        <v>950802328.64999986</v>
      </c>
      <c r="K42" s="25">
        <v>0.94021850995051359</v>
      </c>
      <c r="L42" s="25">
        <v>0.69047749907450862</v>
      </c>
    </row>
    <row r="43" spans="1:12" x14ac:dyDescent="0.25">
      <c r="A43" s="14" t="s">
        <v>1909</v>
      </c>
      <c r="B43" s="37"/>
      <c r="C43" s="20">
        <v>3186974694</v>
      </c>
      <c r="D43" s="20">
        <v>3071835894.9899998</v>
      </c>
      <c r="E43" s="20">
        <v>2888196968</v>
      </c>
      <c r="F43" s="20">
        <v>2121033566.3399999</v>
      </c>
      <c r="G43" s="20">
        <v>1964610764.1600001</v>
      </c>
      <c r="H43" s="20">
        <v>1939670466.6699998</v>
      </c>
      <c r="I43" s="20">
        <v>183638926.98999977</v>
      </c>
      <c r="J43" s="20">
        <v>950802328.64999986</v>
      </c>
      <c r="K43" s="26">
        <v>0.94021850995051359</v>
      </c>
      <c r="L43" s="26">
        <v>0.69047749907450862</v>
      </c>
    </row>
    <row r="44" spans="1:12" x14ac:dyDescent="0.25">
      <c r="A44" s="15" t="s">
        <v>1910</v>
      </c>
      <c r="B44" s="38"/>
      <c r="C44" s="21">
        <v>2886974694</v>
      </c>
      <c r="D44" s="21">
        <v>2771835894.9899998</v>
      </c>
      <c r="E44" s="21">
        <v>2588196968</v>
      </c>
      <c r="F44" s="21">
        <v>1935135272.8799999</v>
      </c>
      <c r="G44" s="21">
        <v>1793110764.1600001</v>
      </c>
      <c r="H44" s="21">
        <v>1775370466.6699998</v>
      </c>
      <c r="I44" s="21">
        <v>183638926.98999977</v>
      </c>
      <c r="J44" s="21">
        <v>836700622.1099999</v>
      </c>
      <c r="K44" s="27">
        <v>0.93374826867567418</v>
      </c>
      <c r="L44" s="27">
        <v>0.69814207846059428</v>
      </c>
    </row>
    <row r="45" spans="1:12" x14ac:dyDescent="0.25">
      <c r="A45" s="16" t="s">
        <v>1722</v>
      </c>
      <c r="B45" s="39"/>
      <c r="C45" s="22">
        <v>1638396968</v>
      </c>
      <c r="D45" s="22">
        <v>1410396968</v>
      </c>
      <c r="E45" s="22">
        <v>1410396968</v>
      </c>
      <c r="F45" s="22">
        <v>1091871939.54</v>
      </c>
      <c r="G45" s="22">
        <v>949847430.82000005</v>
      </c>
      <c r="H45" s="22">
        <v>935607133.33000004</v>
      </c>
      <c r="I45" s="22">
        <v>0</v>
      </c>
      <c r="J45" s="22">
        <v>318525028.46000004</v>
      </c>
      <c r="K45" s="28">
        <v>1</v>
      </c>
      <c r="L45" s="28">
        <v>0.77415930714054115</v>
      </c>
    </row>
    <row r="46" spans="1:12" ht="30" x14ac:dyDescent="0.25">
      <c r="A46" s="31" t="s">
        <v>897</v>
      </c>
      <c r="B46" s="40" t="s">
        <v>898</v>
      </c>
      <c r="C46" s="29">
        <v>146370323</v>
      </c>
      <c r="D46" s="29">
        <v>56370323</v>
      </c>
      <c r="E46" s="29">
        <v>56370323</v>
      </c>
      <c r="F46" s="29">
        <v>42346915</v>
      </c>
      <c r="G46" s="29">
        <v>39160138</v>
      </c>
      <c r="H46" s="29">
        <v>39160138</v>
      </c>
      <c r="I46" s="29">
        <v>0</v>
      </c>
      <c r="J46" s="29">
        <v>14023408</v>
      </c>
      <c r="K46" s="30">
        <v>1</v>
      </c>
      <c r="L46" s="30">
        <v>0.75122711289058963</v>
      </c>
    </row>
    <row r="47" spans="1:12" ht="45" x14ac:dyDescent="0.25">
      <c r="A47" s="31" t="s">
        <v>899</v>
      </c>
      <c r="B47" s="40" t="s">
        <v>900</v>
      </c>
      <c r="C47" s="29">
        <v>292026645</v>
      </c>
      <c r="D47" s="29">
        <v>154026645</v>
      </c>
      <c r="E47" s="29">
        <v>154026645</v>
      </c>
      <c r="F47" s="29">
        <v>21718115.780000001</v>
      </c>
      <c r="G47" s="29">
        <v>0</v>
      </c>
      <c r="H47" s="29">
        <v>0</v>
      </c>
      <c r="I47" s="29">
        <v>0</v>
      </c>
      <c r="J47" s="29">
        <v>132308529.22</v>
      </c>
      <c r="K47" s="30">
        <v>1</v>
      </c>
      <c r="L47" s="30">
        <v>0.14100232969432011</v>
      </c>
    </row>
    <row r="48" spans="1:12" ht="30" x14ac:dyDescent="0.25">
      <c r="A48" s="31" t="s">
        <v>901</v>
      </c>
      <c r="B48" s="40" t="s">
        <v>902</v>
      </c>
      <c r="C48" s="29">
        <v>1200000000</v>
      </c>
      <c r="D48" s="29">
        <v>1200000000</v>
      </c>
      <c r="E48" s="29">
        <v>1200000000</v>
      </c>
      <c r="F48" s="29">
        <v>1027806908.76</v>
      </c>
      <c r="G48" s="29">
        <v>910687292.82000005</v>
      </c>
      <c r="H48" s="29">
        <v>896446995.33000004</v>
      </c>
      <c r="I48" s="29">
        <v>0</v>
      </c>
      <c r="J48" s="29">
        <v>172193091.24000001</v>
      </c>
      <c r="K48" s="30">
        <v>1</v>
      </c>
      <c r="L48" s="30">
        <v>0.8565057573</v>
      </c>
    </row>
    <row r="49" spans="1:12" x14ac:dyDescent="0.25">
      <c r="A49" s="14" t="s">
        <v>1911</v>
      </c>
      <c r="B49" s="37"/>
      <c r="C49" s="20">
        <v>408577726</v>
      </c>
      <c r="D49" s="20">
        <v>521438926.99000001</v>
      </c>
      <c r="E49" s="20">
        <v>337800000</v>
      </c>
      <c r="F49" s="20">
        <v>262556667</v>
      </c>
      <c r="G49" s="20">
        <v>262556667</v>
      </c>
      <c r="H49" s="20">
        <v>262556667</v>
      </c>
      <c r="I49" s="20">
        <v>183638926.99000001</v>
      </c>
      <c r="J49" s="20">
        <v>258882259.99000001</v>
      </c>
      <c r="K49" s="26">
        <v>0.64782275069095141</v>
      </c>
      <c r="L49" s="26">
        <v>0.50352333400884597</v>
      </c>
    </row>
    <row r="50" spans="1:12" ht="30" x14ac:dyDescent="0.25">
      <c r="A50" s="31" t="s">
        <v>915</v>
      </c>
      <c r="B50" s="40" t="s">
        <v>914</v>
      </c>
      <c r="C50" s="29">
        <v>408577726</v>
      </c>
      <c r="D50" s="29">
        <v>408577726</v>
      </c>
      <c r="E50" s="29">
        <v>337800000</v>
      </c>
      <c r="F50" s="29">
        <v>262556667</v>
      </c>
      <c r="G50" s="29">
        <v>262556667</v>
      </c>
      <c r="H50" s="29">
        <v>262556667</v>
      </c>
      <c r="I50" s="29">
        <v>70777726</v>
      </c>
      <c r="J50" s="29">
        <v>146021059</v>
      </c>
      <c r="K50" s="30">
        <v>0.82677047353286215</v>
      </c>
      <c r="L50" s="30">
        <v>0.64261130818472467</v>
      </c>
    </row>
    <row r="51" spans="1:12" ht="30" x14ac:dyDescent="0.25">
      <c r="A51" s="31" t="s">
        <v>911</v>
      </c>
      <c r="B51" s="40" t="s">
        <v>914</v>
      </c>
      <c r="C51" s="29">
        <v>0</v>
      </c>
      <c r="D51" s="29">
        <v>112861200.98999999</v>
      </c>
      <c r="E51" s="29">
        <v>0</v>
      </c>
      <c r="F51" s="29">
        <v>0</v>
      </c>
      <c r="G51" s="29">
        <v>0</v>
      </c>
      <c r="H51" s="29">
        <v>0</v>
      </c>
      <c r="I51" s="29">
        <v>112861200.98999999</v>
      </c>
      <c r="J51" s="29">
        <v>112861200.98999999</v>
      </c>
      <c r="K51" s="30">
        <v>0</v>
      </c>
      <c r="L51" s="30">
        <v>0</v>
      </c>
    </row>
    <row r="52" spans="1:12" x14ac:dyDescent="0.25">
      <c r="A52" s="14" t="s">
        <v>1749</v>
      </c>
      <c r="B52" s="37"/>
      <c r="C52" s="20">
        <v>840000000</v>
      </c>
      <c r="D52" s="20">
        <v>840000000</v>
      </c>
      <c r="E52" s="20">
        <v>840000000</v>
      </c>
      <c r="F52" s="20">
        <v>580706666.34000003</v>
      </c>
      <c r="G52" s="20">
        <v>580706666.34000003</v>
      </c>
      <c r="H52" s="20">
        <v>577206666.34000003</v>
      </c>
      <c r="I52" s="20">
        <v>0</v>
      </c>
      <c r="J52" s="20">
        <v>259293333.65999997</v>
      </c>
      <c r="K52" s="26">
        <v>1</v>
      </c>
      <c r="L52" s="26">
        <v>0.69131745992857152</v>
      </c>
    </row>
    <row r="53" spans="1:12" ht="30" x14ac:dyDescent="0.25">
      <c r="A53" s="31" t="s">
        <v>885</v>
      </c>
      <c r="B53" s="40" t="s">
        <v>886</v>
      </c>
      <c r="C53" s="29">
        <v>420000000</v>
      </c>
      <c r="D53" s="29">
        <v>420000000</v>
      </c>
      <c r="E53" s="29">
        <v>420000000</v>
      </c>
      <c r="F53" s="29">
        <v>202973333.34</v>
      </c>
      <c r="G53" s="29">
        <v>202973333.34</v>
      </c>
      <c r="H53" s="29">
        <v>202973333.34</v>
      </c>
      <c r="I53" s="29">
        <v>0</v>
      </c>
      <c r="J53" s="29">
        <v>217026666.66</v>
      </c>
      <c r="K53" s="30">
        <v>1</v>
      </c>
      <c r="L53" s="30">
        <v>0.48326984128571432</v>
      </c>
    </row>
    <row r="54" spans="1:12" ht="30" x14ac:dyDescent="0.25">
      <c r="A54" s="31" t="s">
        <v>887</v>
      </c>
      <c r="B54" s="40" t="s">
        <v>888</v>
      </c>
      <c r="C54" s="29">
        <v>420000000</v>
      </c>
      <c r="D54" s="29">
        <v>420000000</v>
      </c>
      <c r="E54" s="29">
        <v>420000000</v>
      </c>
      <c r="F54" s="29">
        <v>377733333</v>
      </c>
      <c r="G54" s="29">
        <v>377733333</v>
      </c>
      <c r="H54" s="29">
        <v>374233333</v>
      </c>
      <c r="I54" s="29">
        <v>0</v>
      </c>
      <c r="J54" s="29">
        <v>42266667</v>
      </c>
      <c r="K54" s="30">
        <v>1</v>
      </c>
      <c r="L54" s="30">
        <v>0.89936507857142856</v>
      </c>
    </row>
    <row r="55" spans="1:12" x14ac:dyDescent="0.25">
      <c r="A55" s="31" t="s">
        <v>1915</v>
      </c>
      <c r="B55" s="40"/>
      <c r="C55" s="29">
        <v>300000000</v>
      </c>
      <c r="D55" s="29">
        <v>300000000</v>
      </c>
      <c r="E55" s="29">
        <v>300000000</v>
      </c>
      <c r="F55" s="29">
        <v>185898293.46000001</v>
      </c>
      <c r="G55" s="29">
        <v>171500000</v>
      </c>
      <c r="H55" s="29">
        <v>164300000</v>
      </c>
      <c r="I55" s="29">
        <v>0</v>
      </c>
      <c r="J55" s="29">
        <v>114101706.53999999</v>
      </c>
      <c r="K55" s="30">
        <v>1</v>
      </c>
      <c r="L55" s="30">
        <v>0.61966097819999999</v>
      </c>
    </row>
    <row r="56" spans="1:12" x14ac:dyDescent="0.25">
      <c r="A56" s="14" t="s">
        <v>1722</v>
      </c>
      <c r="B56" s="37"/>
      <c r="C56" s="20">
        <v>300000000</v>
      </c>
      <c r="D56" s="20">
        <v>300000000</v>
      </c>
      <c r="E56" s="20">
        <v>300000000</v>
      </c>
      <c r="F56" s="20">
        <v>185898293.46000001</v>
      </c>
      <c r="G56" s="20">
        <v>171500000</v>
      </c>
      <c r="H56" s="20">
        <v>164300000</v>
      </c>
      <c r="I56" s="20">
        <v>0</v>
      </c>
      <c r="J56" s="20">
        <v>114101706.53999999</v>
      </c>
      <c r="K56" s="26">
        <v>1</v>
      </c>
      <c r="L56" s="26">
        <v>0.61966097819999999</v>
      </c>
    </row>
    <row r="57" spans="1:12" ht="30" x14ac:dyDescent="0.25">
      <c r="A57" s="31" t="s">
        <v>930</v>
      </c>
      <c r="B57" s="40" t="s">
        <v>931</v>
      </c>
      <c r="C57" s="29">
        <v>300000000</v>
      </c>
      <c r="D57" s="29">
        <v>300000000</v>
      </c>
      <c r="E57" s="29">
        <v>300000000</v>
      </c>
      <c r="F57" s="29">
        <v>185898293.46000001</v>
      </c>
      <c r="G57" s="29">
        <v>171500000</v>
      </c>
      <c r="H57" s="29">
        <v>164300000</v>
      </c>
      <c r="I57" s="29">
        <v>0</v>
      </c>
      <c r="J57" s="29">
        <v>114101706.53999999</v>
      </c>
      <c r="K57" s="30">
        <v>1</v>
      </c>
      <c r="L57" s="30">
        <v>0.61966097819999999</v>
      </c>
    </row>
    <row r="58" spans="1:12" x14ac:dyDescent="0.25">
      <c r="A58" s="13" t="s">
        <v>1792</v>
      </c>
      <c r="B58" s="36"/>
      <c r="C58" s="19">
        <v>836215185</v>
      </c>
      <c r="D58" s="19">
        <v>686215185</v>
      </c>
      <c r="E58" s="19">
        <v>686215185</v>
      </c>
      <c r="F58" s="19">
        <v>505753333</v>
      </c>
      <c r="G58" s="19">
        <v>505753333</v>
      </c>
      <c r="H58" s="19">
        <v>456693333</v>
      </c>
      <c r="I58" s="19">
        <v>0</v>
      </c>
      <c r="J58" s="19">
        <v>180461852</v>
      </c>
      <c r="K58" s="25">
        <v>1</v>
      </c>
      <c r="L58" s="25">
        <v>0.73701856801667831</v>
      </c>
    </row>
    <row r="59" spans="1:12" x14ac:dyDescent="0.25">
      <c r="A59" s="14" t="s">
        <v>1913</v>
      </c>
      <c r="B59" s="37"/>
      <c r="C59" s="20">
        <v>836215185</v>
      </c>
      <c r="D59" s="20">
        <v>686215185</v>
      </c>
      <c r="E59" s="20">
        <v>686215185</v>
      </c>
      <c r="F59" s="20">
        <v>505753333</v>
      </c>
      <c r="G59" s="20">
        <v>505753333</v>
      </c>
      <c r="H59" s="20">
        <v>456693333</v>
      </c>
      <c r="I59" s="20">
        <v>0</v>
      </c>
      <c r="J59" s="20">
        <v>180461852</v>
      </c>
      <c r="K59" s="26">
        <v>1</v>
      </c>
      <c r="L59" s="26">
        <v>0.73701856801667831</v>
      </c>
    </row>
    <row r="60" spans="1:12" x14ac:dyDescent="0.25">
      <c r="A60" s="15" t="s">
        <v>1916</v>
      </c>
      <c r="B60" s="38"/>
      <c r="C60" s="21">
        <v>357120126</v>
      </c>
      <c r="D60" s="21">
        <v>207120126</v>
      </c>
      <c r="E60" s="21">
        <v>207120126</v>
      </c>
      <c r="F60" s="21">
        <v>138920000</v>
      </c>
      <c r="G60" s="21">
        <v>138920000</v>
      </c>
      <c r="H60" s="21">
        <v>104600000</v>
      </c>
      <c r="I60" s="21">
        <v>0</v>
      </c>
      <c r="J60" s="21">
        <v>68200126</v>
      </c>
      <c r="K60" s="27">
        <v>1</v>
      </c>
      <c r="L60" s="27">
        <v>0.67072187856818899</v>
      </c>
    </row>
    <row r="61" spans="1:12" x14ac:dyDescent="0.25">
      <c r="A61" s="16" t="s">
        <v>1722</v>
      </c>
      <c r="B61" s="39"/>
      <c r="C61" s="22">
        <v>357120126</v>
      </c>
      <c r="D61" s="22">
        <v>207120126</v>
      </c>
      <c r="E61" s="22">
        <v>207120126</v>
      </c>
      <c r="F61" s="22">
        <v>138920000</v>
      </c>
      <c r="G61" s="22">
        <v>138920000</v>
      </c>
      <c r="H61" s="22">
        <v>104600000</v>
      </c>
      <c r="I61" s="22">
        <v>0</v>
      </c>
      <c r="J61" s="22">
        <v>68200126</v>
      </c>
      <c r="K61" s="28">
        <v>1</v>
      </c>
      <c r="L61" s="28">
        <v>0.67072187856818899</v>
      </c>
    </row>
    <row r="62" spans="1:12" ht="30" x14ac:dyDescent="0.25">
      <c r="A62" s="31" t="s">
        <v>932</v>
      </c>
      <c r="B62" s="40" t="s">
        <v>933</v>
      </c>
      <c r="C62" s="29">
        <v>357120126</v>
      </c>
      <c r="D62" s="29">
        <v>207120126</v>
      </c>
      <c r="E62" s="29">
        <v>207120126</v>
      </c>
      <c r="F62" s="29">
        <v>138920000</v>
      </c>
      <c r="G62" s="29">
        <v>138920000</v>
      </c>
      <c r="H62" s="29">
        <v>104600000</v>
      </c>
      <c r="I62" s="29">
        <v>0</v>
      </c>
      <c r="J62" s="29">
        <v>68200126</v>
      </c>
      <c r="K62" s="30">
        <v>1</v>
      </c>
      <c r="L62" s="30">
        <v>0.67072187856818899</v>
      </c>
    </row>
    <row r="63" spans="1:12" x14ac:dyDescent="0.25">
      <c r="A63" s="15" t="s">
        <v>1914</v>
      </c>
      <c r="B63" s="38"/>
      <c r="C63" s="21">
        <v>479095059</v>
      </c>
      <c r="D63" s="21">
        <v>479095059</v>
      </c>
      <c r="E63" s="21">
        <v>479095059</v>
      </c>
      <c r="F63" s="21">
        <v>366833333</v>
      </c>
      <c r="G63" s="21">
        <v>366833333</v>
      </c>
      <c r="H63" s="21">
        <v>352093333</v>
      </c>
      <c r="I63" s="21">
        <v>0</v>
      </c>
      <c r="J63" s="21">
        <v>112261726</v>
      </c>
      <c r="K63" s="27">
        <v>1</v>
      </c>
      <c r="L63" s="27">
        <v>0.76567964145921197</v>
      </c>
    </row>
    <row r="64" spans="1:12" x14ac:dyDescent="0.25">
      <c r="A64" s="16" t="s">
        <v>1722</v>
      </c>
      <c r="B64" s="39"/>
      <c r="C64" s="22">
        <v>479095059</v>
      </c>
      <c r="D64" s="22">
        <v>479095059</v>
      </c>
      <c r="E64" s="22">
        <v>479095059</v>
      </c>
      <c r="F64" s="22">
        <v>366833333</v>
      </c>
      <c r="G64" s="22">
        <v>366833333</v>
      </c>
      <c r="H64" s="22">
        <v>352093333</v>
      </c>
      <c r="I64" s="22">
        <v>0</v>
      </c>
      <c r="J64" s="22">
        <v>112261726</v>
      </c>
      <c r="K64" s="28">
        <v>1</v>
      </c>
      <c r="L64" s="28">
        <v>0.76567964145921197</v>
      </c>
    </row>
    <row r="65" spans="1:12" ht="30" x14ac:dyDescent="0.25">
      <c r="A65" s="31" t="s">
        <v>924</v>
      </c>
      <c r="B65" s="40" t="s">
        <v>925</v>
      </c>
      <c r="C65" s="29">
        <v>479095059</v>
      </c>
      <c r="D65" s="29">
        <v>479095059</v>
      </c>
      <c r="E65" s="29">
        <v>479095059</v>
      </c>
      <c r="F65" s="29">
        <v>366833333</v>
      </c>
      <c r="G65" s="29">
        <v>366833333</v>
      </c>
      <c r="H65" s="29">
        <v>352093333</v>
      </c>
      <c r="I65" s="29">
        <v>0</v>
      </c>
      <c r="J65" s="29">
        <v>112261726</v>
      </c>
      <c r="K65" s="30">
        <v>1</v>
      </c>
      <c r="L65" s="30">
        <v>0.76567964145921197</v>
      </c>
    </row>
    <row r="66" spans="1:12" x14ac:dyDescent="0.25">
      <c r="A66" s="13" t="s">
        <v>1759</v>
      </c>
      <c r="B66" s="36"/>
      <c r="C66" s="19">
        <v>2082214446</v>
      </c>
      <c r="D66" s="19">
        <v>2082214446</v>
      </c>
      <c r="E66" s="19">
        <v>2017414446</v>
      </c>
      <c r="F66" s="19">
        <v>1402357682.3400002</v>
      </c>
      <c r="G66" s="19">
        <v>849309998.34000003</v>
      </c>
      <c r="H66" s="19">
        <v>849309998.34000003</v>
      </c>
      <c r="I66" s="19">
        <v>64800000</v>
      </c>
      <c r="J66" s="19">
        <v>679856763.65999985</v>
      </c>
      <c r="K66" s="25">
        <v>0.96887928612517171</v>
      </c>
      <c r="L66" s="25">
        <v>0.67349339787454354</v>
      </c>
    </row>
    <row r="67" spans="1:12" x14ac:dyDescent="0.25">
      <c r="A67" s="14" t="s">
        <v>1807</v>
      </c>
      <c r="B67" s="37"/>
      <c r="C67" s="20">
        <v>2082214446</v>
      </c>
      <c r="D67" s="20">
        <v>2082214446</v>
      </c>
      <c r="E67" s="20">
        <v>2017414446</v>
      </c>
      <c r="F67" s="20">
        <v>1402357682.3400002</v>
      </c>
      <c r="G67" s="20">
        <v>849309998.34000003</v>
      </c>
      <c r="H67" s="20">
        <v>849309998.34000003</v>
      </c>
      <c r="I67" s="20">
        <v>64800000</v>
      </c>
      <c r="J67" s="20">
        <v>679856763.65999985</v>
      </c>
      <c r="K67" s="26">
        <v>0.96887928612517171</v>
      </c>
      <c r="L67" s="26">
        <v>0.67349339787454354</v>
      </c>
    </row>
    <row r="68" spans="1:12" x14ac:dyDescent="0.25">
      <c r="A68" s="15" t="s">
        <v>1808</v>
      </c>
      <c r="B68" s="38"/>
      <c r="C68" s="21">
        <v>2022952315</v>
      </c>
      <c r="D68" s="21">
        <v>2022952315</v>
      </c>
      <c r="E68" s="21">
        <v>1958152315</v>
      </c>
      <c r="F68" s="21">
        <v>1368224349.3400002</v>
      </c>
      <c r="G68" s="21">
        <v>815176665.34000003</v>
      </c>
      <c r="H68" s="21">
        <v>815176665.34000003</v>
      </c>
      <c r="I68" s="21">
        <v>64800000</v>
      </c>
      <c r="J68" s="21">
        <v>654727965.65999985</v>
      </c>
      <c r="K68" s="27">
        <v>0.96796760876689281</v>
      </c>
      <c r="L68" s="27">
        <v>0.67635027241855683</v>
      </c>
    </row>
    <row r="69" spans="1:12" x14ac:dyDescent="0.25">
      <c r="A69" s="16" t="s">
        <v>1722</v>
      </c>
      <c r="B69" s="39"/>
      <c r="C69" s="22">
        <v>307100236</v>
      </c>
      <c r="D69" s="22">
        <v>307100236</v>
      </c>
      <c r="E69" s="22">
        <v>307100236</v>
      </c>
      <c r="F69" s="22">
        <v>238119380</v>
      </c>
      <c r="G69" s="22">
        <v>0</v>
      </c>
      <c r="H69" s="22">
        <v>0</v>
      </c>
      <c r="I69" s="22">
        <v>0</v>
      </c>
      <c r="J69" s="22">
        <v>68980856</v>
      </c>
      <c r="K69" s="28">
        <v>1</v>
      </c>
      <c r="L69" s="28">
        <v>0.77537999677733882</v>
      </c>
    </row>
    <row r="70" spans="1:12" ht="45" x14ac:dyDescent="0.25">
      <c r="A70" s="31" t="s">
        <v>903</v>
      </c>
      <c r="B70" s="40" t="s">
        <v>904</v>
      </c>
      <c r="C70" s="29">
        <v>200000000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30" t="e">
        <v>#DIV/0!</v>
      </c>
      <c r="L70" s="30" t="e">
        <v>#DIV/0!</v>
      </c>
    </row>
    <row r="71" spans="1:12" ht="45" x14ac:dyDescent="0.25">
      <c r="A71" s="31" t="s">
        <v>905</v>
      </c>
      <c r="B71" s="40" t="s">
        <v>906</v>
      </c>
      <c r="C71" s="29">
        <v>107100236</v>
      </c>
      <c r="D71" s="29">
        <v>107100236</v>
      </c>
      <c r="E71" s="29">
        <v>107100236</v>
      </c>
      <c r="F71" s="29">
        <v>38119380</v>
      </c>
      <c r="G71" s="29">
        <v>0</v>
      </c>
      <c r="H71" s="29">
        <v>0</v>
      </c>
      <c r="I71" s="29">
        <v>0</v>
      </c>
      <c r="J71" s="29">
        <v>68980856</v>
      </c>
      <c r="K71" s="30">
        <v>1</v>
      </c>
      <c r="L71" s="30">
        <v>0.35592246500745339</v>
      </c>
    </row>
    <row r="72" spans="1:12" ht="45" x14ac:dyDescent="0.25">
      <c r="A72" s="31" t="s">
        <v>907</v>
      </c>
      <c r="B72" s="40" t="s">
        <v>908</v>
      </c>
      <c r="C72" s="29">
        <v>0</v>
      </c>
      <c r="D72" s="29">
        <v>200000000</v>
      </c>
      <c r="E72" s="29">
        <v>200000000</v>
      </c>
      <c r="F72" s="29">
        <v>200000000</v>
      </c>
      <c r="G72" s="29">
        <v>0</v>
      </c>
      <c r="H72" s="29">
        <v>0</v>
      </c>
      <c r="I72" s="29">
        <v>0</v>
      </c>
      <c r="J72" s="29">
        <v>0</v>
      </c>
      <c r="K72" s="30">
        <v>1</v>
      </c>
      <c r="L72" s="30">
        <v>1</v>
      </c>
    </row>
    <row r="73" spans="1:12" x14ac:dyDescent="0.25">
      <c r="A73" s="14" t="s">
        <v>1749</v>
      </c>
      <c r="B73" s="37"/>
      <c r="C73" s="20">
        <v>1715852079</v>
      </c>
      <c r="D73" s="20">
        <v>1715852079</v>
      </c>
      <c r="E73" s="20">
        <v>1651052079</v>
      </c>
      <c r="F73" s="20">
        <v>1130104969.3399999</v>
      </c>
      <c r="G73" s="20">
        <v>815176665.34000003</v>
      </c>
      <c r="H73" s="20">
        <v>815176665.34000003</v>
      </c>
      <c r="I73" s="20">
        <v>64800000</v>
      </c>
      <c r="J73" s="20">
        <v>585747109.66000009</v>
      </c>
      <c r="K73" s="26">
        <v>0.96223450681263534</v>
      </c>
      <c r="L73" s="26">
        <v>0.65862610371322106</v>
      </c>
    </row>
    <row r="74" spans="1:12" ht="45" x14ac:dyDescent="0.25">
      <c r="A74" s="31" t="s">
        <v>889</v>
      </c>
      <c r="B74" s="40" t="s">
        <v>890</v>
      </c>
      <c r="C74" s="29">
        <v>750000000</v>
      </c>
      <c r="D74" s="29">
        <v>449430510</v>
      </c>
      <c r="E74" s="29">
        <v>449430510</v>
      </c>
      <c r="F74" s="29">
        <v>352649998.67000002</v>
      </c>
      <c r="G74" s="29">
        <v>335049998.67000002</v>
      </c>
      <c r="H74" s="29">
        <v>335049998.67000002</v>
      </c>
      <c r="I74" s="29">
        <v>0</v>
      </c>
      <c r="J74" s="29">
        <v>96780511.329999983</v>
      </c>
      <c r="K74" s="30">
        <v>1</v>
      </c>
      <c r="L74" s="30">
        <v>0.78465967668728143</v>
      </c>
    </row>
    <row r="75" spans="1:12" ht="45" x14ac:dyDescent="0.25">
      <c r="A75" s="31" t="s">
        <v>891</v>
      </c>
      <c r="B75" s="40" t="s">
        <v>892</v>
      </c>
      <c r="C75" s="29">
        <v>965852079</v>
      </c>
      <c r="D75" s="29">
        <v>1266421569</v>
      </c>
      <c r="E75" s="29">
        <v>1201621569</v>
      </c>
      <c r="F75" s="29">
        <v>777454970.66999996</v>
      </c>
      <c r="G75" s="29">
        <v>480126666.67000002</v>
      </c>
      <c r="H75" s="29">
        <v>480126666.67000002</v>
      </c>
      <c r="I75" s="29">
        <v>64800000</v>
      </c>
      <c r="J75" s="29">
        <v>488966598.33000004</v>
      </c>
      <c r="K75" s="30">
        <v>0.94883220438896365</v>
      </c>
      <c r="L75" s="30">
        <v>0.61389902833374754</v>
      </c>
    </row>
    <row r="76" spans="1:12" x14ac:dyDescent="0.25">
      <c r="A76" s="15" t="s">
        <v>1912</v>
      </c>
      <c r="B76" s="38"/>
      <c r="C76" s="21">
        <v>59262131</v>
      </c>
      <c r="D76" s="21">
        <v>59262131</v>
      </c>
      <c r="E76" s="21">
        <v>59262131</v>
      </c>
      <c r="F76" s="21">
        <v>34133333</v>
      </c>
      <c r="G76" s="21">
        <v>34133333</v>
      </c>
      <c r="H76" s="21">
        <v>34133333</v>
      </c>
      <c r="I76" s="21">
        <v>0</v>
      </c>
      <c r="J76" s="21">
        <v>25128798</v>
      </c>
      <c r="K76" s="27">
        <v>1</v>
      </c>
      <c r="L76" s="27">
        <v>0.57597208240790398</v>
      </c>
    </row>
    <row r="77" spans="1:12" x14ac:dyDescent="0.25">
      <c r="A77" s="16" t="s">
        <v>1722</v>
      </c>
      <c r="B77" s="39"/>
      <c r="C77" s="22">
        <v>59262131</v>
      </c>
      <c r="D77" s="22">
        <v>59262131</v>
      </c>
      <c r="E77" s="22">
        <v>59262131</v>
      </c>
      <c r="F77" s="22">
        <v>34133333</v>
      </c>
      <c r="G77" s="22">
        <v>34133333</v>
      </c>
      <c r="H77" s="22">
        <v>34133333</v>
      </c>
      <c r="I77" s="22">
        <v>0</v>
      </c>
      <c r="J77" s="22">
        <v>25128798</v>
      </c>
      <c r="K77" s="28">
        <v>1</v>
      </c>
      <c r="L77" s="28">
        <v>0.57597208240790398</v>
      </c>
    </row>
    <row r="78" spans="1:12" ht="30" x14ac:dyDescent="0.25">
      <c r="A78" s="31" t="s">
        <v>916</v>
      </c>
      <c r="B78" s="40" t="s">
        <v>917</v>
      </c>
      <c r="C78" s="29">
        <v>59262131</v>
      </c>
      <c r="D78" s="29">
        <v>59262131</v>
      </c>
      <c r="E78" s="29">
        <v>59262131</v>
      </c>
      <c r="F78" s="29">
        <v>34133333</v>
      </c>
      <c r="G78" s="29">
        <v>34133333</v>
      </c>
      <c r="H78" s="29">
        <v>34133333</v>
      </c>
      <c r="I78" s="29">
        <v>0</v>
      </c>
      <c r="J78" s="29">
        <v>25128798</v>
      </c>
      <c r="K78" s="30">
        <v>1</v>
      </c>
      <c r="L78" s="30">
        <v>0.57597208240790398</v>
      </c>
    </row>
    <row r="79" spans="1:12" x14ac:dyDescent="0.25">
      <c r="A79" s="65" t="s">
        <v>2032</v>
      </c>
      <c r="B79" s="66"/>
      <c r="C79" s="32">
        <v>15213290512</v>
      </c>
      <c r="D79" s="32">
        <v>15622841401.940001</v>
      </c>
      <c r="E79" s="32">
        <v>15157952472.440001</v>
      </c>
      <c r="F79" s="32">
        <v>11014721698.789999</v>
      </c>
      <c r="G79" s="32">
        <v>9005208463.9799995</v>
      </c>
      <c r="H79" s="32">
        <v>7254752127.6900005</v>
      </c>
      <c r="I79" s="32">
        <v>464888929.5</v>
      </c>
      <c r="J79" s="32">
        <v>4608119703.1500015</v>
      </c>
      <c r="K79" s="33">
        <v>0.97024299757390664</v>
      </c>
      <c r="L79" s="33">
        <v>0.70503959013641537</v>
      </c>
    </row>
  </sheetData>
  <mergeCells count="2">
    <mergeCell ref="A3:B3"/>
    <mergeCell ref="A79:B7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67"/>
  <sheetViews>
    <sheetView topLeftCell="F1" workbookViewId="0">
      <selection activeCell="A3" sqref="A3:L3"/>
    </sheetView>
  </sheetViews>
  <sheetFormatPr baseColWidth="10" defaultRowHeight="15" x14ac:dyDescent="0.25"/>
  <cols>
    <col min="1" max="1" width="24.28515625" customWidth="1"/>
    <col min="2" max="2" width="56.140625" style="34" customWidth="1"/>
    <col min="3" max="10" width="26.5703125" style="17" customWidth="1"/>
    <col min="11" max="12" width="26.5703125" style="23" customWidth="1"/>
  </cols>
  <sheetData>
    <row r="1" spans="1:12" x14ac:dyDescent="0.25">
      <c r="A1" s="1" t="s">
        <v>1</v>
      </c>
      <c r="C1" s="17" t="s">
        <v>936</v>
      </c>
    </row>
    <row r="3" spans="1:12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1917</v>
      </c>
      <c r="B4" s="35"/>
      <c r="C4" s="18">
        <v>630376281406</v>
      </c>
      <c r="D4" s="18">
        <v>794000086116.44006</v>
      </c>
      <c r="E4" s="18">
        <v>787733514736.42993</v>
      </c>
      <c r="F4" s="18">
        <v>784167549848.56006</v>
      </c>
      <c r="G4" s="18">
        <v>759874817792.43005</v>
      </c>
      <c r="H4" s="18">
        <v>746489332944.77002</v>
      </c>
      <c r="I4" s="18">
        <v>6266571380.0101318</v>
      </c>
      <c r="J4" s="18">
        <v>9832536267.8800049</v>
      </c>
      <c r="K4" s="24">
        <v>0.99210759357639267</v>
      </c>
      <c r="L4" s="24">
        <v>0.98761645440623025</v>
      </c>
    </row>
    <row r="5" spans="1:12" x14ac:dyDescent="0.25">
      <c r="A5" s="13" t="s">
        <v>1715</v>
      </c>
      <c r="B5" s="36"/>
      <c r="C5" s="19">
        <v>630376281406</v>
      </c>
      <c r="D5" s="19">
        <v>794000086116.44006</v>
      </c>
      <c r="E5" s="19">
        <v>787733514736.42993</v>
      </c>
      <c r="F5" s="19">
        <v>784167549848.56006</v>
      </c>
      <c r="G5" s="19">
        <v>759874817792.43005</v>
      </c>
      <c r="H5" s="19">
        <v>746489332944.77002</v>
      </c>
      <c r="I5" s="19">
        <v>6266571380.0101318</v>
      </c>
      <c r="J5" s="19">
        <v>9832536267.8800049</v>
      </c>
      <c r="K5" s="25">
        <v>0.99210759357639267</v>
      </c>
      <c r="L5" s="25">
        <v>0.98761645440623025</v>
      </c>
    </row>
    <row r="6" spans="1:12" x14ac:dyDescent="0.25">
      <c r="A6" s="14" t="s">
        <v>1919</v>
      </c>
      <c r="B6" s="37"/>
      <c r="C6" s="20">
        <v>630376281406</v>
      </c>
      <c r="D6" s="20">
        <v>794000086116.44006</v>
      </c>
      <c r="E6" s="20">
        <v>787733514736.42993</v>
      </c>
      <c r="F6" s="20">
        <v>784167549848.56006</v>
      </c>
      <c r="G6" s="20">
        <v>759874817792.43005</v>
      </c>
      <c r="H6" s="20">
        <v>746489332944.77002</v>
      </c>
      <c r="I6" s="20">
        <v>6266571380.0101318</v>
      </c>
      <c r="J6" s="20">
        <v>9832536267.8800049</v>
      </c>
      <c r="K6" s="26">
        <v>0.99210759357639267</v>
      </c>
      <c r="L6" s="26">
        <v>0.98761645440623025</v>
      </c>
    </row>
    <row r="7" spans="1:12" x14ac:dyDescent="0.25">
      <c r="A7" s="15" t="s">
        <v>1928</v>
      </c>
      <c r="B7" s="38"/>
      <c r="C7" s="21">
        <v>620897436422</v>
      </c>
      <c r="D7" s="21">
        <v>782042989385.84998</v>
      </c>
      <c r="E7" s="21">
        <v>778549559359.42993</v>
      </c>
      <c r="F7" s="21">
        <v>775519573854.57007</v>
      </c>
      <c r="G7" s="21">
        <v>751717958890.63</v>
      </c>
      <c r="H7" s="21">
        <v>740114356952.96997</v>
      </c>
      <c r="I7" s="21">
        <v>3493430026.4200439</v>
      </c>
      <c r="J7" s="21">
        <v>6523415531.2799072</v>
      </c>
      <c r="K7" s="27">
        <v>0.99553294374627221</v>
      </c>
      <c r="L7" s="27">
        <v>0.99165849496790093</v>
      </c>
    </row>
    <row r="8" spans="1:12" x14ac:dyDescent="0.25">
      <c r="A8" s="16" t="s">
        <v>1722</v>
      </c>
      <c r="B8" s="39"/>
      <c r="C8" s="22">
        <v>7397881984</v>
      </c>
      <c r="D8" s="22">
        <v>7397881984</v>
      </c>
      <c r="E8" s="22">
        <v>7382329181</v>
      </c>
      <c r="F8" s="22">
        <v>7335828780</v>
      </c>
      <c r="G8" s="22">
        <v>7212424142.6599998</v>
      </c>
      <c r="H8" s="22">
        <v>5188318782</v>
      </c>
      <c r="I8" s="22">
        <v>15552803</v>
      </c>
      <c r="J8" s="22">
        <v>62053204</v>
      </c>
      <c r="K8" s="28">
        <v>0.99789766813884873</v>
      </c>
      <c r="L8" s="28">
        <v>0.9916120311010358</v>
      </c>
    </row>
    <row r="9" spans="1:12" ht="45" x14ac:dyDescent="0.25">
      <c r="A9" s="31" t="s">
        <v>990</v>
      </c>
      <c r="B9" s="40" t="s">
        <v>991</v>
      </c>
      <c r="C9" s="29">
        <v>800000000</v>
      </c>
      <c r="D9" s="29">
        <v>800000000</v>
      </c>
      <c r="E9" s="29">
        <v>800000000</v>
      </c>
      <c r="F9" s="29">
        <v>800000000</v>
      </c>
      <c r="G9" s="29">
        <v>800000000</v>
      </c>
      <c r="H9" s="29">
        <v>800000000</v>
      </c>
      <c r="I9" s="29">
        <v>0</v>
      </c>
      <c r="J9" s="29">
        <v>0</v>
      </c>
      <c r="K9" s="30">
        <v>1</v>
      </c>
      <c r="L9" s="30">
        <v>1</v>
      </c>
    </row>
    <row r="10" spans="1:12" ht="45" x14ac:dyDescent="0.25">
      <c r="A10" s="31" t="s">
        <v>992</v>
      </c>
      <c r="B10" s="40" t="s">
        <v>993</v>
      </c>
      <c r="C10" s="29">
        <v>900000000</v>
      </c>
      <c r="D10" s="29">
        <v>900000000</v>
      </c>
      <c r="E10" s="29">
        <v>900000000</v>
      </c>
      <c r="F10" s="29">
        <v>900000000</v>
      </c>
      <c r="G10" s="29">
        <v>782608695.65999997</v>
      </c>
      <c r="H10" s="29">
        <v>0</v>
      </c>
      <c r="I10" s="29">
        <v>0</v>
      </c>
      <c r="J10" s="29">
        <v>0</v>
      </c>
      <c r="K10" s="30">
        <v>1</v>
      </c>
      <c r="L10" s="30">
        <v>1</v>
      </c>
    </row>
    <row r="11" spans="1:12" ht="45" x14ac:dyDescent="0.25">
      <c r="A11" s="31" t="s">
        <v>994</v>
      </c>
      <c r="B11" s="40" t="s">
        <v>995</v>
      </c>
      <c r="C11" s="29">
        <v>1800000000</v>
      </c>
      <c r="D11" s="29">
        <v>1800000000</v>
      </c>
      <c r="E11" s="29">
        <v>1800000000</v>
      </c>
      <c r="F11" s="29">
        <v>1800000000</v>
      </c>
      <c r="G11" s="29">
        <v>1800000000</v>
      </c>
      <c r="H11" s="29">
        <v>600000000</v>
      </c>
      <c r="I11" s="29">
        <v>0</v>
      </c>
      <c r="J11" s="29">
        <v>0</v>
      </c>
      <c r="K11" s="30">
        <v>1</v>
      </c>
      <c r="L11" s="30">
        <v>1</v>
      </c>
    </row>
    <row r="12" spans="1:12" ht="45" x14ac:dyDescent="0.25">
      <c r="A12" s="31" t="s">
        <v>996</v>
      </c>
      <c r="B12" s="40" t="s">
        <v>997</v>
      </c>
      <c r="C12" s="29">
        <v>1800000000</v>
      </c>
      <c r="D12" s="29">
        <v>900737445</v>
      </c>
      <c r="E12" s="29">
        <v>900737445</v>
      </c>
      <c r="F12" s="29">
        <v>900737445</v>
      </c>
      <c r="G12" s="29">
        <v>900737445</v>
      </c>
      <c r="H12" s="29">
        <v>900737445</v>
      </c>
      <c r="I12" s="29">
        <v>0</v>
      </c>
      <c r="J12" s="29">
        <v>0</v>
      </c>
      <c r="K12" s="30">
        <v>1</v>
      </c>
      <c r="L12" s="30">
        <v>1</v>
      </c>
    </row>
    <row r="13" spans="1:12" ht="45" x14ac:dyDescent="0.25">
      <c r="A13" s="31" t="s">
        <v>998</v>
      </c>
      <c r="B13" s="40" t="s">
        <v>999</v>
      </c>
      <c r="C13" s="29">
        <v>50000000</v>
      </c>
      <c r="D13" s="29">
        <v>50000000</v>
      </c>
      <c r="E13" s="29">
        <v>34933333</v>
      </c>
      <c r="F13" s="29">
        <v>34933333</v>
      </c>
      <c r="G13" s="29">
        <v>34933333</v>
      </c>
      <c r="H13" s="29">
        <v>31600000</v>
      </c>
      <c r="I13" s="29">
        <v>15066667</v>
      </c>
      <c r="J13" s="29">
        <v>15066667</v>
      </c>
      <c r="K13" s="30">
        <v>0.69866665999999999</v>
      </c>
      <c r="L13" s="30">
        <v>0.69866665999999999</v>
      </c>
    </row>
    <row r="14" spans="1:12" ht="60" x14ac:dyDescent="0.25">
      <c r="A14" s="31" t="s">
        <v>1000</v>
      </c>
      <c r="B14" s="40" t="s">
        <v>1001</v>
      </c>
      <c r="C14" s="29">
        <v>547881984</v>
      </c>
      <c r="D14" s="29">
        <v>1447144539</v>
      </c>
      <c r="E14" s="29">
        <v>1447144539</v>
      </c>
      <c r="F14" s="29">
        <v>1447144539</v>
      </c>
      <c r="G14" s="29">
        <v>1447144539</v>
      </c>
      <c r="H14" s="29">
        <v>1447144539</v>
      </c>
      <c r="I14" s="29">
        <v>0</v>
      </c>
      <c r="J14" s="29">
        <v>0</v>
      </c>
      <c r="K14" s="30">
        <v>1</v>
      </c>
      <c r="L14" s="30">
        <v>1</v>
      </c>
    </row>
    <row r="15" spans="1:12" ht="45" x14ac:dyDescent="0.25">
      <c r="A15" s="31" t="s">
        <v>1002</v>
      </c>
      <c r="B15" s="40" t="s">
        <v>1003</v>
      </c>
      <c r="C15" s="29">
        <v>750000000</v>
      </c>
      <c r="D15" s="29">
        <v>750000000</v>
      </c>
      <c r="E15" s="29">
        <v>749583864</v>
      </c>
      <c r="F15" s="29">
        <v>717013463</v>
      </c>
      <c r="G15" s="29">
        <v>711000130</v>
      </c>
      <c r="H15" s="29">
        <v>682436798</v>
      </c>
      <c r="I15" s="29">
        <v>416136</v>
      </c>
      <c r="J15" s="29">
        <v>32986537</v>
      </c>
      <c r="K15" s="30">
        <v>0.99944515199999995</v>
      </c>
      <c r="L15" s="30">
        <v>0.95601795066666662</v>
      </c>
    </row>
    <row r="16" spans="1:12" ht="45" x14ac:dyDescent="0.25">
      <c r="A16" s="31" t="s">
        <v>1004</v>
      </c>
      <c r="B16" s="40" t="s">
        <v>1005</v>
      </c>
      <c r="C16" s="29">
        <v>300000000</v>
      </c>
      <c r="D16" s="29">
        <v>300000000</v>
      </c>
      <c r="E16" s="29">
        <v>300000000</v>
      </c>
      <c r="F16" s="29">
        <v>300000000</v>
      </c>
      <c r="G16" s="29">
        <v>300000000</v>
      </c>
      <c r="H16" s="29">
        <v>300000000</v>
      </c>
      <c r="I16" s="29">
        <v>0</v>
      </c>
      <c r="J16" s="29">
        <v>0</v>
      </c>
      <c r="K16" s="30">
        <v>1</v>
      </c>
      <c r="L16" s="30">
        <v>1</v>
      </c>
    </row>
    <row r="17" spans="1:12" ht="45" x14ac:dyDescent="0.25">
      <c r="A17" s="31" t="s">
        <v>1006</v>
      </c>
      <c r="B17" s="40" t="s">
        <v>1007</v>
      </c>
      <c r="C17" s="29">
        <v>450000000</v>
      </c>
      <c r="D17" s="29">
        <v>450000000</v>
      </c>
      <c r="E17" s="29">
        <v>449930000</v>
      </c>
      <c r="F17" s="29">
        <v>436000000</v>
      </c>
      <c r="G17" s="29">
        <v>436000000</v>
      </c>
      <c r="H17" s="29">
        <v>426400000</v>
      </c>
      <c r="I17" s="29">
        <v>70000</v>
      </c>
      <c r="J17" s="29">
        <v>14000000</v>
      </c>
      <c r="K17" s="30">
        <v>0.99984444444444442</v>
      </c>
      <c r="L17" s="30">
        <v>0.96888888888888891</v>
      </c>
    </row>
    <row r="18" spans="1:12" x14ac:dyDescent="0.25">
      <c r="A18" s="14" t="s">
        <v>1932</v>
      </c>
      <c r="B18" s="37"/>
      <c r="C18" s="20">
        <v>211051392</v>
      </c>
      <c r="D18" s="20">
        <v>211051392</v>
      </c>
      <c r="E18" s="20">
        <v>0</v>
      </c>
      <c r="F18" s="20">
        <v>0</v>
      </c>
      <c r="G18" s="20">
        <v>0</v>
      </c>
      <c r="H18" s="20">
        <v>0</v>
      </c>
      <c r="I18" s="20">
        <v>211051392</v>
      </c>
      <c r="J18" s="20">
        <v>211051392</v>
      </c>
      <c r="K18" s="26">
        <v>0</v>
      </c>
      <c r="L18" s="26">
        <v>0</v>
      </c>
    </row>
    <row r="19" spans="1:12" ht="45" x14ac:dyDescent="0.25">
      <c r="A19" s="31" t="s">
        <v>1012</v>
      </c>
      <c r="B19" s="40" t="s">
        <v>1015</v>
      </c>
      <c r="C19" s="29">
        <v>211051392</v>
      </c>
      <c r="D19" s="29">
        <v>211051392</v>
      </c>
      <c r="E19" s="29">
        <v>0</v>
      </c>
      <c r="F19" s="29">
        <v>0</v>
      </c>
      <c r="G19" s="29">
        <v>0</v>
      </c>
      <c r="H19" s="29">
        <v>0</v>
      </c>
      <c r="I19" s="29">
        <v>211051392</v>
      </c>
      <c r="J19" s="29">
        <v>211051392</v>
      </c>
      <c r="K19" s="30">
        <v>0</v>
      </c>
      <c r="L19" s="30">
        <v>0</v>
      </c>
    </row>
    <row r="20" spans="1:12" x14ac:dyDescent="0.25">
      <c r="A20" s="14" t="s">
        <v>1933</v>
      </c>
      <c r="B20" s="37"/>
      <c r="C20" s="20">
        <v>12051724677</v>
      </c>
      <c r="D20" s="20">
        <v>16410406297</v>
      </c>
      <c r="E20" s="20">
        <v>15973693369</v>
      </c>
      <c r="F20" s="20">
        <v>13110589389.01</v>
      </c>
      <c r="G20" s="20">
        <v>11499486196.01</v>
      </c>
      <c r="H20" s="20">
        <v>10944272241.01</v>
      </c>
      <c r="I20" s="20">
        <v>436712928</v>
      </c>
      <c r="J20" s="20">
        <v>3299816907.9899998</v>
      </c>
      <c r="K20" s="26">
        <v>0.97338804901620046</v>
      </c>
      <c r="L20" s="26">
        <v>0.79891924378537527</v>
      </c>
    </row>
    <row r="21" spans="1:12" ht="30" x14ac:dyDescent="0.25">
      <c r="A21" s="31" t="s">
        <v>1026</v>
      </c>
      <c r="B21" s="40" t="s">
        <v>1027</v>
      </c>
      <c r="C21" s="29">
        <v>10461447095</v>
      </c>
      <c r="D21" s="29">
        <v>10461447095</v>
      </c>
      <c r="E21" s="29">
        <v>10461447095</v>
      </c>
      <c r="F21" s="29">
        <v>8227956296.0100002</v>
      </c>
      <c r="G21" s="29">
        <v>8227956296.0100002</v>
      </c>
      <c r="H21" s="29">
        <v>8227956296.0100002</v>
      </c>
      <c r="I21" s="29">
        <v>0</v>
      </c>
      <c r="J21" s="29">
        <v>2233490798.9899998</v>
      </c>
      <c r="K21" s="30">
        <v>1</v>
      </c>
      <c r="L21" s="30">
        <v>0.7865026913860238</v>
      </c>
    </row>
    <row r="22" spans="1:12" ht="45" x14ac:dyDescent="0.25">
      <c r="A22" s="31" t="s">
        <v>1028</v>
      </c>
      <c r="B22" s="40" t="s">
        <v>1029</v>
      </c>
      <c r="C22" s="29">
        <v>414466112</v>
      </c>
      <c r="D22" s="29">
        <v>414466112</v>
      </c>
      <c r="E22" s="29">
        <v>414466112</v>
      </c>
      <c r="F22" s="29">
        <v>414466112</v>
      </c>
      <c r="G22" s="29">
        <v>414466112</v>
      </c>
      <c r="H22" s="29">
        <v>414466112</v>
      </c>
      <c r="I22" s="29">
        <v>0</v>
      </c>
      <c r="J22" s="29">
        <v>0</v>
      </c>
      <c r="K22" s="30">
        <v>1</v>
      </c>
      <c r="L22" s="30">
        <v>1</v>
      </c>
    </row>
    <row r="23" spans="1:12" ht="45" x14ac:dyDescent="0.25">
      <c r="A23" s="31" t="s">
        <v>1030</v>
      </c>
      <c r="B23" s="40" t="s">
        <v>1031</v>
      </c>
      <c r="C23" s="29">
        <v>705486883</v>
      </c>
      <c r="D23" s="29">
        <v>705486883</v>
      </c>
      <c r="E23" s="29">
        <v>679400000</v>
      </c>
      <c r="F23" s="29">
        <v>577950000</v>
      </c>
      <c r="G23" s="29">
        <v>567950000</v>
      </c>
      <c r="H23" s="29">
        <v>534500000</v>
      </c>
      <c r="I23" s="29">
        <v>26086883</v>
      </c>
      <c r="J23" s="29">
        <v>127536883</v>
      </c>
      <c r="K23" s="30">
        <v>0.9630228660112452</v>
      </c>
      <c r="L23" s="30">
        <v>0.81922146807653684</v>
      </c>
    </row>
    <row r="24" spans="1:12" ht="45" x14ac:dyDescent="0.25">
      <c r="A24" s="31" t="s">
        <v>1032</v>
      </c>
      <c r="B24" s="40" t="s">
        <v>1033</v>
      </c>
      <c r="C24" s="29">
        <v>470324587</v>
      </c>
      <c r="D24" s="29">
        <v>470324587</v>
      </c>
      <c r="E24" s="29">
        <v>468200000</v>
      </c>
      <c r="F24" s="29">
        <v>461699999</v>
      </c>
      <c r="G24" s="29">
        <v>461699999</v>
      </c>
      <c r="H24" s="29">
        <v>453200000</v>
      </c>
      <c r="I24" s="29">
        <v>2124587</v>
      </c>
      <c r="J24" s="29">
        <v>8624588</v>
      </c>
      <c r="K24" s="30">
        <v>0.9954827218080351</v>
      </c>
      <c r="L24" s="30">
        <v>0.98166247685452179</v>
      </c>
    </row>
    <row r="25" spans="1:12" ht="30" x14ac:dyDescent="0.25">
      <c r="A25" s="31" t="s">
        <v>1016</v>
      </c>
      <c r="B25" s="40" t="s">
        <v>1019</v>
      </c>
      <c r="C25" s="29">
        <v>0</v>
      </c>
      <c r="D25" s="29">
        <v>509060704</v>
      </c>
      <c r="E25" s="29">
        <v>509060704</v>
      </c>
      <c r="F25" s="29">
        <v>477751819</v>
      </c>
      <c r="G25" s="29">
        <v>477751819</v>
      </c>
      <c r="H25" s="29">
        <v>477751819</v>
      </c>
      <c r="I25" s="29">
        <v>0</v>
      </c>
      <c r="J25" s="29">
        <v>31308885</v>
      </c>
      <c r="K25" s="30">
        <v>1</v>
      </c>
      <c r="L25" s="30">
        <v>0.93849675538892119</v>
      </c>
    </row>
    <row r="26" spans="1:12" ht="45" x14ac:dyDescent="0.25">
      <c r="A26" s="31" t="s">
        <v>1020</v>
      </c>
      <c r="B26" s="40" t="s">
        <v>1021</v>
      </c>
      <c r="C26" s="29">
        <v>0</v>
      </c>
      <c r="D26" s="29">
        <v>797996552.39999998</v>
      </c>
      <c r="E26" s="29">
        <v>408880000</v>
      </c>
      <c r="F26" s="29">
        <v>392680000</v>
      </c>
      <c r="G26" s="29">
        <v>392680000</v>
      </c>
      <c r="H26" s="29">
        <v>370160000</v>
      </c>
      <c r="I26" s="29">
        <v>389116552.39999998</v>
      </c>
      <c r="J26" s="29">
        <v>405316552.39999998</v>
      </c>
      <c r="K26" s="30">
        <v>0.51238316603032985</v>
      </c>
      <c r="L26" s="30">
        <v>0.49208232644489808</v>
      </c>
    </row>
    <row r="27" spans="1:12" ht="45" x14ac:dyDescent="0.25">
      <c r="A27" s="31" t="s">
        <v>1022</v>
      </c>
      <c r="B27" s="40" t="s">
        <v>1023</v>
      </c>
      <c r="C27" s="29">
        <v>0</v>
      </c>
      <c r="D27" s="29">
        <v>311638014</v>
      </c>
      <c r="E27" s="29">
        <v>311638014</v>
      </c>
      <c r="F27" s="29">
        <v>311638014</v>
      </c>
      <c r="G27" s="29">
        <v>311638014</v>
      </c>
      <c r="H27" s="29">
        <v>311638014</v>
      </c>
      <c r="I27" s="29">
        <v>0</v>
      </c>
      <c r="J27" s="29">
        <v>0</v>
      </c>
      <c r="K27" s="30">
        <v>1</v>
      </c>
      <c r="L27" s="30">
        <v>1</v>
      </c>
    </row>
    <row r="28" spans="1:12" ht="30" x14ac:dyDescent="0.25">
      <c r="A28" s="31" t="s">
        <v>1024</v>
      </c>
      <c r="B28" s="40" t="s">
        <v>1025</v>
      </c>
      <c r="C28" s="29">
        <v>0</v>
      </c>
      <c r="D28" s="29">
        <v>2539986349.5999999</v>
      </c>
      <c r="E28" s="29">
        <v>2520601444</v>
      </c>
      <c r="F28" s="29">
        <v>2246447149</v>
      </c>
      <c r="G28" s="29">
        <v>645343956</v>
      </c>
      <c r="H28" s="29">
        <v>154600000</v>
      </c>
      <c r="I28" s="29">
        <v>19384905.599999905</v>
      </c>
      <c r="J28" s="29">
        <v>293539200.5999999</v>
      </c>
      <c r="K28" s="30">
        <v>0.99236810638645645</v>
      </c>
      <c r="L28" s="30">
        <v>0.8844327645122082</v>
      </c>
    </row>
    <row r="29" spans="1:12" ht="30" x14ac:dyDescent="0.25">
      <c r="A29" s="31" t="s">
        <v>1034</v>
      </c>
      <c r="B29" s="40" t="s">
        <v>1035</v>
      </c>
      <c r="C29" s="29">
        <v>0</v>
      </c>
      <c r="D29" s="29">
        <v>200000000</v>
      </c>
      <c r="E29" s="29">
        <v>200000000</v>
      </c>
      <c r="F29" s="29">
        <v>0</v>
      </c>
      <c r="G29" s="29">
        <v>0</v>
      </c>
      <c r="H29" s="29">
        <v>0</v>
      </c>
      <c r="I29" s="29">
        <v>0</v>
      </c>
      <c r="J29" s="29">
        <v>200000000</v>
      </c>
      <c r="K29" s="30">
        <v>1</v>
      </c>
      <c r="L29" s="30">
        <v>0</v>
      </c>
    </row>
    <row r="30" spans="1:12" x14ac:dyDescent="0.25">
      <c r="A30" s="14" t="s">
        <v>1924</v>
      </c>
      <c r="B30" s="37"/>
      <c r="C30" s="20">
        <v>0</v>
      </c>
      <c r="D30" s="20">
        <v>65575520161</v>
      </c>
      <c r="E30" s="20">
        <v>65575520161</v>
      </c>
      <c r="F30" s="20">
        <v>65575520161</v>
      </c>
      <c r="G30" s="20">
        <v>65575520161</v>
      </c>
      <c r="H30" s="20">
        <v>65575520161</v>
      </c>
      <c r="I30" s="20">
        <v>0</v>
      </c>
      <c r="J30" s="20">
        <v>0</v>
      </c>
      <c r="K30" s="26">
        <v>1</v>
      </c>
      <c r="L30" s="26">
        <v>1</v>
      </c>
    </row>
    <row r="31" spans="1:12" ht="60" x14ac:dyDescent="0.25">
      <c r="A31" s="31" t="s">
        <v>968</v>
      </c>
      <c r="B31" s="40" t="s">
        <v>969</v>
      </c>
      <c r="C31" s="29">
        <v>0</v>
      </c>
      <c r="D31" s="29">
        <v>65325486825</v>
      </c>
      <c r="E31" s="29">
        <v>65325486825</v>
      </c>
      <c r="F31" s="29">
        <v>65325486825</v>
      </c>
      <c r="G31" s="29">
        <v>65325486825</v>
      </c>
      <c r="H31" s="29">
        <v>65325486825</v>
      </c>
      <c r="I31" s="29">
        <v>0</v>
      </c>
      <c r="J31" s="29">
        <v>0</v>
      </c>
      <c r="K31" s="30">
        <v>1</v>
      </c>
      <c r="L31" s="30">
        <v>1</v>
      </c>
    </row>
    <row r="32" spans="1:12" ht="30" x14ac:dyDescent="0.25">
      <c r="A32" s="31" t="s">
        <v>1038</v>
      </c>
      <c r="B32" s="40" t="s">
        <v>1039</v>
      </c>
      <c r="C32" s="29">
        <v>0</v>
      </c>
      <c r="D32" s="29">
        <v>250033336</v>
      </c>
      <c r="E32" s="29">
        <v>250033336</v>
      </c>
      <c r="F32" s="29">
        <v>250033336</v>
      </c>
      <c r="G32" s="29">
        <v>250033336</v>
      </c>
      <c r="H32" s="29">
        <v>250033336</v>
      </c>
      <c r="I32" s="29">
        <v>0</v>
      </c>
      <c r="J32" s="29">
        <v>0</v>
      </c>
      <c r="K32" s="30">
        <v>1</v>
      </c>
      <c r="L32" s="30">
        <v>1</v>
      </c>
    </row>
    <row r="33" spans="1:12" x14ac:dyDescent="0.25">
      <c r="A33" s="14" t="s">
        <v>1929</v>
      </c>
      <c r="B33" s="37"/>
      <c r="C33" s="20">
        <v>420886127</v>
      </c>
      <c r="D33" s="20">
        <v>1546223419.1700001</v>
      </c>
      <c r="E33" s="20">
        <v>743094362</v>
      </c>
      <c r="F33" s="20">
        <v>696020699</v>
      </c>
      <c r="G33" s="20">
        <v>696020699</v>
      </c>
      <c r="H33" s="20">
        <v>597991357</v>
      </c>
      <c r="I33" s="20">
        <v>803129057.17000008</v>
      </c>
      <c r="J33" s="20">
        <v>850202720.17000008</v>
      </c>
      <c r="K33" s="26">
        <v>0.48058666864513466</v>
      </c>
      <c r="L33" s="26">
        <v>0.45014238587436356</v>
      </c>
    </row>
    <row r="34" spans="1:12" ht="45" x14ac:dyDescent="0.25">
      <c r="A34" s="31" t="s">
        <v>986</v>
      </c>
      <c r="B34" s="40" t="s">
        <v>987</v>
      </c>
      <c r="C34" s="29">
        <v>420886127</v>
      </c>
      <c r="D34" s="29">
        <v>420886127</v>
      </c>
      <c r="E34" s="29">
        <v>61100000</v>
      </c>
      <c r="F34" s="29">
        <v>57100000</v>
      </c>
      <c r="G34" s="29">
        <v>57100000</v>
      </c>
      <c r="H34" s="29">
        <v>57100000</v>
      </c>
      <c r="I34" s="29">
        <v>359786127</v>
      </c>
      <c r="J34" s="29">
        <v>363786127</v>
      </c>
      <c r="K34" s="30">
        <v>0.14516990720390269</v>
      </c>
      <c r="L34" s="30">
        <v>0.13566614895814802</v>
      </c>
    </row>
    <row r="35" spans="1:12" ht="45" x14ac:dyDescent="0.25">
      <c r="A35" s="31" t="s">
        <v>970</v>
      </c>
      <c r="B35" s="40" t="s">
        <v>973</v>
      </c>
      <c r="C35" s="29">
        <v>0</v>
      </c>
      <c r="D35" s="29">
        <v>1042049.83</v>
      </c>
      <c r="E35" s="29">
        <v>1042049</v>
      </c>
      <c r="F35" s="29">
        <v>1042049</v>
      </c>
      <c r="G35" s="29">
        <v>1042049</v>
      </c>
      <c r="H35" s="29">
        <v>1042049</v>
      </c>
      <c r="I35" s="29">
        <v>0.82999999995809048</v>
      </c>
      <c r="J35" s="29">
        <v>0.82999999995809048</v>
      </c>
      <c r="K35" s="30">
        <v>0.99999920349298466</v>
      </c>
      <c r="L35" s="30">
        <v>0.99999920349298466</v>
      </c>
    </row>
    <row r="36" spans="1:12" ht="30" x14ac:dyDescent="0.25">
      <c r="A36" s="31" t="s">
        <v>974</v>
      </c>
      <c r="B36" s="40" t="s">
        <v>975</v>
      </c>
      <c r="C36" s="29">
        <v>0</v>
      </c>
      <c r="D36" s="29">
        <v>796182255.23000002</v>
      </c>
      <c r="E36" s="29">
        <v>358081771</v>
      </c>
      <c r="F36" s="29">
        <v>320709025</v>
      </c>
      <c r="G36" s="29">
        <v>320709025</v>
      </c>
      <c r="H36" s="29">
        <v>246686351</v>
      </c>
      <c r="I36" s="29">
        <v>438100484.23000002</v>
      </c>
      <c r="J36" s="29">
        <v>475473230.23000002</v>
      </c>
      <c r="K36" s="30">
        <v>0.44974849495553987</v>
      </c>
      <c r="L36" s="30">
        <v>0.40280855657522036</v>
      </c>
    </row>
    <row r="37" spans="1:12" ht="45" x14ac:dyDescent="0.25">
      <c r="A37" s="31" t="s">
        <v>976</v>
      </c>
      <c r="B37" s="40" t="s">
        <v>977</v>
      </c>
      <c r="C37" s="29">
        <v>0</v>
      </c>
      <c r="D37" s="29">
        <v>252167125.94999999</v>
      </c>
      <c r="E37" s="29">
        <v>252167000</v>
      </c>
      <c r="F37" s="29">
        <v>252167000</v>
      </c>
      <c r="G37" s="29">
        <v>252167000</v>
      </c>
      <c r="H37" s="29">
        <v>252167000</v>
      </c>
      <c r="I37" s="29">
        <v>125.94999998807907</v>
      </c>
      <c r="J37" s="29">
        <v>125.94999998807907</v>
      </c>
      <c r="K37" s="30">
        <v>0.99999950052966058</v>
      </c>
      <c r="L37" s="30">
        <v>0.99999950052966058</v>
      </c>
    </row>
    <row r="38" spans="1:12" ht="30" x14ac:dyDescent="0.25">
      <c r="A38" s="31" t="s">
        <v>978</v>
      </c>
      <c r="B38" s="40" t="s">
        <v>979</v>
      </c>
      <c r="C38" s="29">
        <v>0</v>
      </c>
      <c r="D38" s="29">
        <v>75945861.159999996</v>
      </c>
      <c r="E38" s="29">
        <v>70703542</v>
      </c>
      <c r="F38" s="29">
        <v>65002625</v>
      </c>
      <c r="G38" s="29">
        <v>65002625</v>
      </c>
      <c r="H38" s="29">
        <v>40995957</v>
      </c>
      <c r="I38" s="29">
        <v>5242319.1599999964</v>
      </c>
      <c r="J38" s="29">
        <v>10943236.159999996</v>
      </c>
      <c r="K38" s="30">
        <v>0.93097294467494851</v>
      </c>
      <c r="L38" s="30">
        <v>0.85590740571174539</v>
      </c>
    </row>
    <row r="39" spans="1:12" x14ac:dyDescent="0.25">
      <c r="A39" s="14" t="s">
        <v>1844</v>
      </c>
      <c r="B39" s="37"/>
      <c r="C39" s="20">
        <v>0</v>
      </c>
      <c r="D39" s="20">
        <v>21958593104.43</v>
      </c>
      <c r="E39" s="20">
        <v>21958593104</v>
      </c>
      <c r="F39" s="20">
        <v>21958593104</v>
      </c>
      <c r="G39" s="20">
        <v>0</v>
      </c>
      <c r="H39" s="20">
        <v>0</v>
      </c>
      <c r="I39" s="20">
        <v>0.43000030517578125</v>
      </c>
      <c r="J39" s="20">
        <v>0.43000030517578125</v>
      </c>
      <c r="K39" s="26">
        <v>0.99999999998041766</v>
      </c>
      <c r="L39" s="26">
        <v>0.99999999998041766</v>
      </c>
    </row>
    <row r="40" spans="1:12" ht="30" x14ac:dyDescent="0.25">
      <c r="A40" s="31" t="s">
        <v>988</v>
      </c>
      <c r="B40" s="40" t="s">
        <v>989</v>
      </c>
      <c r="C40" s="29">
        <v>0</v>
      </c>
      <c r="D40" s="29">
        <v>21958593104.43</v>
      </c>
      <c r="E40" s="29">
        <v>21958593104</v>
      </c>
      <c r="F40" s="29">
        <v>21958593104</v>
      </c>
      <c r="G40" s="29">
        <v>0</v>
      </c>
      <c r="H40" s="29">
        <v>0</v>
      </c>
      <c r="I40" s="29">
        <v>0.43000030517578125</v>
      </c>
      <c r="J40" s="29">
        <v>0.43000030517578125</v>
      </c>
      <c r="K40" s="30">
        <v>0.99999999998041766</v>
      </c>
      <c r="L40" s="30">
        <v>0.99999999998041766</v>
      </c>
    </row>
    <row r="41" spans="1:12" x14ac:dyDescent="0.25">
      <c r="A41" s="14" t="s">
        <v>1938</v>
      </c>
      <c r="B41" s="37"/>
      <c r="C41" s="20">
        <v>0</v>
      </c>
      <c r="D41" s="20">
        <v>94190347.829999998</v>
      </c>
      <c r="E41" s="20">
        <v>94190347.829999998</v>
      </c>
      <c r="F41" s="20">
        <v>94190347</v>
      </c>
      <c r="G41" s="20">
        <v>94190347</v>
      </c>
      <c r="H41" s="20">
        <v>0</v>
      </c>
      <c r="I41" s="20">
        <v>0</v>
      </c>
      <c r="J41" s="20">
        <v>0.82999999821186066</v>
      </c>
      <c r="K41" s="26">
        <v>1</v>
      </c>
      <c r="L41" s="26">
        <v>0.99999999118805671</v>
      </c>
    </row>
    <row r="42" spans="1:12" ht="60" x14ac:dyDescent="0.25">
      <c r="A42" s="31" t="s">
        <v>1102</v>
      </c>
      <c r="B42" s="40" t="s">
        <v>1105</v>
      </c>
      <c r="C42" s="29">
        <v>0</v>
      </c>
      <c r="D42" s="29">
        <v>94190347.829999998</v>
      </c>
      <c r="E42" s="29">
        <v>94190347.829999998</v>
      </c>
      <c r="F42" s="29">
        <v>94190347</v>
      </c>
      <c r="G42" s="29">
        <v>94190347</v>
      </c>
      <c r="H42" s="29">
        <v>0</v>
      </c>
      <c r="I42" s="29">
        <v>0</v>
      </c>
      <c r="J42" s="29">
        <v>0.82999999821186066</v>
      </c>
      <c r="K42" s="30">
        <v>1</v>
      </c>
      <c r="L42" s="30">
        <v>0.99999999118805671</v>
      </c>
    </row>
    <row r="43" spans="1:12" x14ac:dyDescent="0.25">
      <c r="A43" s="14" t="s">
        <v>1845</v>
      </c>
      <c r="B43" s="37"/>
      <c r="C43" s="20">
        <v>0</v>
      </c>
      <c r="D43" s="20">
        <v>1446156766.5999999</v>
      </c>
      <c r="E43" s="20">
        <v>1446156766.5999999</v>
      </c>
      <c r="F43" s="20">
        <v>1446156766.5999999</v>
      </c>
      <c r="G43" s="20">
        <v>1441335366</v>
      </c>
      <c r="H43" s="20">
        <v>0</v>
      </c>
      <c r="I43" s="20">
        <v>0</v>
      </c>
      <c r="J43" s="20">
        <v>0</v>
      </c>
      <c r="K43" s="26">
        <v>1</v>
      </c>
      <c r="L43" s="26">
        <v>1</v>
      </c>
    </row>
    <row r="44" spans="1:12" ht="45" x14ac:dyDescent="0.25">
      <c r="A44" s="31" t="s">
        <v>1106</v>
      </c>
      <c r="B44" s="40" t="s">
        <v>1107</v>
      </c>
      <c r="C44" s="29">
        <v>0</v>
      </c>
      <c r="D44" s="29">
        <v>1446156766.5999999</v>
      </c>
      <c r="E44" s="29">
        <v>1446156766.5999999</v>
      </c>
      <c r="F44" s="29">
        <v>1446156766.5999999</v>
      </c>
      <c r="G44" s="29">
        <v>1441335366</v>
      </c>
      <c r="H44" s="29">
        <v>0</v>
      </c>
      <c r="I44" s="29">
        <v>0</v>
      </c>
      <c r="J44" s="29">
        <v>0</v>
      </c>
      <c r="K44" s="30">
        <v>1</v>
      </c>
      <c r="L44" s="30">
        <v>1</v>
      </c>
    </row>
    <row r="45" spans="1:12" x14ac:dyDescent="0.25">
      <c r="A45" s="14" t="s">
        <v>1939</v>
      </c>
      <c r="B45" s="37"/>
      <c r="C45" s="20">
        <v>374216127455</v>
      </c>
      <c r="D45" s="20">
        <v>421045700017</v>
      </c>
      <c r="E45" s="20">
        <v>421021713892</v>
      </c>
      <c r="F45" s="20">
        <v>421021713891.96002</v>
      </c>
      <c r="G45" s="20">
        <v>421021713891.96002</v>
      </c>
      <c r="H45" s="20">
        <v>418431849891.96002</v>
      </c>
      <c r="I45" s="20">
        <v>23986125</v>
      </c>
      <c r="J45" s="20">
        <v>23986125.039978027</v>
      </c>
      <c r="K45" s="26">
        <v>0.99994303201529189</v>
      </c>
      <c r="L45" s="26">
        <v>0.99994303201519685</v>
      </c>
    </row>
    <row r="46" spans="1:12" ht="30" x14ac:dyDescent="0.25">
      <c r="A46" s="31" t="s">
        <v>1114</v>
      </c>
      <c r="B46" s="40" t="s">
        <v>1115</v>
      </c>
      <c r="C46" s="29">
        <v>371769147031</v>
      </c>
      <c r="D46" s="29">
        <v>371769147031</v>
      </c>
      <c r="E46" s="29">
        <v>371769147031</v>
      </c>
      <c r="F46" s="29">
        <v>371769147031</v>
      </c>
      <c r="G46" s="29">
        <v>371769147031</v>
      </c>
      <c r="H46" s="29">
        <v>371769147031</v>
      </c>
      <c r="I46" s="29">
        <v>0</v>
      </c>
      <c r="J46" s="29">
        <v>0</v>
      </c>
      <c r="K46" s="30">
        <v>1</v>
      </c>
      <c r="L46" s="30">
        <v>1</v>
      </c>
    </row>
    <row r="47" spans="1:12" ht="30" x14ac:dyDescent="0.25">
      <c r="A47" s="31" t="s">
        <v>1116</v>
      </c>
      <c r="B47" s="40" t="s">
        <v>1117</v>
      </c>
      <c r="C47" s="29">
        <v>2446980424</v>
      </c>
      <c r="D47" s="29">
        <v>2446980424</v>
      </c>
      <c r="E47" s="29">
        <v>2422994299</v>
      </c>
      <c r="F47" s="29">
        <v>2422994298.96</v>
      </c>
      <c r="G47" s="29">
        <v>2422994298.96</v>
      </c>
      <c r="H47" s="29">
        <v>2422994298.96</v>
      </c>
      <c r="I47" s="29">
        <v>23986125</v>
      </c>
      <c r="J47" s="29">
        <v>23986125.039999962</v>
      </c>
      <c r="K47" s="30">
        <v>0.9901976637145341</v>
      </c>
      <c r="L47" s="30">
        <v>0.9901976636981874</v>
      </c>
    </row>
    <row r="48" spans="1:12" ht="30" x14ac:dyDescent="0.25">
      <c r="A48" s="31" t="s">
        <v>1118</v>
      </c>
      <c r="B48" s="40" t="s">
        <v>1119</v>
      </c>
      <c r="C48" s="29">
        <v>0</v>
      </c>
      <c r="D48" s="29">
        <v>43764636155</v>
      </c>
      <c r="E48" s="29">
        <v>43764636155</v>
      </c>
      <c r="F48" s="29">
        <v>43764636155</v>
      </c>
      <c r="G48" s="29">
        <v>43764636155</v>
      </c>
      <c r="H48" s="29">
        <v>43764636155</v>
      </c>
      <c r="I48" s="29">
        <v>0</v>
      </c>
      <c r="J48" s="29">
        <v>0</v>
      </c>
      <c r="K48" s="30">
        <v>1</v>
      </c>
      <c r="L48" s="30">
        <v>1</v>
      </c>
    </row>
    <row r="49" spans="1:12" ht="45" x14ac:dyDescent="0.25">
      <c r="A49" s="31" t="s">
        <v>1108</v>
      </c>
      <c r="B49" s="40" t="s">
        <v>1111</v>
      </c>
      <c r="C49" s="29">
        <v>0</v>
      </c>
      <c r="D49" s="29">
        <v>475072407</v>
      </c>
      <c r="E49" s="29">
        <v>475072407</v>
      </c>
      <c r="F49" s="29">
        <v>475072407</v>
      </c>
      <c r="G49" s="29">
        <v>475072407</v>
      </c>
      <c r="H49" s="29">
        <v>475072407</v>
      </c>
      <c r="I49" s="29">
        <v>0</v>
      </c>
      <c r="J49" s="29">
        <v>0</v>
      </c>
      <c r="K49" s="30">
        <v>1</v>
      </c>
      <c r="L49" s="30">
        <v>1</v>
      </c>
    </row>
    <row r="50" spans="1:12" ht="30" x14ac:dyDescent="0.25">
      <c r="A50" s="31" t="s">
        <v>1112</v>
      </c>
      <c r="B50" s="40" t="s">
        <v>1113</v>
      </c>
      <c r="C50" s="29">
        <v>0</v>
      </c>
      <c r="D50" s="29">
        <v>2589864000</v>
      </c>
      <c r="E50" s="29">
        <v>2589864000</v>
      </c>
      <c r="F50" s="29">
        <v>2589864000</v>
      </c>
      <c r="G50" s="29">
        <v>2589864000</v>
      </c>
      <c r="H50" s="29">
        <v>0</v>
      </c>
      <c r="I50" s="29">
        <v>0</v>
      </c>
      <c r="J50" s="29">
        <v>0</v>
      </c>
      <c r="K50" s="30">
        <v>1</v>
      </c>
      <c r="L50" s="30">
        <v>1</v>
      </c>
    </row>
    <row r="51" spans="1:12" x14ac:dyDescent="0.25">
      <c r="A51" s="14" t="s">
        <v>1918</v>
      </c>
      <c r="B51" s="37"/>
      <c r="C51" s="20">
        <v>224310258461</v>
      </c>
      <c r="D51" s="20">
        <v>242706424256</v>
      </c>
      <c r="E51" s="20">
        <v>242675046487</v>
      </c>
      <c r="F51" s="20">
        <v>242602056710</v>
      </c>
      <c r="G51" s="20">
        <v>242498364081</v>
      </c>
      <c r="H51" s="20">
        <v>238355313006</v>
      </c>
      <c r="I51" s="20">
        <v>31377769</v>
      </c>
      <c r="J51" s="20">
        <v>104367546</v>
      </c>
      <c r="K51" s="26">
        <v>0.9998707171880753</v>
      </c>
      <c r="L51" s="26">
        <v>0.99956998441091982</v>
      </c>
    </row>
    <row r="52" spans="1:12" ht="30" x14ac:dyDescent="0.25">
      <c r="A52" s="31" t="s">
        <v>1178</v>
      </c>
      <c r="B52" s="40" t="s">
        <v>1179</v>
      </c>
      <c r="C52" s="29">
        <v>222557894820</v>
      </c>
      <c r="D52" s="29">
        <v>222557894820</v>
      </c>
      <c r="E52" s="29">
        <v>222557894820</v>
      </c>
      <c r="F52" s="29">
        <v>222557894820</v>
      </c>
      <c r="G52" s="29">
        <v>222557894820</v>
      </c>
      <c r="H52" s="29">
        <v>222557894820</v>
      </c>
      <c r="I52" s="29">
        <v>0</v>
      </c>
      <c r="J52" s="29">
        <v>0</v>
      </c>
      <c r="K52" s="30">
        <v>1</v>
      </c>
      <c r="L52" s="30">
        <v>1</v>
      </c>
    </row>
    <row r="53" spans="1:12" x14ac:dyDescent="0.25">
      <c r="A53" s="31" t="s">
        <v>1180</v>
      </c>
      <c r="B53" s="40" t="s">
        <v>1181</v>
      </c>
      <c r="C53" s="29">
        <v>970000000</v>
      </c>
      <c r="D53" s="29">
        <v>970000000</v>
      </c>
      <c r="E53" s="29">
        <v>963714860</v>
      </c>
      <c r="F53" s="29">
        <v>951799860</v>
      </c>
      <c r="G53" s="29">
        <v>911594860</v>
      </c>
      <c r="H53" s="29">
        <v>829700000</v>
      </c>
      <c r="I53" s="29">
        <v>6285140</v>
      </c>
      <c r="J53" s="29">
        <v>18200140</v>
      </c>
      <c r="K53" s="30">
        <v>0.99352047422680412</v>
      </c>
      <c r="L53" s="30">
        <v>0.98123696907216496</v>
      </c>
    </row>
    <row r="54" spans="1:12" x14ac:dyDescent="0.25">
      <c r="A54" s="31" t="s">
        <v>1182</v>
      </c>
      <c r="B54" s="40" t="s">
        <v>1183</v>
      </c>
      <c r="C54" s="29">
        <v>287363641</v>
      </c>
      <c r="D54" s="29">
        <v>207363641</v>
      </c>
      <c r="E54" s="29">
        <v>207363641</v>
      </c>
      <c r="F54" s="29">
        <v>202880535</v>
      </c>
      <c r="G54" s="29">
        <v>202880535</v>
      </c>
      <c r="H54" s="29">
        <v>171800000</v>
      </c>
      <c r="I54" s="29">
        <v>0</v>
      </c>
      <c r="J54" s="29">
        <v>4483106</v>
      </c>
      <c r="K54" s="30">
        <v>1</v>
      </c>
      <c r="L54" s="30">
        <v>0.97838046256141886</v>
      </c>
    </row>
    <row r="55" spans="1:12" ht="30" x14ac:dyDescent="0.25">
      <c r="A55" s="31" t="s">
        <v>1184</v>
      </c>
      <c r="B55" s="40" t="s">
        <v>1185</v>
      </c>
      <c r="C55" s="29">
        <v>495000000</v>
      </c>
      <c r="D55" s="29">
        <v>200000000</v>
      </c>
      <c r="E55" s="29">
        <v>183833333</v>
      </c>
      <c r="F55" s="29">
        <v>180166666</v>
      </c>
      <c r="G55" s="29">
        <v>180166666</v>
      </c>
      <c r="H55" s="29">
        <v>171333333</v>
      </c>
      <c r="I55" s="29">
        <v>16166667</v>
      </c>
      <c r="J55" s="29">
        <v>19833334</v>
      </c>
      <c r="K55" s="30">
        <v>0.91916666499999999</v>
      </c>
      <c r="L55" s="30">
        <v>0.90083332999999999</v>
      </c>
    </row>
    <row r="56" spans="1:12" ht="30" x14ac:dyDescent="0.25">
      <c r="A56" s="31" t="s">
        <v>1120</v>
      </c>
      <c r="B56" s="40" t="s">
        <v>1121</v>
      </c>
      <c r="C56" s="29">
        <v>0</v>
      </c>
      <c r="D56" s="29">
        <v>12117965809</v>
      </c>
      <c r="E56" s="29">
        <v>12117965802</v>
      </c>
      <c r="F56" s="29">
        <v>12117965802</v>
      </c>
      <c r="G56" s="29">
        <v>12117965802</v>
      </c>
      <c r="H56" s="29">
        <v>12117965802</v>
      </c>
      <c r="I56" s="29">
        <v>7</v>
      </c>
      <c r="J56" s="29">
        <v>7</v>
      </c>
      <c r="K56" s="30">
        <v>0.9999999994223453</v>
      </c>
      <c r="L56" s="30">
        <v>0.9999999994223453</v>
      </c>
    </row>
    <row r="57" spans="1:12" ht="30" x14ac:dyDescent="0.25">
      <c r="A57" s="31" t="s">
        <v>1122</v>
      </c>
      <c r="B57" s="40" t="s">
        <v>1123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30" t="e">
        <v>#DIV/0!</v>
      </c>
      <c r="L57" s="30" t="e">
        <v>#DIV/0!</v>
      </c>
    </row>
    <row r="58" spans="1:12" ht="30" x14ac:dyDescent="0.25">
      <c r="A58" s="31" t="s">
        <v>1124</v>
      </c>
      <c r="B58" s="40" t="s">
        <v>1125</v>
      </c>
      <c r="C58" s="29">
        <v>0</v>
      </c>
      <c r="D58" s="29">
        <v>3231095098</v>
      </c>
      <c r="E58" s="29">
        <v>3222169203</v>
      </c>
      <c r="F58" s="29">
        <v>3214379134</v>
      </c>
      <c r="G58" s="29">
        <v>3150891505</v>
      </c>
      <c r="H58" s="29">
        <v>736908072</v>
      </c>
      <c r="I58" s="29">
        <v>8925895</v>
      </c>
      <c r="J58" s="29">
        <v>16715964</v>
      </c>
      <c r="K58" s="30">
        <v>0.99723750161190705</v>
      </c>
      <c r="L58" s="30">
        <v>0.99482653295771239</v>
      </c>
    </row>
    <row r="59" spans="1:12" ht="45" x14ac:dyDescent="0.25">
      <c r="A59" s="31" t="s">
        <v>1126</v>
      </c>
      <c r="B59" s="40" t="s">
        <v>1127</v>
      </c>
      <c r="C59" s="29">
        <v>0</v>
      </c>
      <c r="D59" s="29">
        <v>3007553175</v>
      </c>
      <c r="E59" s="29">
        <v>3007553175</v>
      </c>
      <c r="F59" s="29">
        <v>2962418240</v>
      </c>
      <c r="G59" s="29">
        <v>2962418240</v>
      </c>
      <c r="H59" s="29">
        <v>1575836153</v>
      </c>
      <c r="I59" s="29">
        <v>0</v>
      </c>
      <c r="J59" s="29">
        <v>45134935</v>
      </c>
      <c r="K59" s="30">
        <v>1</v>
      </c>
      <c r="L59" s="30">
        <v>0.98499280565504876</v>
      </c>
    </row>
    <row r="60" spans="1:12" ht="45" x14ac:dyDescent="0.25">
      <c r="A60" s="31" t="s">
        <v>1128</v>
      </c>
      <c r="B60" s="40" t="s">
        <v>1129</v>
      </c>
      <c r="C60" s="29">
        <v>0</v>
      </c>
      <c r="D60" s="29">
        <v>364079350</v>
      </c>
      <c r="E60" s="29">
        <v>364079290</v>
      </c>
      <c r="F60" s="29">
        <v>364079290</v>
      </c>
      <c r="G60" s="29">
        <v>364079290</v>
      </c>
      <c r="H60" s="29">
        <v>143402463</v>
      </c>
      <c r="I60" s="29">
        <v>60</v>
      </c>
      <c r="J60" s="29">
        <v>60</v>
      </c>
      <c r="K60" s="30">
        <v>0.99999983520076052</v>
      </c>
      <c r="L60" s="30">
        <v>0.99999983520076052</v>
      </c>
    </row>
    <row r="61" spans="1:12" ht="30" x14ac:dyDescent="0.25">
      <c r="A61" s="31" t="s">
        <v>1130</v>
      </c>
      <c r="B61" s="40" t="s">
        <v>1131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30" t="e">
        <v>#DIV/0!</v>
      </c>
      <c r="L61" s="30" t="e">
        <v>#DIV/0!</v>
      </c>
    </row>
    <row r="62" spans="1:12" x14ac:dyDescent="0.25">
      <c r="A62" s="31" t="s">
        <v>1132</v>
      </c>
      <c r="B62" s="40" t="s">
        <v>1133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30" t="e">
        <v>#DIV/0!</v>
      </c>
      <c r="L62" s="30" t="e">
        <v>#DIV/0!</v>
      </c>
    </row>
    <row r="63" spans="1:12" ht="30" x14ac:dyDescent="0.25">
      <c r="A63" s="31" t="s">
        <v>1134</v>
      </c>
      <c r="B63" s="40" t="s">
        <v>1135</v>
      </c>
      <c r="C63" s="29">
        <v>0</v>
      </c>
      <c r="D63" s="29">
        <v>50472363</v>
      </c>
      <c r="E63" s="29">
        <v>50472363</v>
      </c>
      <c r="F63" s="29">
        <v>50472363</v>
      </c>
      <c r="G63" s="29">
        <v>50472363</v>
      </c>
      <c r="H63" s="29">
        <v>50472363</v>
      </c>
      <c r="I63" s="29">
        <v>0</v>
      </c>
      <c r="J63" s="29">
        <v>0</v>
      </c>
      <c r="K63" s="30">
        <v>1</v>
      </c>
      <c r="L63" s="30">
        <v>1</v>
      </c>
    </row>
    <row r="64" spans="1:12" x14ac:dyDescent="0.25">
      <c r="A64" s="31" t="s">
        <v>1136</v>
      </c>
      <c r="B64" s="40" t="s">
        <v>1137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30" t="e">
        <v>#DIV/0!</v>
      </c>
      <c r="L64" s="30" t="e">
        <v>#DIV/0!</v>
      </c>
    </row>
    <row r="65" spans="1:12" x14ac:dyDescent="0.25">
      <c r="A65" s="14" t="s">
        <v>1934</v>
      </c>
      <c r="B65" s="37"/>
      <c r="C65" s="20">
        <v>417717915</v>
      </c>
      <c r="D65" s="20">
        <v>997147465.81999993</v>
      </c>
      <c r="E65" s="20">
        <v>897315925</v>
      </c>
      <c r="F65" s="20">
        <v>897315925</v>
      </c>
      <c r="G65" s="20">
        <v>897315925</v>
      </c>
      <c r="H65" s="20">
        <v>805602586</v>
      </c>
      <c r="I65" s="20">
        <v>99831540.819999933</v>
      </c>
      <c r="J65" s="20">
        <v>99831540.819999933</v>
      </c>
      <c r="K65" s="26">
        <v>0.89988287164937641</v>
      </c>
      <c r="L65" s="26">
        <v>0.89988287164937641</v>
      </c>
    </row>
    <row r="66" spans="1:12" ht="30" x14ac:dyDescent="0.25">
      <c r="A66" s="31" t="s">
        <v>1070</v>
      </c>
      <c r="B66" s="40" t="s">
        <v>1073</v>
      </c>
      <c r="C66" s="29">
        <v>417717915</v>
      </c>
      <c r="D66" s="29">
        <v>417717915</v>
      </c>
      <c r="E66" s="29">
        <v>317886665</v>
      </c>
      <c r="F66" s="29">
        <v>317886665</v>
      </c>
      <c r="G66" s="29">
        <v>317886665</v>
      </c>
      <c r="H66" s="29">
        <v>311109999</v>
      </c>
      <c r="I66" s="29">
        <v>99831250</v>
      </c>
      <c r="J66" s="29">
        <v>99831250</v>
      </c>
      <c r="K66" s="30">
        <v>0.76100797592078373</v>
      </c>
      <c r="L66" s="30">
        <v>0.76100797592078373</v>
      </c>
    </row>
    <row r="67" spans="1:12" ht="45" x14ac:dyDescent="0.25">
      <c r="A67" s="31" t="s">
        <v>1074</v>
      </c>
      <c r="B67" s="40" t="s">
        <v>1075</v>
      </c>
      <c r="C67" s="29">
        <v>0</v>
      </c>
      <c r="D67" s="29">
        <v>404373587</v>
      </c>
      <c r="E67" s="29">
        <v>404373587</v>
      </c>
      <c r="F67" s="29">
        <v>404373587</v>
      </c>
      <c r="G67" s="29">
        <v>404373587</v>
      </c>
      <c r="H67" s="29">
        <v>404373587</v>
      </c>
      <c r="I67" s="29">
        <v>0</v>
      </c>
      <c r="J67" s="29">
        <v>0</v>
      </c>
      <c r="K67" s="30">
        <v>1</v>
      </c>
      <c r="L67" s="30">
        <v>1</v>
      </c>
    </row>
    <row r="68" spans="1:12" ht="45" x14ac:dyDescent="0.25">
      <c r="A68" s="31" t="s">
        <v>1076</v>
      </c>
      <c r="B68" s="40" t="s">
        <v>1077</v>
      </c>
      <c r="C68" s="29">
        <v>0</v>
      </c>
      <c r="D68" s="29">
        <v>90119284.819999993</v>
      </c>
      <c r="E68" s="29">
        <v>90119000</v>
      </c>
      <c r="F68" s="29">
        <v>90119000</v>
      </c>
      <c r="G68" s="29">
        <v>90119000</v>
      </c>
      <c r="H68" s="29">
        <v>90119000</v>
      </c>
      <c r="I68" s="29">
        <v>284.81999999284744</v>
      </c>
      <c r="J68" s="29">
        <v>284.81999999284744</v>
      </c>
      <c r="K68" s="30">
        <v>0.99999683952218932</v>
      </c>
      <c r="L68" s="30">
        <v>0.99999683952218932</v>
      </c>
    </row>
    <row r="69" spans="1:12" ht="60" x14ac:dyDescent="0.25">
      <c r="A69" s="31" t="s">
        <v>1084</v>
      </c>
      <c r="B69" s="40" t="s">
        <v>1085</v>
      </c>
      <c r="C69" s="29">
        <v>0</v>
      </c>
      <c r="D69" s="29">
        <v>84936679</v>
      </c>
      <c r="E69" s="29">
        <v>84936673</v>
      </c>
      <c r="F69" s="29">
        <v>84936673</v>
      </c>
      <c r="G69" s="29">
        <v>84936673</v>
      </c>
      <c r="H69" s="29">
        <v>0</v>
      </c>
      <c r="I69" s="29">
        <v>6</v>
      </c>
      <c r="J69" s="29">
        <v>6</v>
      </c>
      <c r="K69" s="30">
        <v>0.99999992935914062</v>
      </c>
      <c r="L69" s="30">
        <v>0.99999992935914062</v>
      </c>
    </row>
    <row r="70" spans="1:12" x14ac:dyDescent="0.25">
      <c r="A70" s="14" t="s">
        <v>1806</v>
      </c>
      <c r="B70" s="37"/>
      <c r="C70" s="20">
        <v>0</v>
      </c>
      <c r="D70" s="20">
        <v>42155917</v>
      </c>
      <c r="E70" s="20">
        <v>42155917</v>
      </c>
      <c r="F70" s="20">
        <v>41838234</v>
      </c>
      <c r="G70" s="20">
        <v>41838234</v>
      </c>
      <c r="H70" s="20">
        <v>0</v>
      </c>
      <c r="I70" s="20">
        <v>0</v>
      </c>
      <c r="J70" s="20">
        <v>317683</v>
      </c>
      <c r="K70" s="26">
        <v>1</v>
      </c>
      <c r="L70" s="26">
        <v>0.99246409466078034</v>
      </c>
    </row>
    <row r="71" spans="1:12" ht="30" x14ac:dyDescent="0.25">
      <c r="A71" s="31" t="s">
        <v>1086</v>
      </c>
      <c r="B71" s="40" t="s">
        <v>1087</v>
      </c>
      <c r="C71" s="29">
        <v>0</v>
      </c>
      <c r="D71" s="29">
        <v>9668016</v>
      </c>
      <c r="E71" s="29">
        <v>9668016</v>
      </c>
      <c r="F71" s="29">
        <v>9668016</v>
      </c>
      <c r="G71" s="29">
        <v>9668016</v>
      </c>
      <c r="H71" s="29">
        <v>0</v>
      </c>
      <c r="I71" s="29">
        <v>0</v>
      </c>
      <c r="J71" s="29">
        <v>0</v>
      </c>
      <c r="K71" s="30">
        <v>1</v>
      </c>
      <c r="L71" s="30">
        <v>1</v>
      </c>
    </row>
    <row r="72" spans="1:12" ht="30" x14ac:dyDescent="0.25">
      <c r="A72" s="31" t="s">
        <v>1088</v>
      </c>
      <c r="B72" s="40" t="s">
        <v>1089</v>
      </c>
      <c r="C72" s="29">
        <v>0</v>
      </c>
      <c r="D72" s="29">
        <v>32487901</v>
      </c>
      <c r="E72" s="29">
        <v>32487901</v>
      </c>
      <c r="F72" s="29">
        <v>32170218</v>
      </c>
      <c r="G72" s="29">
        <v>32170218</v>
      </c>
      <c r="H72" s="29">
        <v>0</v>
      </c>
      <c r="I72" s="29">
        <v>0</v>
      </c>
      <c r="J72" s="29">
        <v>317683</v>
      </c>
      <c r="K72" s="30">
        <v>1</v>
      </c>
      <c r="L72" s="30">
        <v>0.99022149815095784</v>
      </c>
    </row>
    <row r="73" spans="1:12" x14ac:dyDescent="0.25">
      <c r="A73" s="14" t="s">
        <v>1935</v>
      </c>
      <c r="B73" s="37"/>
      <c r="C73" s="20">
        <v>1871788411</v>
      </c>
      <c r="D73" s="20">
        <v>1871788411</v>
      </c>
      <c r="E73" s="20">
        <v>0</v>
      </c>
      <c r="F73" s="20">
        <v>0</v>
      </c>
      <c r="G73" s="20">
        <v>0</v>
      </c>
      <c r="H73" s="20">
        <v>0</v>
      </c>
      <c r="I73" s="20">
        <v>1871788411</v>
      </c>
      <c r="J73" s="20">
        <v>1871788411</v>
      </c>
      <c r="K73" s="26">
        <v>0</v>
      </c>
      <c r="L73" s="26">
        <v>0</v>
      </c>
    </row>
    <row r="74" spans="1:12" ht="45" x14ac:dyDescent="0.25">
      <c r="A74" s="31" t="s">
        <v>1090</v>
      </c>
      <c r="B74" s="40" t="s">
        <v>1093</v>
      </c>
      <c r="C74" s="29">
        <v>1871788411</v>
      </c>
      <c r="D74" s="29">
        <v>1871788411</v>
      </c>
      <c r="E74" s="29">
        <v>0</v>
      </c>
      <c r="F74" s="29">
        <v>0</v>
      </c>
      <c r="G74" s="29">
        <v>0</v>
      </c>
      <c r="H74" s="29">
        <v>0</v>
      </c>
      <c r="I74" s="29">
        <v>1871788411</v>
      </c>
      <c r="J74" s="29">
        <v>1871788411</v>
      </c>
      <c r="K74" s="30">
        <v>0</v>
      </c>
      <c r="L74" s="30">
        <v>0</v>
      </c>
    </row>
    <row r="75" spans="1:12" x14ac:dyDescent="0.25">
      <c r="A75" s="14" t="s">
        <v>1936</v>
      </c>
      <c r="B75" s="37"/>
      <c r="C75" s="20">
        <v>0</v>
      </c>
      <c r="D75" s="20">
        <v>164248166</v>
      </c>
      <c r="E75" s="20">
        <v>164248166</v>
      </c>
      <c r="F75" s="20">
        <v>164248166</v>
      </c>
      <c r="G75" s="20">
        <v>164248166</v>
      </c>
      <c r="H75" s="20">
        <v>164248166</v>
      </c>
      <c r="I75" s="20">
        <v>0</v>
      </c>
      <c r="J75" s="20">
        <v>0</v>
      </c>
      <c r="K75" s="26">
        <v>1</v>
      </c>
      <c r="L75" s="26">
        <v>1</v>
      </c>
    </row>
    <row r="76" spans="1:12" ht="60" x14ac:dyDescent="0.25">
      <c r="A76" s="31" t="s">
        <v>1094</v>
      </c>
      <c r="B76" s="40" t="s">
        <v>1097</v>
      </c>
      <c r="C76" s="29">
        <v>0</v>
      </c>
      <c r="D76" s="29">
        <v>164248166</v>
      </c>
      <c r="E76" s="29">
        <v>164248166</v>
      </c>
      <c r="F76" s="29">
        <v>164248166</v>
      </c>
      <c r="G76" s="29">
        <v>164248166</v>
      </c>
      <c r="H76" s="29">
        <v>164248166</v>
      </c>
      <c r="I76" s="29">
        <v>0</v>
      </c>
      <c r="J76" s="29">
        <v>0</v>
      </c>
      <c r="K76" s="30">
        <v>1</v>
      </c>
      <c r="L76" s="30">
        <v>1</v>
      </c>
    </row>
    <row r="77" spans="1:12" x14ac:dyDescent="0.25">
      <c r="A77" s="14" t="s">
        <v>1937</v>
      </c>
      <c r="B77" s="37"/>
      <c r="C77" s="20">
        <v>0</v>
      </c>
      <c r="D77" s="20">
        <v>575501681</v>
      </c>
      <c r="E77" s="20">
        <v>575501681</v>
      </c>
      <c r="F77" s="20">
        <v>575501681</v>
      </c>
      <c r="G77" s="20">
        <v>575501681</v>
      </c>
      <c r="H77" s="20">
        <v>51240762</v>
      </c>
      <c r="I77" s="20">
        <v>0</v>
      </c>
      <c r="J77" s="20">
        <v>0</v>
      </c>
      <c r="K77" s="26">
        <v>1</v>
      </c>
      <c r="L77" s="26">
        <v>1</v>
      </c>
    </row>
    <row r="78" spans="1:12" ht="60" x14ac:dyDescent="0.25">
      <c r="A78" s="31" t="s">
        <v>1098</v>
      </c>
      <c r="B78" s="40" t="s">
        <v>1101</v>
      </c>
      <c r="C78" s="29">
        <v>0</v>
      </c>
      <c r="D78" s="29">
        <v>575501681</v>
      </c>
      <c r="E78" s="29">
        <v>575501681</v>
      </c>
      <c r="F78" s="29">
        <v>575501681</v>
      </c>
      <c r="G78" s="29">
        <v>575501681</v>
      </c>
      <c r="H78" s="29">
        <v>51240762</v>
      </c>
      <c r="I78" s="29">
        <v>0</v>
      </c>
      <c r="J78" s="29">
        <v>0</v>
      </c>
      <c r="K78" s="30">
        <v>1</v>
      </c>
      <c r="L78" s="30">
        <v>1</v>
      </c>
    </row>
    <row r="79" spans="1:12" x14ac:dyDescent="0.25">
      <c r="A79" s="15" t="s">
        <v>1927</v>
      </c>
      <c r="B79" s="38" t="s">
        <v>2045</v>
      </c>
      <c r="C79" s="21">
        <v>645000000</v>
      </c>
      <c r="D79" s="21">
        <v>701854508</v>
      </c>
      <c r="E79" s="21">
        <v>688854508</v>
      </c>
      <c r="F79" s="21">
        <v>509290000</v>
      </c>
      <c r="G79" s="21">
        <v>471727000</v>
      </c>
      <c r="H79" s="21">
        <v>313160000</v>
      </c>
      <c r="I79" s="21">
        <v>13000000</v>
      </c>
      <c r="J79" s="21">
        <v>192564508</v>
      </c>
      <c r="K79" s="27">
        <v>0.98147764265695936</v>
      </c>
      <c r="L79" s="27">
        <v>0.72563472086439884</v>
      </c>
    </row>
    <row r="80" spans="1:12" x14ac:dyDescent="0.25">
      <c r="A80" s="16" t="s">
        <v>1722</v>
      </c>
      <c r="B80" s="39"/>
      <c r="C80" s="22">
        <v>250000000</v>
      </c>
      <c r="D80" s="22">
        <v>250000000</v>
      </c>
      <c r="E80" s="22">
        <v>250000000</v>
      </c>
      <c r="F80" s="22">
        <v>204130000</v>
      </c>
      <c r="G80" s="22">
        <v>190567000</v>
      </c>
      <c r="H80" s="22">
        <v>56000000</v>
      </c>
      <c r="I80" s="22">
        <v>0</v>
      </c>
      <c r="J80" s="22">
        <v>45870000</v>
      </c>
      <c r="K80" s="28">
        <v>1</v>
      </c>
      <c r="L80" s="28">
        <v>0.81652000000000002</v>
      </c>
    </row>
    <row r="81" spans="1:12" ht="45" x14ac:dyDescent="0.25">
      <c r="A81" s="31" t="s">
        <v>1008</v>
      </c>
      <c r="B81" s="40" t="s">
        <v>1009</v>
      </c>
      <c r="C81" s="29">
        <v>250000000</v>
      </c>
      <c r="D81" s="29">
        <v>250000000</v>
      </c>
      <c r="E81" s="29">
        <v>250000000</v>
      </c>
      <c r="F81" s="29">
        <v>204130000</v>
      </c>
      <c r="G81" s="29">
        <v>190567000</v>
      </c>
      <c r="H81" s="29">
        <v>56000000</v>
      </c>
      <c r="I81" s="29">
        <v>0</v>
      </c>
      <c r="J81" s="29">
        <v>45870000</v>
      </c>
      <c r="K81" s="30">
        <v>1</v>
      </c>
      <c r="L81" s="30">
        <v>0.81652000000000002</v>
      </c>
    </row>
    <row r="82" spans="1:12" x14ac:dyDescent="0.25">
      <c r="A82" s="14" t="s">
        <v>1924</v>
      </c>
      <c r="B82" s="37"/>
      <c r="C82" s="20">
        <v>0</v>
      </c>
      <c r="D82" s="20">
        <v>148054508</v>
      </c>
      <c r="E82" s="20">
        <v>148054508</v>
      </c>
      <c r="F82" s="20">
        <v>19360000</v>
      </c>
      <c r="G82" s="20">
        <v>19360000</v>
      </c>
      <c r="H82" s="20">
        <v>19360000</v>
      </c>
      <c r="I82" s="20">
        <v>0</v>
      </c>
      <c r="J82" s="20">
        <v>128694508</v>
      </c>
      <c r="K82" s="26">
        <v>1</v>
      </c>
      <c r="L82" s="26">
        <v>0.13076265127975706</v>
      </c>
    </row>
    <row r="83" spans="1:12" ht="30" x14ac:dyDescent="0.25">
      <c r="A83" s="31" t="s">
        <v>966</v>
      </c>
      <c r="B83" s="40" t="s">
        <v>967</v>
      </c>
      <c r="C83" s="29">
        <v>0</v>
      </c>
      <c r="D83" s="29">
        <v>128694508</v>
      </c>
      <c r="E83" s="29">
        <v>128694508</v>
      </c>
      <c r="F83" s="29">
        <v>0</v>
      </c>
      <c r="G83" s="29">
        <v>0</v>
      </c>
      <c r="H83" s="29">
        <v>0</v>
      </c>
      <c r="I83" s="29">
        <v>0</v>
      </c>
      <c r="J83" s="29">
        <v>128694508</v>
      </c>
      <c r="K83" s="30">
        <v>1</v>
      </c>
      <c r="L83" s="30">
        <v>0</v>
      </c>
    </row>
    <row r="84" spans="1:12" ht="30" x14ac:dyDescent="0.25">
      <c r="A84" s="31" t="s">
        <v>1036</v>
      </c>
      <c r="B84" s="40" t="s">
        <v>1037</v>
      </c>
      <c r="C84" s="29">
        <v>0</v>
      </c>
      <c r="D84" s="29">
        <v>19360000</v>
      </c>
      <c r="E84" s="29">
        <v>19360000</v>
      </c>
      <c r="F84" s="29">
        <v>19360000</v>
      </c>
      <c r="G84" s="29">
        <v>19360000</v>
      </c>
      <c r="H84" s="29">
        <v>19360000</v>
      </c>
      <c r="I84" s="29">
        <v>0</v>
      </c>
      <c r="J84" s="29">
        <v>0</v>
      </c>
      <c r="K84" s="30">
        <v>1</v>
      </c>
      <c r="L84" s="30">
        <v>1</v>
      </c>
    </row>
    <row r="85" spans="1:12" x14ac:dyDescent="0.25">
      <c r="A85" s="14" t="s">
        <v>1918</v>
      </c>
      <c r="B85" s="37"/>
      <c r="C85" s="20">
        <v>395000000</v>
      </c>
      <c r="D85" s="20">
        <v>303800000</v>
      </c>
      <c r="E85" s="20">
        <v>290800000</v>
      </c>
      <c r="F85" s="20">
        <v>285800000</v>
      </c>
      <c r="G85" s="20">
        <v>261800000</v>
      </c>
      <c r="H85" s="20">
        <v>237800000</v>
      </c>
      <c r="I85" s="20">
        <v>13000000</v>
      </c>
      <c r="J85" s="20">
        <v>18000000</v>
      </c>
      <c r="K85" s="26">
        <v>0.9572086899275839</v>
      </c>
      <c r="L85" s="26">
        <v>0.94075049374588549</v>
      </c>
    </row>
    <row r="86" spans="1:12" ht="30" x14ac:dyDescent="0.25">
      <c r="A86" s="31" t="s">
        <v>1186</v>
      </c>
      <c r="B86" s="40" t="s">
        <v>1187</v>
      </c>
      <c r="C86" s="29">
        <v>395000000</v>
      </c>
      <c r="D86" s="29">
        <v>303800000</v>
      </c>
      <c r="E86" s="29">
        <v>290800000</v>
      </c>
      <c r="F86" s="29">
        <v>285800000</v>
      </c>
      <c r="G86" s="29">
        <v>261800000</v>
      </c>
      <c r="H86" s="29">
        <v>237800000</v>
      </c>
      <c r="I86" s="29">
        <v>13000000</v>
      </c>
      <c r="J86" s="29">
        <v>18000000</v>
      </c>
      <c r="K86" s="30">
        <v>0.9572086899275839</v>
      </c>
      <c r="L86" s="30">
        <v>0.94075049374588549</v>
      </c>
    </row>
    <row r="87" spans="1:12" ht="30" x14ac:dyDescent="0.25">
      <c r="A87" s="31" t="s">
        <v>1138</v>
      </c>
      <c r="B87" s="40" t="s">
        <v>1139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30" t="e">
        <v>#DIV/0!</v>
      </c>
      <c r="L87" s="30" t="e">
        <v>#DIV/0!</v>
      </c>
    </row>
    <row r="88" spans="1:12" x14ac:dyDescent="0.25">
      <c r="A88" s="14" t="s">
        <v>1934</v>
      </c>
      <c r="B88" s="37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6" t="e">
        <v>#DIV/0!</v>
      </c>
      <c r="L88" s="26" t="e">
        <v>#DIV/0!</v>
      </c>
    </row>
    <row r="89" spans="1:12" ht="30" x14ac:dyDescent="0.25">
      <c r="A89" s="31" t="s">
        <v>1078</v>
      </c>
      <c r="B89" s="40" t="s">
        <v>1079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30" t="e">
        <v>#DIV/0!</v>
      </c>
      <c r="L89" s="30" t="e">
        <v>#DIV/0!</v>
      </c>
    </row>
    <row r="90" spans="1:12" x14ac:dyDescent="0.25">
      <c r="A90" s="15" t="s">
        <v>1920</v>
      </c>
      <c r="B90" s="38"/>
      <c r="C90" s="21">
        <v>941772384</v>
      </c>
      <c r="D90" s="21">
        <v>873605956</v>
      </c>
      <c r="E90" s="21">
        <v>751130237</v>
      </c>
      <c r="F90" s="21">
        <v>721703074</v>
      </c>
      <c r="G90" s="21">
        <v>521446264.80000001</v>
      </c>
      <c r="H90" s="21">
        <v>308793332</v>
      </c>
      <c r="I90" s="21">
        <v>122475719</v>
      </c>
      <c r="J90" s="21">
        <v>151902882</v>
      </c>
      <c r="K90" s="27">
        <v>0.85980439103141826</v>
      </c>
      <c r="L90" s="27">
        <v>0.82611968135437031</v>
      </c>
    </row>
    <row r="91" spans="1:12" x14ac:dyDescent="0.25">
      <c r="A91" s="16" t="s">
        <v>1918</v>
      </c>
      <c r="B91" s="39"/>
      <c r="C91" s="22">
        <v>941772384</v>
      </c>
      <c r="D91" s="22">
        <v>873605956</v>
      </c>
      <c r="E91" s="22">
        <v>751130237</v>
      </c>
      <c r="F91" s="22">
        <v>721703074</v>
      </c>
      <c r="G91" s="22">
        <v>521446264.80000001</v>
      </c>
      <c r="H91" s="22">
        <v>308793332</v>
      </c>
      <c r="I91" s="22">
        <v>122475719</v>
      </c>
      <c r="J91" s="22">
        <v>151902882</v>
      </c>
      <c r="K91" s="28">
        <v>0.85980439103141826</v>
      </c>
      <c r="L91" s="28">
        <v>0.82611968135437031</v>
      </c>
    </row>
    <row r="92" spans="1:12" ht="30" x14ac:dyDescent="0.25">
      <c r="A92" s="31" t="s">
        <v>1188</v>
      </c>
      <c r="B92" s="40" t="s">
        <v>1189</v>
      </c>
      <c r="C92" s="29">
        <v>495000000</v>
      </c>
      <c r="D92" s="29">
        <v>429233572</v>
      </c>
      <c r="E92" s="29">
        <v>407733571</v>
      </c>
      <c r="F92" s="29">
        <v>407733571</v>
      </c>
      <c r="G92" s="29">
        <v>217526761.80000001</v>
      </c>
      <c r="H92" s="29">
        <v>56000000</v>
      </c>
      <c r="I92" s="29">
        <v>21500001</v>
      </c>
      <c r="J92" s="29">
        <v>21500001</v>
      </c>
      <c r="K92" s="30">
        <v>0.94991071900592161</v>
      </c>
      <c r="L92" s="30">
        <v>0.94991071900592161</v>
      </c>
    </row>
    <row r="93" spans="1:12" ht="30" x14ac:dyDescent="0.25">
      <c r="A93" s="31" t="s">
        <v>938</v>
      </c>
      <c r="B93" s="40" t="s">
        <v>941</v>
      </c>
      <c r="C93" s="29">
        <v>219408743</v>
      </c>
      <c r="D93" s="29">
        <v>217008743</v>
      </c>
      <c r="E93" s="29">
        <v>163900000</v>
      </c>
      <c r="F93" s="29">
        <v>160422837</v>
      </c>
      <c r="G93" s="29">
        <v>160422837</v>
      </c>
      <c r="H93" s="29">
        <v>113046666</v>
      </c>
      <c r="I93" s="29">
        <v>53108743</v>
      </c>
      <c r="J93" s="29">
        <v>56585906</v>
      </c>
      <c r="K93" s="30">
        <v>0.75526910913446466</v>
      </c>
      <c r="L93" s="30">
        <v>0.73924596208549997</v>
      </c>
    </row>
    <row r="94" spans="1:12" x14ac:dyDescent="0.25">
      <c r="A94" s="31" t="s">
        <v>942</v>
      </c>
      <c r="B94" s="40" t="s">
        <v>943</v>
      </c>
      <c r="C94" s="29">
        <v>227363641</v>
      </c>
      <c r="D94" s="29">
        <v>227363641</v>
      </c>
      <c r="E94" s="29">
        <v>179496666</v>
      </c>
      <c r="F94" s="29">
        <v>153546666</v>
      </c>
      <c r="G94" s="29">
        <v>143496666</v>
      </c>
      <c r="H94" s="29">
        <v>139746666</v>
      </c>
      <c r="I94" s="29">
        <v>47866975</v>
      </c>
      <c r="J94" s="29">
        <v>73816975</v>
      </c>
      <c r="K94" s="30">
        <v>0.78946952648422797</v>
      </c>
      <c r="L94" s="30">
        <v>0.67533518255014224</v>
      </c>
    </row>
    <row r="95" spans="1:12" ht="30" x14ac:dyDescent="0.25">
      <c r="A95" s="31" t="s">
        <v>1140</v>
      </c>
      <c r="B95" s="40" t="s">
        <v>1141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30" t="e">
        <v>#DIV/0!</v>
      </c>
      <c r="L95" s="30" t="e">
        <v>#DIV/0!</v>
      </c>
    </row>
    <row r="96" spans="1:12" ht="30" x14ac:dyDescent="0.25">
      <c r="A96" s="31" t="s">
        <v>1142</v>
      </c>
      <c r="B96" s="40" t="s">
        <v>1143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30" t="e">
        <v>#DIV/0!</v>
      </c>
      <c r="L96" s="30" t="e">
        <v>#DIV/0!</v>
      </c>
    </row>
    <row r="97" spans="1:12" x14ac:dyDescent="0.25">
      <c r="A97" s="31" t="s">
        <v>1144</v>
      </c>
      <c r="B97" s="40" t="s">
        <v>1145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30" t="e">
        <v>#DIV/0!</v>
      </c>
      <c r="L97" s="30" t="e">
        <v>#DIV/0!</v>
      </c>
    </row>
    <row r="98" spans="1:12" x14ac:dyDescent="0.25">
      <c r="A98" s="15" t="s">
        <v>1921</v>
      </c>
      <c r="B98" s="38" t="s">
        <v>2045</v>
      </c>
      <c r="C98" s="21">
        <v>1244078849</v>
      </c>
      <c r="D98" s="21">
        <v>1048605529</v>
      </c>
      <c r="E98" s="21">
        <v>861387877</v>
      </c>
      <c r="F98" s="21">
        <v>847521208</v>
      </c>
      <c r="G98" s="21">
        <v>841454542</v>
      </c>
      <c r="H98" s="21">
        <v>437044635.39999998</v>
      </c>
      <c r="I98" s="21">
        <v>187217652</v>
      </c>
      <c r="J98" s="21">
        <v>201084321</v>
      </c>
      <c r="K98" s="27">
        <v>0.82146036157320323</v>
      </c>
      <c r="L98" s="27">
        <v>0.80823644789307614</v>
      </c>
    </row>
    <row r="99" spans="1:12" x14ac:dyDescent="0.25">
      <c r="A99" s="16" t="s">
        <v>1918</v>
      </c>
      <c r="B99" s="39"/>
      <c r="C99" s="22">
        <v>1244078849</v>
      </c>
      <c r="D99" s="22">
        <v>1048605529</v>
      </c>
      <c r="E99" s="22">
        <v>861387877</v>
      </c>
      <c r="F99" s="22">
        <v>847521208</v>
      </c>
      <c r="G99" s="22">
        <v>841454542</v>
      </c>
      <c r="H99" s="22">
        <v>437044635.39999998</v>
      </c>
      <c r="I99" s="22">
        <v>187217652</v>
      </c>
      <c r="J99" s="22">
        <v>201084321</v>
      </c>
      <c r="K99" s="28">
        <v>0.82146036157320323</v>
      </c>
      <c r="L99" s="28">
        <v>0.80823644789307614</v>
      </c>
    </row>
    <row r="100" spans="1:12" ht="30" x14ac:dyDescent="0.25">
      <c r="A100" s="31" t="s">
        <v>944</v>
      </c>
      <c r="B100" s="40" t="s">
        <v>945</v>
      </c>
      <c r="C100" s="29">
        <v>467363641</v>
      </c>
      <c r="D100" s="29">
        <v>402074620</v>
      </c>
      <c r="E100" s="29">
        <v>279856968</v>
      </c>
      <c r="F100" s="29">
        <v>267740300</v>
      </c>
      <c r="G100" s="29">
        <v>267740300</v>
      </c>
      <c r="H100" s="29">
        <v>179800000</v>
      </c>
      <c r="I100" s="29">
        <v>122217652</v>
      </c>
      <c r="J100" s="29">
        <v>134334320</v>
      </c>
      <c r="K100" s="30">
        <v>0.69603241308789898</v>
      </c>
      <c r="L100" s="30">
        <v>0.66589704169837927</v>
      </c>
    </row>
    <row r="101" spans="1:12" ht="30" x14ac:dyDescent="0.25">
      <c r="A101" s="31" t="s">
        <v>946</v>
      </c>
      <c r="B101" s="40" t="s">
        <v>947</v>
      </c>
      <c r="C101" s="29">
        <v>373165984</v>
      </c>
      <c r="D101" s="29">
        <v>292699600</v>
      </c>
      <c r="E101" s="29">
        <v>227699600</v>
      </c>
      <c r="F101" s="29">
        <v>227699600</v>
      </c>
      <c r="G101" s="29">
        <v>227699600</v>
      </c>
      <c r="H101" s="29">
        <v>75000000</v>
      </c>
      <c r="I101" s="29">
        <v>65000000</v>
      </c>
      <c r="J101" s="29">
        <v>65000000</v>
      </c>
      <c r="K101" s="30">
        <v>0.7779293172932249</v>
      </c>
      <c r="L101" s="30">
        <v>0.7779293172932249</v>
      </c>
    </row>
    <row r="102" spans="1:12" ht="30" x14ac:dyDescent="0.25">
      <c r="A102" s="31" t="s">
        <v>948</v>
      </c>
      <c r="B102" s="40" t="s">
        <v>949</v>
      </c>
      <c r="C102" s="29">
        <v>200464375</v>
      </c>
      <c r="D102" s="29">
        <v>200464375</v>
      </c>
      <c r="E102" s="29">
        <v>200464375</v>
      </c>
      <c r="F102" s="29">
        <v>199531041</v>
      </c>
      <c r="G102" s="29">
        <v>193464375</v>
      </c>
      <c r="H102" s="29">
        <v>94744635.400000006</v>
      </c>
      <c r="I102" s="29">
        <v>0</v>
      </c>
      <c r="J102" s="29">
        <v>933334</v>
      </c>
      <c r="K102" s="30">
        <v>1</v>
      </c>
      <c r="L102" s="30">
        <v>0.99534414032418483</v>
      </c>
    </row>
    <row r="103" spans="1:12" ht="30" x14ac:dyDescent="0.25">
      <c r="A103" s="31" t="s">
        <v>950</v>
      </c>
      <c r="B103" s="40" t="s">
        <v>951</v>
      </c>
      <c r="C103" s="29">
        <v>203084849</v>
      </c>
      <c r="D103" s="29">
        <v>153366934</v>
      </c>
      <c r="E103" s="29">
        <v>153366934</v>
      </c>
      <c r="F103" s="29">
        <v>152550267</v>
      </c>
      <c r="G103" s="29">
        <v>152550267</v>
      </c>
      <c r="H103" s="29">
        <v>87500000</v>
      </c>
      <c r="I103" s="29">
        <v>0</v>
      </c>
      <c r="J103" s="29">
        <v>816667</v>
      </c>
      <c r="K103" s="30">
        <v>1</v>
      </c>
      <c r="L103" s="30">
        <v>0.99467507774524588</v>
      </c>
    </row>
    <row r="104" spans="1:12" ht="30" x14ac:dyDescent="0.25">
      <c r="A104" s="31" t="s">
        <v>1146</v>
      </c>
      <c r="B104" s="40" t="s">
        <v>1147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30" t="e">
        <v>#DIV/0!</v>
      </c>
      <c r="L104" s="30" t="e">
        <v>#DIV/0!</v>
      </c>
    </row>
    <row r="105" spans="1:12" ht="30" x14ac:dyDescent="0.25">
      <c r="A105" s="31" t="s">
        <v>1148</v>
      </c>
      <c r="B105" s="40" t="s">
        <v>1149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30" t="e">
        <v>#DIV/0!</v>
      </c>
      <c r="L105" s="30" t="e">
        <v>#DIV/0!</v>
      </c>
    </row>
    <row r="106" spans="1:12" ht="30" x14ac:dyDescent="0.25">
      <c r="A106" s="31" t="s">
        <v>1150</v>
      </c>
      <c r="B106" s="40" t="s">
        <v>1151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30" t="e">
        <v>#DIV/0!</v>
      </c>
      <c r="L106" s="30" t="e">
        <v>#DIV/0!</v>
      </c>
    </row>
    <row r="107" spans="1:12" ht="30" x14ac:dyDescent="0.25">
      <c r="A107" s="31" t="s">
        <v>1152</v>
      </c>
      <c r="B107" s="40" t="s">
        <v>1153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30" t="e">
        <v>#DIV/0!</v>
      </c>
      <c r="L107" s="30" t="e">
        <v>#DIV/0!</v>
      </c>
    </row>
    <row r="108" spans="1:12" x14ac:dyDescent="0.25">
      <c r="A108" s="14" t="s">
        <v>1934</v>
      </c>
      <c r="B108" s="37"/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6" t="e">
        <v>#DIV/0!</v>
      </c>
      <c r="L108" s="26" t="e">
        <v>#DIV/0!</v>
      </c>
    </row>
    <row r="109" spans="1:12" ht="30" x14ac:dyDescent="0.25">
      <c r="A109" s="31" t="s">
        <v>1080</v>
      </c>
      <c r="B109" s="40" t="s">
        <v>1081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30" t="e">
        <v>#DIV/0!</v>
      </c>
      <c r="L109" s="30" t="e">
        <v>#DIV/0!</v>
      </c>
    </row>
    <row r="110" spans="1:12" x14ac:dyDescent="0.25">
      <c r="A110" s="15" t="s">
        <v>1922</v>
      </c>
      <c r="B110" s="38"/>
      <c r="C110" s="21">
        <v>650000000</v>
      </c>
      <c r="D110" s="21">
        <v>615020000</v>
      </c>
      <c r="E110" s="21">
        <v>558750000</v>
      </c>
      <c r="F110" s="21">
        <v>554683333</v>
      </c>
      <c r="G110" s="21">
        <v>522433333</v>
      </c>
      <c r="H110" s="21">
        <v>518000000</v>
      </c>
      <c r="I110" s="21">
        <v>56270000</v>
      </c>
      <c r="J110" s="21">
        <v>60336667</v>
      </c>
      <c r="K110" s="27">
        <v>0.9085070404214497</v>
      </c>
      <c r="L110" s="27">
        <v>0.90189478878735652</v>
      </c>
    </row>
    <row r="111" spans="1:12" x14ac:dyDescent="0.25">
      <c r="A111" s="16" t="s">
        <v>1924</v>
      </c>
      <c r="B111" s="39"/>
      <c r="C111" s="22">
        <v>0</v>
      </c>
      <c r="D111" s="22">
        <v>15020000</v>
      </c>
      <c r="E111" s="22">
        <v>0</v>
      </c>
      <c r="F111" s="22">
        <v>0</v>
      </c>
      <c r="G111" s="22">
        <v>0</v>
      </c>
      <c r="H111" s="22">
        <v>0</v>
      </c>
      <c r="I111" s="22">
        <v>15020000</v>
      </c>
      <c r="J111" s="22">
        <v>15020000</v>
      </c>
      <c r="K111" s="28">
        <v>0</v>
      </c>
      <c r="L111" s="28">
        <v>0</v>
      </c>
    </row>
    <row r="112" spans="1:12" ht="30" x14ac:dyDescent="0.25">
      <c r="A112" s="31" t="s">
        <v>1040</v>
      </c>
      <c r="B112" s="40" t="s">
        <v>1041</v>
      </c>
      <c r="C112" s="29">
        <v>0</v>
      </c>
      <c r="D112" s="29">
        <v>15020000</v>
      </c>
      <c r="E112" s="29">
        <v>0</v>
      </c>
      <c r="F112" s="29">
        <v>0</v>
      </c>
      <c r="G112" s="29">
        <v>0</v>
      </c>
      <c r="H112" s="29">
        <v>0</v>
      </c>
      <c r="I112" s="29">
        <v>15020000</v>
      </c>
      <c r="J112" s="29">
        <v>15020000</v>
      </c>
      <c r="K112" s="30">
        <v>0</v>
      </c>
      <c r="L112" s="30">
        <v>0</v>
      </c>
    </row>
    <row r="113" spans="1:12" x14ac:dyDescent="0.25">
      <c r="A113" s="14" t="s">
        <v>1918</v>
      </c>
      <c r="B113" s="37"/>
      <c r="C113" s="20">
        <v>650000000</v>
      </c>
      <c r="D113" s="20">
        <v>600000000</v>
      </c>
      <c r="E113" s="20">
        <v>558750000</v>
      </c>
      <c r="F113" s="20">
        <v>554683333</v>
      </c>
      <c r="G113" s="20">
        <v>522433333</v>
      </c>
      <c r="H113" s="20">
        <v>518000000</v>
      </c>
      <c r="I113" s="20">
        <v>41250000</v>
      </c>
      <c r="J113" s="20">
        <v>45316667</v>
      </c>
      <c r="K113" s="26">
        <v>0.93125000000000002</v>
      </c>
      <c r="L113" s="26">
        <v>0.92447222166666665</v>
      </c>
    </row>
    <row r="114" spans="1:12" x14ac:dyDescent="0.25">
      <c r="A114" s="31" t="s">
        <v>952</v>
      </c>
      <c r="B114" s="40" t="s">
        <v>953</v>
      </c>
      <c r="C114" s="29">
        <v>650000000</v>
      </c>
      <c r="D114" s="29">
        <v>600000000</v>
      </c>
      <c r="E114" s="29">
        <v>558750000</v>
      </c>
      <c r="F114" s="29">
        <v>554683333</v>
      </c>
      <c r="G114" s="29">
        <v>522433333</v>
      </c>
      <c r="H114" s="29">
        <v>518000000</v>
      </c>
      <c r="I114" s="29">
        <v>41250000</v>
      </c>
      <c r="J114" s="29">
        <v>45316667</v>
      </c>
      <c r="K114" s="30">
        <v>0.93125000000000002</v>
      </c>
      <c r="L114" s="30">
        <v>0.92447222166666665</v>
      </c>
    </row>
    <row r="115" spans="1:12" ht="30" x14ac:dyDescent="0.25">
      <c r="A115" s="31" t="s">
        <v>1154</v>
      </c>
      <c r="B115" s="40" t="s">
        <v>1155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30" t="e">
        <v>#DIV/0!</v>
      </c>
      <c r="L115" s="30" t="e">
        <v>#DIV/0!</v>
      </c>
    </row>
    <row r="116" spans="1:12" x14ac:dyDescent="0.25">
      <c r="A116" s="15" t="s">
        <v>1923</v>
      </c>
      <c r="B116" s="38"/>
      <c r="C116" s="21">
        <v>684318231</v>
      </c>
      <c r="D116" s="21">
        <v>675824393.42000008</v>
      </c>
      <c r="E116" s="21">
        <v>642966666</v>
      </c>
      <c r="F116" s="21">
        <v>617768204</v>
      </c>
      <c r="G116" s="21">
        <v>612968204</v>
      </c>
      <c r="H116" s="21">
        <v>530300000</v>
      </c>
      <c r="I116" s="21">
        <v>32857727.420000076</v>
      </c>
      <c r="J116" s="21">
        <v>58056189.420000076</v>
      </c>
      <c r="K116" s="27">
        <v>0.95138126451203697</v>
      </c>
      <c r="L116" s="27">
        <v>0.91409574737868293</v>
      </c>
    </row>
    <row r="117" spans="1:12" x14ac:dyDescent="0.25">
      <c r="A117" s="16" t="s">
        <v>1929</v>
      </c>
      <c r="B117" s="39"/>
      <c r="C117" s="22">
        <v>0</v>
      </c>
      <c r="D117" s="22">
        <v>29824393.420000002</v>
      </c>
      <c r="E117" s="22">
        <v>0</v>
      </c>
      <c r="F117" s="22">
        <v>0</v>
      </c>
      <c r="G117" s="22">
        <v>0</v>
      </c>
      <c r="H117" s="22">
        <v>0</v>
      </c>
      <c r="I117" s="22">
        <v>29824393.420000002</v>
      </c>
      <c r="J117" s="22">
        <v>29824393.420000002</v>
      </c>
      <c r="K117" s="28">
        <v>0</v>
      </c>
      <c r="L117" s="28">
        <v>0</v>
      </c>
    </row>
    <row r="118" spans="1:12" ht="30" x14ac:dyDescent="0.25">
      <c r="A118" s="31" t="s">
        <v>980</v>
      </c>
      <c r="B118" s="40" t="s">
        <v>981</v>
      </c>
      <c r="C118" s="29">
        <v>0</v>
      </c>
      <c r="D118" s="29">
        <v>29824393.420000002</v>
      </c>
      <c r="E118" s="29">
        <v>0</v>
      </c>
      <c r="F118" s="29">
        <v>0</v>
      </c>
      <c r="G118" s="29">
        <v>0</v>
      </c>
      <c r="H118" s="29">
        <v>0</v>
      </c>
      <c r="I118" s="29">
        <v>29824393.420000002</v>
      </c>
      <c r="J118" s="29">
        <v>29824393.420000002</v>
      </c>
      <c r="K118" s="30">
        <v>0</v>
      </c>
      <c r="L118" s="30">
        <v>0</v>
      </c>
    </row>
    <row r="119" spans="1:12" x14ac:dyDescent="0.25">
      <c r="A119" s="14" t="s">
        <v>1918</v>
      </c>
      <c r="B119" s="37"/>
      <c r="C119" s="20">
        <v>684318231</v>
      </c>
      <c r="D119" s="20">
        <v>646000000</v>
      </c>
      <c r="E119" s="20">
        <v>642966666</v>
      </c>
      <c r="F119" s="20">
        <v>617768204</v>
      </c>
      <c r="G119" s="20">
        <v>612968204</v>
      </c>
      <c r="H119" s="20">
        <v>530300000</v>
      </c>
      <c r="I119" s="20">
        <v>3033334</v>
      </c>
      <c r="J119" s="20">
        <v>28231796</v>
      </c>
      <c r="K119" s="26">
        <v>0.99530443653250777</v>
      </c>
      <c r="L119" s="26">
        <v>0.95629752941176471</v>
      </c>
    </row>
    <row r="120" spans="1:12" x14ac:dyDescent="0.25">
      <c r="A120" s="31" t="s">
        <v>954</v>
      </c>
      <c r="B120" s="40" t="s">
        <v>955</v>
      </c>
      <c r="C120" s="29">
        <v>304000000</v>
      </c>
      <c r="D120" s="29">
        <v>304000000</v>
      </c>
      <c r="E120" s="29">
        <v>304000000</v>
      </c>
      <c r="F120" s="29">
        <v>279408205</v>
      </c>
      <c r="G120" s="29">
        <v>279408205</v>
      </c>
      <c r="H120" s="29">
        <v>260000000</v>
      </c>
      <c r="I120" s="29">
        <v>0</v>
      </c>
      <c r="J120" s="29">
        <v>24591795</v>
      </c>
      <c r="K120" s="30">
        <v>1</v>
      </c>
      <c r="L120" s="30">
        <v>0.91910593750000003</v>
      </c>
    </row>
    <row r="121" spans="1:12" x14ac:dyDescent="0.25">
      <c r="A121" s="31" t="s">
        <v>1050</v>
      </c>
      <c r="B121" s="40" t="s">
        <v>1051</v>
      </c>
      <c r="C121" s="29">
        <v>380318231</v>
      </c>
      <c r="D121" s="29">
        <v>342000000</v>
      </c>
      <c r="E121" s="29">
        <v>338966666</v>
      </c>
      <c r="F121" s="29">
        <v>338359999</v>
      </c>
      <c r="G121" s="29">
        <v>333559999</v>
      </c>
      <c r="H121" s="29">
        <v>270300000</v>
      </c>
      <c r="I121" s="29">
        <v>3033334</v>
      </c>
      <c r="J121" s="29">
        <v>3640001</v>
      </c>
      <c r="K121" s="30">
        <v>0.99113060233918127</v>
      </c>
      <c r="L121" s="30">
        <v>0.98935672222222226</v>
      </c>
    </row>
    <row r="122" spans="1:12" x14ac:dyDescent="0.25">
      <c r="A122" s="31" t="s">
        <v>1156</v>
      </c>
      <c r="B122" s="40" t="s">
        <v>1157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30" t="e">
        <v>#DIV/0!</v>
      </c>
      <c r="L122" s="30" t="e">
        <v>#DIV/0!</v>
      </c>
    </row>
    <row r="123" spans="1:12" ht="30" x14ac:dyDescent="0.25">
      <c r="A123" s="31" t="s">
        <v>1158</v>
      </c>
      <c r="B123" s="40" t="s">
        <v>1159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30" t="e">
        <v>#DIV/0!</v>
      </c>
      <c r="L123" s="30" t="e">
        <v>#DIV/0!</v>
      </c>
    </row>
    <row r="124" spans="1:12" x14ac:dyDescent="0.25">
      <c r="A124" s="15" t="s">
        <v>1930</v>
      </c>
      <c r="B124" s="38"/>
      <c r="C124" s="21">
        <v>917363641</v>
      </c>
      <c r="D124" s="21">
        <v>908058880.79999995</v>
      </c>
      <c r="E124" s="21">
        <v>790413641</v>
      </c>
      <c r="F124" s="21">
        <v>768736973</v>
      </c>
      <c r="G124" s="21">
        <v>636400307</v>
      </c>
      <c r="H124" s="21">
        <v>498663641</v>
      </c>
      <c r="I124" s="21">
        <v>117645239.79999995</v>
      </c>
      <c r="J124" s="21">
        <v>139321907.79999995</v>
      </c>
      <c r="K124" s="27">
        <v>0.87044315926258609</v>
      </c>
      <c r="L124" s="27">
        <v>0.84657172486738153</v>
      </c>
    </row>
    <row r="125" spans="1:12" x14ac:dyDescent="0.25">
      <c r="A125" s="16" t="s">
        <v>1929</v>
      </c>
      <c r="B125" s="39"/>
      <c r="C125" s="22">
        <v>0</v>
      </c>
      <c r="D125" s="22">
        <v>35695239.799999997</v>
      </c>
      <c r="E125" s="22">
        <v>0</v>
      </c>
      <c r="F125" s="22">
        <v>0</v>
      </c>
      <c r="G125" s="22">
        <v>0</v>
      </c>
      <c r="H125" s="22">
        <v>0</v>
      </c>
      <c r="I125" s="22">
        <v>35695239.799999997</v>
      </c>
      <c r="J125" s="22">
        <v>35695239.799999997</v>
      </c>
      <c r="K125" s="28">
        <v>0</v>
      </c>
      <c r="L125" s="28">
        <v>0</v>
      </c>
    </row>
    <row r="126" spans="1:12" ht="30" x14ac:dyDescent="0.25">
      <c r="A126" s="31" t="s">
        <v>982</v>
      </c>
      <c r="B126" s="40" t="s">
        <v>983</v>
      </c>
      <c r="C126" s="29">
        <v>0</v>
      </c>
      <c r="D126" s="29">
        <v>35695239.799999997</v>
      </c>
      <c r="E126" s="29">
        <v>0</v>
      </c>
      <c r="F126" s="29">
        <v>0</v>
      </c>
      <c r="G126" s="29">
        <v>0</v>
      </c>
      <c r="H126" s="29">
        <v>0</v>
      </c>
      <c r="I126" s="29">
        <v>35695239.799999997</v>
      </c>
      <c r="J126" s="29">
        <v>35695239.799999997</v>
      </c>
      <c r="K126" s="30">
        <v>0</v>
      </c>
      <c r="L126" s="30">
        <v>0</v>
      </c>
    </row>
    <row r="127" spans="1:12" x14ac:dyDescent="0.25">
      <c r="A127" s="14" t="s">
        <v>1918</v>
      </c>
      <c r="B127" s="37"/>
      <c r="C127" s="20">
        <v>917363641</v>
      </c>
      <c r="D127" s="20">
        <v>872363641</v>
      </c>
      <c r="E127" s="20">
        <v>790413641</v>
      </c>
      <c r="F127" s="20">
        <v>768736973</v>
      </c>
      <c r="G127" s="20">
        <v>636400307</v>
      </c>
      <c r="H127" s="20">
        <v>498663641</v>
      </c>
      <c r="I127" s="20">
        <v>81950000</v>
      </c>
      <c r="J127" s="20">
        <v>103626668</v>
      </c>
      <c r="K127" s="26">
        <v>0.90605981708951122</v>
      </c>
      <c r="L127" s="26">
        <v>0.88121161505400247</v>
      </c>
    </row>
    <row r="128" spans="1:12" ht="30" x14ac:dyDescent="0.25">
      <c r="A128" s="31" t="s">
        <v>1052</v>
      </c>
      <c r="B128" s="40" t="s">
        <v>1053</v>
      </c>
      <c r="C128" s="29">
        <v>217363641</v>
      </c>
      <c r="D128" s="29">
        <v>217363641</v>
      </c>
      <c r="E128" s="29">
        <v>207446975</v>
      </c>
      <c r="F128" s="29">
        <v>202196974</v>
      </c>
      <c r="G128" s="29">
        <v>201496974</v>
      </c>
      <c r="H128" s="29">
        <v>192863641</v>
      </c>
      <c r="I128" s="29">
        <v>9916666</v>
      </c>
      <c r="J128" s="29">
        <v>15166667</v>
      </c>
      <c r="K128" s="30">
        <v>0.95437753087693267</v>
      </c>
      <c r="L128" s="30">
        <v>0.9302244527639284</v>
      </c>
    </row>
    <row r="129" spans="1:12" x14ac:dyDescent="0.25">
      <c r="A129" s="31" t="s">
        <v>1054</v>
      </c>
      <c r="B129" s="40" t="s">
        <v>1055</v>
      </c>
      <c r="C129" s="29">
        <v>450000000</v>
      </c>
      <c r="D129" s="29">
        <v>450000000</v>
      </c>
      <c r="E129" s="29">
        <v>385966666</v>
      </c>
      <c r="F129" s="29">
        <v>369539999</v>
      </c>
      <c r="G129" s="29">
        <v>273903333</v>
      </c>
      <c r="H129" s="29">
        <v>156800000</v>
      </c>
      <c r="I129" s="29">
        <v>64033334</v>
      </c>
      <c r="J129" s="29">
        <v>80460001</v>
      </c>
      <c r="K129" s="30">
        <v>0.85770370222222225</v>
      </c>
      <c r="L129" s="30">
        <v>0.82119999777777775</v>
      </c>
    </row>
    <row r="130" spans="1:12" ht="30" x14ac:dyDescent="0.25">
      <c r="A130" s="31" t="s">
        <v>1056</v>
      </c>
      <c r="B130" s="40" t="s">
        <v>1057</v>
      </c>
      <c r="C130" s="29">
        <v>250000000</v>
      </c>
      <c r="D130" s="29">
        <v>205000000</v>
      </c>
      <c r="E130" s="29">
        <v>197000000</v>
      </c>
      <c r="F130" s="29">
        <v>197000000</v>
      </c>
      <c r="G130" s="29">
        <v>161000000</v>
      </c>
      <c r="H130" s="29">
        <v>149000000</v>
      </c>
      <c r="I130" s="29">
        <v>8000000</v>
      </c>
      <c r="J130" s="29">
        <v>8000000</v>
      </c>
      <c r="K130" s="30">
        <v>0.96097560975609753</v>
      </c>
      <c r="L130" s="30">
        <v>0.96097560975609753</v>
      </c>
    </row>
    <row r="131" spans="1:12" ht="30" x14ac:dyDescent="0.25">
      <c r="A131" s="31" t="s">
        <v>1160</v>
      </c>
      <c r="B131" s="40" t="s">
        <v>1161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30" t="e">
        <v>#DIV/0!</v>
      </c>
      <c r="L131" s="30" t="e">
        <v>#DIV/0!</v>
      </c>
    </row>
    <row r="132" spans="1:12" ht="30" x14ac:dyDescent="0.25">
      <c r="A132" s="31" t="s">
        <v>1162</v>
      </c>
      <c r="B132" s="40" t="s">
        <v>1163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30" t="e">
        <v>#DIV/0!</v>
      </c>
      <c r="L132" s="30" t="e">
        <v>#DIV/0!</v>
      </c>
    </row>
    <row r="133" spans="1:12" x14ac:dyDescent="0.25">
      <c r="A133" s="31" t="s">
        <v>1164</v>
      </c>
      <c r="B133" s="40" t="s">
        <v>1165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30" t="e">
        <v>#DIV/0!</v>
      </c>
      <c r="L133" s="30" t="e">
        <v>#DIV/0!</v>
      </c>
    </row>
    <row r="134" spans="1:12" x14ac:dyDescent="0.25">
      <c r="A134" s="15" t="s">
        <v>1926</v>
      </c>
      <c r="B134" s="38"/>
      <c r="C134" s="21">
        <v>3128948246</v>
      </c>
      <c r="D134" s="21">
        <v>5859408764.1800003</v>
      </c>
      <c r="E134" s="21">
        <v>3795349117</v>
      </c>
      <c r="F134" s="21">
        <v>3533239873.9899998</v>
      </c>
      <c r="G134" s="21">
        <v>3466562589</v>
      </c>
      <c r="H134" s="21">
        <v>2754114384.4000001</v>
      </c>
      <c r="I134" s="21">
        <v>2064059647.1800003</v>
      </c>
      <c r="J134" s="21">
        <v>2326168890.1900005</v>
      </c>
      <c r="K134" s="27">
        <v>0.64773585010861467</v>
      </c>
      <c r="L134" s="27">
        <v>0.60300279707221649</v>
      </c>
    </row>
    <row r="135" spans="1:12" x14ac:dyDescent="0.25">
      <c r="A135" s="16" t="s">
        <v>1924</v>
      </c>
      <c r="B135" s="39"/>
      <c r="C135" s="22">
        <v>812584605</v>
      </c>
      <c r="D135" s="22">
        <v>1073471246</v>
      </c>
      <c r="E135" s="22">
        <v>1017647557</v>
      </c>
      <c r="F135" s="22">
        <v>955559657.99000001</v>
      </c>
      <c r="G135" s="22">
        <v>927578068</v>
      </c>
      <c r="H135" s="22">
        <v>861691403</v>
      </c>
      <c r="I135" s="22">
        <v>55823689</v>
      </c>
      <c r="J135" s="22">
        <v>117911588.00999999</v>
      </c>
      <c r="K135" s="28">
        <v>0.94799703372772037</v>
      </c>
      <c r="L135" s="28">
        <v>0.89015859674922304</v>
      </c>
    </row>
    <row r="136" spans="1:12" ht="30" x14ac:dyDescent="0.25">
      <c r="A136" s="31" t="s">
        <v>960</v>
      </c>
      <c r="B136" s="40" t="s">
        <v>961</v>
      </c>
      <c r="C136" s="29">
        <v>61460816</v>
      </c>
      <c r="D136" s="29">
        <v>61460816</v>
      </c>
      <c r="E136" s="29">
        <v>61446665</v>
      </c>
      <c r="F136" s="29">
        <v>33428254.989999998</v>
      </c>
      <c r="G136" s="29">
        <v>5446665</v>
      </c>
      <c r="H136" s="29">
        <v>1613333</v>
      </c>
      <c r="I136" s="29">
        <v>14151</v>
      </c>
      <c r="J136" s="29">
        <v>28032561.010000002</v>
      </c>
      <c r="K136" s="30">
        <v>0.99976975574160942</v>
      </c>
      <c r="L136" s="30">
        <v>0.54389539816718346</v>
      </c>
    </row>
    <row r="137" spans="1:12" ht="30" x14ac:dyDescent="0.25">
      <c r="A137" s="31" t="s">
        <v>962</v>
      </c>
      <c r="B137" s="40" t="s">
        <v>963</v>
      </c>
      <c r="C137" s="29">
        <v>154305612</v>
      </c>
      <c r="D137" s="29">
        <v>151642061</v>
      </c>
      <c r="E137" s="29">
        <v>139549999</v>
      </c>
      <c r="F137" s="29">
        <v>110003333</v>
      </c>
      <c r="G137" s="29">
        <v>110003333</v>
      </c>
      <c r="H137" s="29">
        <v>74350000</v>
      </c>
      <c r="I137" s="29">
        <v>12092062</v>
      </c>
      <c r="J137" s="29">
        <v>41638728</v>
      </c>
      <c r="K137" s="30">
        <v>0.92025918191655287</v>
      </c>
      <c r="L137" s="30">
        <v>0.72541438882184539</v>
      </c>
    </row>
    <row r="138" spans="1:12" ht="45" x14ac:dyDescent="0.25">
      <c r="A138" s="31" t="s">
        <v>964</v>
      </c>
      <c r="B138" s="40" t="s">
        <v>965</v>
      </c>
      <c r="C138" s="29">
        <v>596818177</v>
      </c>
      <c r="D138" s="29">
        <v>599535653</v>
      </c>
      <c r="E138" s="29">
        <v>555818177</v>
      </c>
      <c r="F138" s="29">
        <v>551295354</v>
      </c>
      <c r="G138" s="29">
        <v>551295354</v>
      </c>
      <c r="H138" s="29">
        <v>524895354</v>
      </c>
      <c r="I138" s="29">
        <v>43717476</v>
      </c>
      <c r="J138" s="29">
        <v>48240299</v>
      </c>
      <c r="K138" s="30">
        <v>0.92708110721815573</v>
      </c>
      <c r="L138" s="30">
        <v>0.91953723059068848</v>
      </c>
    </row>
    <row r="139" spans="1:12" ht="30" x14ac:dyDescent="0.25">
      <c r="A139" s="31" t="s">
        <v>1042</v>
      </c>
      <c r="B139" s="40" t="s">
        <v>1043</v>
      </c>
      <c r="C139" s="29">
        <v>0</v>
      </c>
      <c r="D139" s="29">
        <v>52961772</v>
      </c>
      <c r="E139" s="29">
        <v>52961772</v>
      </c>
      <c r="F139" s="29">
        <v>52961772</v>
      </c>
      <c r="G139" s="29">
        <v>52961772</v>
      </c>
      <c r="H139" s="29">
        <v>52961772</v>
      </c>
      <c r="I139" s="29">
        <v>0</v>
      </c>
      <c r="J139" s="29">
        <v>0</v>
      </c>
      <c r="K139" s="30">
        <v>1</v>
      </c>
      <c r="L139" s="30">
        <v>1</v>
      </c>
    </row>
    <row r="140" spans="1:12" ht="30" x14ac:dyDescent="0.25">
      <c r="A140" s="31" t="s">
        <v>1044</v>
      </c>
      <c r="B140" s="40" t="s">
        <v>1045</v>
      </c>
      <c r="C140" s="29">
        <v>0</v>
      </c>
      <c r="D140" s="29">
        <v>111162063</v>
      </c>
      <c r="E140" s="29">
        <v>111162063</v>
      </c>
      <c r="F140" s="29">
        <v>111162063</v>
      </c>
      <c r="G140" s="29">
        <v>111162063</v>
      </c>
      <c r="H140" s="29">
        <v>111162063</v>
      </c>
      <c r="I140" s="29">
        <v>0</v>
      </c>
      <c r="J140" s="29">
        <v>0</v>
      </c>
      <c r="K140" s="30">
        <v>1</v>
      </c>
      <c r="L140" s="30">
        <v>1</v>
      </c>
    </row>
    <row r="141" spans="1:12" ht="45" x14ac:dyDescent="0.25">
      <c r="A141" s="31" t="s">
        <v>1046</v>
      </c>
      <c r="B141" s="40" t="s">
        <v>1047</v>
      </c>
      <c r="C141" s="29">
        <v>0</v>
      </c>
      <c r="D141" s="29">
        <v>23949007</v>
      </c>
      <c r="E141" s="29">
        <v>23949007</v>
      </c>
      <c r="F141" s="29">
        <v>23949007</v>
      </c>
      <c r="G141" s="29">
        <v>23949007</v>
      </c>
      <c r="H141" s="29">
        <v>23949007</v>
      </c>
      <c r="I141" s="29">
        <v>0</v>
      </c>
      <c r="J141" s="29">
        <v>0</v>
      </c>
      <c r="K141" s="30">
        <v>1</v>
      </c>
      <c r="L141" s="30">
        <v>1</v>
      </c>
    </row>
    <row r="142" spans="1:12" ht="45" x14ac:dyDescent="0.25">
      <c r="A142" s="31" t="s">
        <v>1048</v>
      </c>
      <c r="B142" s="40" t="s">
        <v>1049</v>
      </c>
      <c r="C142" s="29">
        <v>0</v>
      </c>
      <c r="D142" s="29">
        <v>72759874</v>
      </c>
      <c r="E142" s="29">
        <v>72759874</v>
      </c>
      <c r="F142" s="29">
        <v>72759874</v>
      </c>
      <c r="G142" s="29">
        <v>72759874</v>
      </c>
      <c r="H142" s="29">
        <v>72759874</v>
      </c>
      <c r="I142" s="29">
        <v>0</v>
      </c>
      <c r="J142" s="29">
        <v>0</v>
      </c>
      <c r="K142" s="30">
        <v>1</v>
      </c>
      <c r="L142" s="30">
        <v>1</v>
      </c>
    </row>
    <row r="143" spans="1:12" x14ac:dyDescent="0.25">
      <c r="A143" s="14" t="s">
        <v>1918</v>
      </c>
      <c r="B143" s="37"/>
      <c r="C143" s="20">
        <v>2316363641</v>
      </c>
      <c r="D143" s="20">
        <v>4785937518</v>
      </c>
      <c r="E143" s="20">
        <v>2777701560</v>
      </c>
      <c r="F143" s="20">
        <v>2577680216</v>
      </c>
      <c r="G143" s="20">
        <v>2538984521</v>
      </c>
      <c r="H143" s="20">
        <v>1892422981.4000001</v>
      </c>
      <c r="I143" s="20">
        <v>2008235958</v>
      </c>
      <c r="J143" s="20">
        <v>2208257302</v>
      </c>
      <c r="K143" s="26">
        <v>0.58038817881616978</v>
      </c>
      <c r="L143" s="26">
        <v>0.53859462358321575</v>
      </c>
    </row>
    <row r="144" spans="1:12" x14ac:dyDescent="0.25">
      <c r="A144" s="31" t="s">
        <v>1058</v>
      </c>
      <c r="B144" s="40" t="s">
        <v>1059</v>
      </c>
      <c r="C144" s="29">
        <v>247363641</v>
      </c>
      <c r="D144" s="29">
        <v>246000000</v>
      </c>
      <c r="E144" s="29">
        <v>246000000</v>
      </c>
      <c r="F144" s="29">
        <v>243200000</v>
      </c>
      <c r="G144" s="29">
        <v>243200000</v>
      </c>
      <c r="H144" s="29">
        <v>225800000</v>
      </c>
      <c r="I144" s="29">
        <v>0</v>
      </c>
      <c r="J144" s="29">
        <v>2800000</v>
      </c>
      <c r="K144" s="30">
        <v>1</v>
      </c>
      <c r="L144" s="30">
        <v>0.98861788617886182</v>
      </c>
    </row>
    <row r="145" spans="1:12" x14ac:dyDescent="0.25">
      <c r="A145" s="31" t="s">
        <v>1060</v>
      </c>
      <c r="B145" s="40" t="s">
        <v>1061</v>
      </c>
      <c r="C145" s="29">
        <v>268000000</v>
      </c>
      <c r="D145" s="29">
        <v>243600000</v>
      </c>
      <c r="E145" s="29">
        <v>243600000</v>
      </c>
      <c r="F145" s="29">
        <v>220533333</v>
      </c>
      <c r="G145" s="29">
        <v>211600000</v>
      </c>
      <c r="H145" s="29">
        <v>211600000</v>
      </c>
      <c r="I145" s="29">
        <v>0</v>
      </c>
      <c r="J145" s="29">
        <v>23066667</v>
      </c>
      <c r="K145" s="30">
        <v>1</v>
      </c>
      <c r="L145" s="30">
        <v>0.90530924876847285</v>
      </c>
    </row>
    <row r="146" spans="1:12" ht="30" x14ac:dyDescent="0.25">
      <c r="A146" s="31" t="s">
        <v>1062</v>
      </c>
      <c r="B146" s="40" t="s">
        <v>1063</v>
      </c>
      <c r="C146" s="29">
        <v>980000000</v>
      </c>
      <c r="D146" s="29">
        <v>777113286</v>
      </c>
      <c r="E146" s="29">
        <v>777113286</v>
      </c>
      <c r="F146" s="29">
        <v>747363285</v>
      </c>
      <c r="G146" s="29">
        <v>740296619</v>
      </c>
      <c r="H146" s="29">
        <v>687013286</v>
      </c>
      <c r="I146" s="29">
        <v>0</v>
      </c>
      <c r="J146" s="29">
        <v>29750001</v>
      </c>
      <c r="K146" s="30">
        <v>1</v>
      </c>
      <c r="L146" s="30">
        <v>0.96171729201397282</v>
      </c>
    </row>
    <row r="147" spans="1:12" ht="30" x14ac:dyDescent="0.25">
      <c r="A147" s="31" t="s">
        <v>1064</v>
      </c>
      <c r="B147" s="40" t="s">
        <v>1065</v>
      </c>
      <c r="C147" s="29">
        <v>301000000</v>
      </c>
      <c r="D147" s="29">
        <v>281000000</v>
      </c>
      <c r="E147" s="29">
        <v>253000000</v>
      </c>
      <c r="F147" s="29">
        <v>246000000</v>
      </c>
      <c r="G147" s="29">
        <v>246000000</v>
      </c>
      <c r="H147" s="29">
        <v>214871562.40000001</v>
      </c>
      <c r="I147" s="29">
        <v>28000000</v>
      </c>
      <c r="J147" s="29">
        <v>35000000</v>
      </c>
      <c r="K147" s="30">
        <v>0.90035587188612098</v>
      </c>
      <c r="L147" s="30">
        <v>0.8754448398576512</v>
      </c>
    </row>
    <row r="148" spans="1:12" ht="30" x14ac:dyDescent="0.25">
      <c r="A148" s="31" t="s">
        <v>1066</v>
      </c>
      <c r="B148" s="40" t="s">
        <v>1067</v>
      </c>
      <c r="C148" s="29">
        <v>520000000</v>
      </c>
      <c r="D148" s="29">
        <v>520000000</v>
      </c>
      <c r="E148" s="29">
        <v>508419999</v>
      </c>
      <c r="F148" s="29">
        <v>506366531</v>
      </c>
      <c r="G148" s="29">
        <v>484487501</v>
      </c>
      <c r="H148" s="29">
        <v>433004800</v>
      </c>
      <c r="I148" s="29">
        <v>11580001</v>
      </c>
      <c r="J148" s="29">
        <v>13633469</v>
      </c>
      <c r="K148" s="30">
        <v>0.97773076730769226</v>
      </c>
      <c r="L148" s="30">
        <v>0.97378179038461543</v>
      </c>
    </row>
    <row r="149" spans="1:12" ht="30" x14ac:dyDescent="0.25">
      <c r="A149" s="31" t="s">
        <v>1166</v>
      </c>
      <c r="B149" s="40" t="s">
        <v>1167</v>
      </c>
      <c r="C149" s="29">
        <v>0</v>
      </c>
      <c r="D149" s="29">
        <v>853555717</v>
      </c>
      <c r="E149" s="29">
        <v>42000000</v>
      </c>
      <c r="F149" s="29">
        <v>23449998</v>
      </c>
      <c r="G149" s="29">
        <v>22633332</v>
      </c>
      <c r="H149" s="29">
        <v>3500000</v>
      </c>
      <c r="I149" s="29">
        <v>811555717</v>
      </c>
      <c r="J149" s="29">
        <v>830105719</v>
      </c>
      <c r="K149" s="30">
        <v>4.9205926647199763E-2</v>
      </c>
      <c r="L149" s="30">
        <v>2.747330670154717E-2</v>
      </c>
    </row>
    <row r="150" spans="1:12" x14ac:dyDescent="0.25">
      <c r="A150" s="31" t="s">
        <v>1168</v>
      </c>
      <c r="B150" s="40" t="s">
        <v>1169</v>
      </c>
      <c r="C150" s="29">
        <v>0</v>
      </c>
      <c r="D150" s="29">
        <v>260000000</v>
      </c>
      <c r="E150" s="29">
        <v>0</v>
      </c>
      <c r="F150" s="29">
        <v>0</v>
      </c>
      <c r="G150" s="29">
        <v>0</v>
      </c>
      <c r="H150" s="29">
        <v>0</v>
      </c>
      <c r="I150" s="29">
        <v>260000000</v>
      </c>
      <c r="J150" s="29">
        <v>260000000</v>
      </c>
      <c r="K150" s="30">
        <v>0</v>
      </c>
      <c r="L150" s="30">
        <v>0</v>
      </c>
    </row>
    <row r="151" spans="1:12" x14ac:dyDescent="0.25">
      <c r="A151" s="31" t="s">
        <v>1170</v>
      </c>
      <c r="B151" s="40" t="s">
        <v>1171</v>
      </c>
      <c r="C151" s="29">
        <v>0</v>
      </c>
      <c r="D151" s="29">
        <v>300000000</v>
      </c>
      <c r="E151" s="29">
        <v>4433333</v>
      </c>
      <c r="F151" s="29">
        <v>4433333</v>
      </c>
      <c r="G151" s="29">
        <v>4433333</v>
      </c>
      <c r="H151" s="29">
        <v>4433333</v>
      </c>
      <c r="I151" s="29">
        <v>295566667</v>
      </c>
      <c r="J151" s="29">
        <v>295566667</v>
      </c>
      <c r="K151" s="30">
        <v>1.4777776666666667E-2</v>
      </c>
      <c r="L151" s="30">
        <v>1.4777776666666667E-2</v>
      </c>
    </row>
    <row r="152" spans="1:12" ht="30" x14ac:dyDescent="0.25">
      <c r="A152" s="31" t="s">
        <v>1172</v>
      </c>
      <c r="B152" s="40" t="s">
        <v>1173</v>
      </c>
      <c r="C152" s="29">
        <v>0</v>
      </c>
      <c r="D152" s="29">
        <v>1304668515</v>
      </c>
      <c r="E152" s="29">
        <v>703134942</v>
      </c>
      <c r="F152" s="29">
        <v>586333736</v>
      </c>
      <c r="G152" s="29">
        <v>586333736</v>
      </c>
      <c r="H152" s="29">
        <v>112200000</v>
      </c>
      <c r="I152" s="29">
        <v>601533573</v>
      </c>
      <c r="J152" s="29">
        <v>718334779</v>
      </c>
      <c r="K152" s="30">
        <v>0.53893761818878572</v>
      </c>
      <c r="L152" s="30">
        <v>0.44941203781559791</v>
      </c>
    </row>
    <row r="153" spans="1:12" ht="45" x14ac:dyDescent="0.25">
      <c r="A153" s="31" t="s">
        <v>1174</v>
      </c>
      <c r="B153" s="40" t="s">
        <v>1175</v>
      </c>
      <c r="C153" s="29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30" t="e">
        <v>#DIV/0!</v>
      </c>
      <c r="L153" s="30" t="e">
        <v>#DIV/0!</v>
      </c>
    </row>
    <row r="154" spans="1:12" x14ac:dyDescent="0.25">
      <c r="A154" s="14" t="s">
        <v>1934</v>
      </c>
      <c r="B154" s="37"/>
      <c r="C154" s="20">
        <v>0</v>
      </c>
      <c r="D154" s="20">
        <v>0.18</v>
      </c>
      <c r="E154" s="20">
        <v>0</v>
      </c>
      <c r="F154" s="20">
        <v>0</v>
      </c>
      <c r="G154" s="20">
        <v>0</v>
      </c>
      <c r="H154" s="20">
        <v>0</v>
      </c>
      <c r="I154" s="20">
        <v>0.18</v>
      </c>
      <c r="J154" s="20">
        <v>0.18</v>
      </c>
      <c r="K154" s="26">
        <v>0</v>
      </c>
      <c r="L154" s="26">
        <v>0</v>
      </c>
    </row>
    <row r="155" spans="1:12" ht="45" x14ac:dyDescent="0.25">
      <c r="A155" s="31" t="s">
        <v>1082</v>
      </c>
      <c r="B155" s="40" t="s">
        <v>1083</v>
      </c>
      <c r="C155" s="29">
        <v>0</v>
      </c>
      <c r="D155" s="29">
        <v>0.18</v>
      </c>
      <c r="E155" s="29">
        <v>0</v>
      </c>
      <c r="F155" s="29">
        <v>0</v>
      </c>
      <c r="G155" s="29">
        <v>0</v>
      </c>
      <c r="H155" s="29">
        <v>0</v>
      </c>
      <c r="I155" s="29">
        <v>0.18</v>
      </c>
      <c r="J155" s="29">
        <v>0.18</v>
      </c>
      <c r="K155" s="30">
        <v>0</v>
      </c>
      <c r="L155" s="30">
        <v>0</v>
      </c>
    </row>
    <row r="156" spans="1:12" x14ac:dyDescent="0.25">
      <c r="A156" s="15" t="s">
        <v>1925</v>
      </c>
      <c r="B156" s="38" t="s">
        <v>2045</v>
      </c>
      <c r="C156" s="21">
        <v>900000000</v>
      </c>
      <c r="D156" s="21">
        <v>902086877</v>
      </c>
      <c r="E156" s="21">
        <v>899953333</v>
      </c>
      <c r="F156" s="21">
        <v>899883330</v>
      </c>
      <c r="G156" s="21">
        <v>899883330</v>
      </c>
      <c r="H156" s="21">
        <v>854083333</v>
      </c>
      <c r="I156" s="21">
        <v>2133544</v>
      </c>
      <c r="J156" s="21">
        <v>2203547</v>
      </c>
      <c r="K156" s="27">
        <v>0.99763487968354514</v>
      </c>
      <c r="L156" s="27">
        <v>0.99755727851032694</v>
      </c>
    </row>
    <row r="157" spans="1:12" x14ac:dyDescent="0.25">
      <c r="A157" s="16" t="s">
        <v>1722</v>
      </c>
      <c r="B157" s="39"/>
      <c r="C157" s="22">
        <v>900000000</v>
      </c>
      <c r="D157" s="22">
        <v>900000000</v>
      </c>
      <c r="E157" s="22">
        <v>899953333</v>
      </c>
      <c r="F157" s="22">
        <v>899883330</v>
      </c>
      <c r="G157" s="22">
        <v>899883330</v>
      </c>
      <c r="H157" s="22">
        <v>854083333</v>
      </c>
      <c r="I157" s="22">
        <v>46667</v>
      </c>
      <c r="J157" s="22">
        <v>116670</v>
      </c>
      <c r="K157" s="28">
        <v>0.99994814777777774</v>
      </c>
      <c r="L157" s="28">
        <v>0.99987036666666662</v>
      </c>
    </row>
    <row r="158" spans="1:12" ht="30" x14ac:dyDescent="0.25">
      <c r="A158" s="31" t="s">
        <v>1010</v>
      </c>
      <c r="B158" s="40" t="s">
        <v>1011</v>
      </c>
      <c r="C158" s="29">
        <v>900000000</v>
      </c>
      <c r="D158" s="29">
        <v>900000000</v>
      </c>
      <c r="E158" s="29">
        <v>899953333</v>
      </c>
      <c r="F158" s="29">
        <v>899883330</v>
      </c>
      <c r="G158" s="29">
        <v>899883330</v>
      </c>
      <c r="H158" s="29">
        <v>854083333</v>
      </c>
      <c r="I158" s="29">
        <v>46667</v>
      </c>
      <c r="J158" s="29">
        <v>116670</v>
      </c>
      <c r="K158" s="30">
        <v>0.99994814777777774</v>
      </c>
      <c r="L158" s="30">
        <v>0.99987036666666662</v>
      </c>
    </row>
    <row r="159" spans="1:12" x14ac:dyDescent="0.25">
      <c r="A159" s="14" t="s">
        <v>1924</v>
      </c>
      <c r="B159" s="37"/>
      <c r="C159" s="20">
        <v>0</v>
      </c>
      <c r="D159" s="20">
        <v>2086877</v>
      </c>
      <c r="E159" s="20">
        <v>0</v>
      </c>
      <c r="F159" s="20">
        <v>0</v>
      </c>
      <c r="G159" s="20">
        <v>0</v>
      </c>
      <c r="H159" s="20">
        <v>0</v>
      </c>
      <c r="I159" s="20">
        <v>2086877</v>
      </c>
      <c r="J159" s="20">
        <v>2086877</v>
      </c>
      <c r="K159" s="26">
        <v>0</v>
      </c>
      <c r="L159" s="26">
        <v>0</v>
      </c>
    </row>
    <row r="160" spans="1:12" ht="30" x14ac:dyDescent="0.25">
      <c r="A160" s="31" t="s">
        <v>956</v>
      </c>
      <c r="B160" s="40" t="s">
        <v>959</v>
      </c>
      <c r="C160" s="29">
        <v>0</v>
      </c>
      <c r="D160" s="29">
        <v>2086877</v>
      </c>
      <c r="E160" s="29">
        <v>0</v>
      </c>
      <c r="F160" s="29">
        <v>0</v>
      </c>
      <c r="G160" s="29">
        <v>0</v>
      </c>
      <c r="H160" s="29">
        <v>0</v>
      </c>
      <c r="I160" s="29">
        <v>2086877</v>
      </c>
      <c r="J160" s="29">
        <v>2086877</v>
      </c>
      <c r="K160" s="30">
        <v>0</v>
      </c>
      <c r="L160" s="30">
        <v>0</v>
      </c>
    </row>
    <row r="161" spans="1:12" x14ac:dyDescent="0.25">
      <c r="A161" s="31" t="s">
        <v>1931</v>
      </c>
      <c r="B161" s="40" t="s">
        <v>2045</v>
      </c>
      <c r="C161" s="29">
        <v>367363633</v>
      </c>
      <c r="D161" s="29">
        <v>372631822.19</v>
      </c>
      <c r="E161" s="29">
        <v>195149998</v>
      </c>
      <c r="F161" s="29">
        <v>195149998</v>
      </c>
      <c r="G161" s="29">
        <v>183983332</v>
      </c>
      <c r="H161" s="29">
        <v>160816666</v>
      </c>
      <c r="I161" s="29">
        <v>177481824.19</v>
      </c>
      <c r="J161" s="29">
        <v>177481824.19</v>
      </c>
      <c r="K161" s="30">
        <v>0.52370727989112964</v>
      </c>
      <c r="L161" s="30">
        <v>0.52370727989112964</v>
      </c>
    </row>
    <row r="162" spans="1:12" x14ac:dyDescent="0.25">
      <c r="A162" s="14" t="s">
        <v>1929</v>
      </c>
      <c r="B162" s="37"/>
      <c r="C162" s="20">
        <v>0</v>
      </c>
      <c r="D162" s="20">
        <v>5268189.1900000004</v>
      </c>
      <c r="E162" s="20">
        <v>0</v>
      </c>
      <c r="F162" s="20">
        <v>0</v>
      </c>
      <c r="G162" s="20">
        <v>0</v>
      </c>
      <c r="H162" s="20">
        <v>0</v>
      </c>
      <c r="I162" s="20">
        <v>5268189.1900000004</v>
      </c>
      <c r="J162" s="20">
        <v>5268189.1900000004</v>
      </c>
      <c r="K162" s="26">
        <v>0</v>
      </c>
      <c r="L162" s="26">
        <v>0</v>
      </c>
    </row>
    <row r="163" spans="1:12" ht="30" x14ac:dyDescent="0.25">
      <c r="A163" s="31" t="s">
        <v>984</v>
      </c>
      <c r="B163" s="40" t="s">
        <v>985</v>
      </c>
      <c r="C163" s="29">
        <v>0</v>
      </c>
      <c r="D163" s="29">
        <v>5268189.1900000004</v>
      </c>
      <c r="E163" s="29">
        <v>0</v>
      </c>
      <c r="F163" s="29">
        <v>0</v>
      </c>
      <c r="G163" s="29">
        <v>0</v>
      </c>
      <c r="H163" s="29">
        <v>0</v>
      </c>
      <c r="I163" s="29">
        <v>5268189.1900000004</v>
      </c>
      <c r="J163" s="29">
        <v>5268189.1900000004</v>
      </c>
      <c r="K163" s="30">
        <v>0</v>
      </c>
      <c r="L163" s="30">
        <v>0</v>
      </c>
    </row>
    <row r="164" spans="1:12" x14ac:dyDescent="0.25">
      <c r="A164" s="14" t="s">
        <v>1918</v>
      </c>
      <c r="B164" s="37"/>
      <c r="C164" s="20">
        <v>367363633</v>
      </c>
      <c r="D164" s="20">
        <v>367363633</v>
      </c>
      <c r="E164" s="20">
        <v>195149998</v>
      </c>
      <c r="F164" s="20">
        <v>195149998</v>
      </c>
      <c r="G164" s="20">
        <v>183983332</v>
      </c>
      <c r="H164" s="20">
        <v>160816666</v>
      </c>
      <c r="I164" s="20">
        <v>172213635</v>
      </c>
      <c r="J164" s="20">
        <v>172213635</v>
      </c>
      <c r="K164" s="26">
        <v>0.53121751983544874</v>
      </c>
      <c r="L164" s="26">
        <v>0.53121751983544874</v>
      </c>
    </row>
    <row r="165" spans="1:12" ht="30" x14ac:dyDescent="0.25">
      <c r="A165" s="31" t="s">
        <v>1068</v>
      </c>
      <c r="B165" s="40" t="s">
        <v>1069</v>
      </c>
      <c r="C165" s="29">
        <v>367363633</v>
      </c>
      <c r="D165" s="29">
        <v>367363633</v>
      </c>
      <c r="E165" s="29">
        <v>195149998</v>
      </c>
      <c r="F165" s="29">
        <v>195149998</v>
      </c>
      <c r="G165" s="29">
        <v>183983332</v>
      </c>
      <c r="H165" s="29">
        <v>160816666</v>
      </c>
      <c r="I165" s="29">
        <v>172213635</v>
      </c>
      <c r="J165" s="29">
        <v>172213635</v>
      </c>
      <c r="K165" s="30">
        <v>0.53121751983544874</v>
      </c>
      <c r="L165" s="30">
        <v>0.53121751983544874</v>
      </c>
    </row>
    <row r="166" spans="1:12" ht="30" x14ac:dyDescent="0.25">
      <c r="A166" s="31" t="s">
        <v>1176</v>
      </c>
      <c r="B166" s="40" t="s">
        <v>1177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30" t="e">
        <v>#DIV/0!</v>
      </c>
      <c r="L166" s="30" t="e">
        <v>#DIV/0!</v>
      </c>
    </row>
    <row r="167" spans="1:12" x14ac:dyDescent="0.25">
      <c r="A167" s="65" t="s">
        <v>2032</v>
      </c>
      <c r="B167" s="66"/>
      <c r="C167" s="32">
        <v>630376281406</v>
      </c>
      <c r="D167" s="32">
        <v>794000086116.44006</v>
      </c>
      <c r="E167" s="32">
        <v>787733514736.42993</v>
      </c>
      <c r="F167" s="32">
        <v>784167549848.56006</v>
      </c>
      <c r="G167" s="32">
        <v>759874817792.43005</v>
      </c>
      <c r="H167" s="32">
        <v>746489332944.77002</v>
      </c>
      <c r="I167" s="32">
        <v>6266571380.0101318</v>
      </c>
      <c r="J167" s="32">
        <v>9832536267.8800049</v>
      </c>
      <c r="K167" s="33">
        <v>0.99210759357639267</v>
      </c>
      <c r="L167" s="33">
        <v>0.98761645440623025</v>
      </c>
    </row>
  </sheetData>
  <mergeCells count="2">
    <mergeCell ref="A3:B3"/>
    <mergeCell ref="A167:B1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3"/>
  <sheetViews>
    <sheetView topLeftCell="D1" workbookViewId="0">
      <selection activeCell="A3" sqref="A3:L3"/>
    </sheetView>
  </sheetViews>
  <sheetFormatPr baseColWidth="10" defaultRowHeight="15" x14ac:dyDescent="0.25"/>
  <cols>
    <col min="1" max="1" width="27.42578125" customWidth="1"/>
    <col min="2" max="2" width="56.5703125" style="34" customWidth="1"/>
    <col min="3" max="10" width="22.28515625" style="17" customWidth="1"/>
    <col min="11" max="12" width="22.28515625" style="23" customWidth="1"/>
  </cols>
  <sheetData>
    <row r="1" spans="1:12" x14ac:dyDescent="0.25">
      <c r="A1" s="1" t="s">
        <v>1</v>
      </c>
      <c r="C1" s="17" t="s">
        <v>1190</v>
      </c>
    </row>
    <row r="3" spans="1:12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1940</v>
      </c>
      <c r="B4" s="35"/>
      <c r="C4" s="18">
        <v>12371674435</v>
      </c>
      <c r="D4" s="18">
        <v>12377426603.27</v>
      </c>
      <c r="E4" s="18">
        <v>12348627783.059999</v>
      </c>
      <c r="F4" s="18">
        <v>12293578154.51</v>
      </c>
      <c r="G4" s="18">
        <v>11704514290.309999</v>
      </c>
      <c r="H4" s="18">
        <v>10081487967.91</v>
      </c>
      <c r="I4" s="18">
        <v>28798820.210000992</v>
      </c>
      <c r="J4" s="18">
        <v>83848448.760000229</v>
      </c>
      <c r="K4" s="24">
        <v>0.99767327885407198</v>
      </c>
      <c r="L4" s="24">
        <v>0.99322569614447576</v>
      </c>
    </row>
    <row r="5" spans="1:12" x14ac:dyDescent="0.25">
      <c r="A5" s="13" t="s">
        <v>1759</v>
      </c>
      <c r="B5" s="36"/>
      <c r="C5" s="19">
        <v>12371674435</v>
      </c>
      <c r="D5" s="19">
        <v>12377426603.27</v>
      </c>
      <c r="E5" s="19">
        <v>12348627783.059999</v>
      </c>
      <c r="F5" s="19">
        <v>12293578154.51</v>
      </c>
      <c r="G5" s="19">
        <v>11704514290.309999</v>
      </c>
      <c r="H5" s="19">
        <v>10081487967.91</v>
      </c>
      <c r="I5" s="19">
        <v>28798820.210000992</v>
      </c>
      <c r="J5" s="19">
        <v>83848448.760000229</v>
      </c>
      <c r="K5" s="25">
        <v>0.99767327885407198</v>
      </c>
      <c r="L5" s="25">
        <v>0.99322569614447576</v>
      </c>
    </row>
    <row r="6" spans="1:12" x14ac:dyDescent="0.25">
      <c r="A6" s="14" t="s">
        <v>1807</v>
      </c>
      <c r="B6" s="37"/>
      <c r="C6" s="20">
        <v>12371674435</v>
      </c>
      <c r="D6" s="20">
        <v>12377426603.27</v>
      </c>
      <c r="E6" s="20">
        <v>12348627783.059999</v>
      </c>
      <c r="F6" s="20">
        <v>12293578154.51</v>
      </c>
      <c r="G6" s="20">
        <v>11704514290.309999</v>
      </c>
      <c r="H6" s="20">
        <v>10081487967.91</v>
      </c>
      <c r="I6" s="20">
        <v>28798820.210000992</v>
      </c>
      <c r="J6" s="20">
        <v>83848448.760000229</v>
      </c>
      <c r="K6" s="26">
        <v>0.99767327885407198</v>
      </c>
      <c r="L6" s="26">
        <v>0.99322569614447576</v>
      </c>
    </row>
    <row r="7" spans="1:12" x14ac:dyDescent="0.25">
      <c r="A7" s="15" t="s">
        <v>1808</v>
      </c>
      <c r="B7" s="38"/>
      <c r="C7" s="21">
        <v>12371674435</v>
      </c>
      <c r="D7" s="21">
        <v>12377426603.27</v>
      </c>
      <c r="E7" s="21">
        <v>12348627783.059999</v>
      </c>
      <c r="F7" s="21">
        <v>12293578154.51</v>
      </c>
      <c r="G7" s="21">
        <v>11704514290.309999</v>
      </c>
      <c r="H7" s="21">
        <v>10081487967.91</v>
      </c>
      <c r="I7" s="21">
        <v>28798820.210000992</v>
      </c>
      <c r="J7" s="21">
        <v>83848448.760000229</v>
      </c>
      <c r="K7" s="27">
        <v>0.99767327885407198</v>
      </c>
      <c r="L7" s="27">
        <v>0.99322569614447576</v>
      </c>
    </row>
    <row r="8" spans="1:12" x14ac:dyDescent="0.25">
      <c r="A8" s="16" t="s">
        <v>1722</v>
      </c>
      <c r="B8" s="39"/>
      <c r="C8" s="22">
        <v>12371674435</v>
      </c>
      <c r="D8" s="22">
        <v>12371674435</v>
      </c>
      <c r="E8" s="22">
        <v>12348627783.059999</v>
      </c>
      <c r="F8" s="22">
        <v>12293578154.51</v>
      </c>
      <c r="G8" s="22">
        <v>11704514290.309999</v>
      </c>
      <c r="H8" s="22">
        <v>10081487967.91</v>
      </c>
      <c r="I8" s="22">
        <v>23046651.940000534</v>
      </c>
      <c r="J8" s="22">
        <v>78096280.489999771</v>
      </c>
      <c r="K8" s="28">
        <v>0.99813714367759299</v>
      </c>
      <c r="L8" s="28">
        <v>0.99368749307942816</v>
      </c>
    </row>
    <row r="9" spans="1:12" ht="30" x14ac:dyDescent="0.25">
      <c r="A9" s="31" t="s">
        <v>1195</v>
      </c>
      <c r="B9" s="40" t="s">
        <v>405</v>
      </c>
      <c r="C9" s="29">
        <v>12371674435</v>
      </c>
      <c r="D9" s="29">
        <v>12371674435</v>
      </c>
      <c r="E9" s="29">
        <v>12348627783.059999</v>
      </c>
      <c r="F9" s="29">
        <v>12293578154.51</v>
      </c>
      <c r="G9" s="29">
        <v>11704514290.309999</v>
      </c>
      <c r="H9" s="29">
        <v>10081487967.91</v>
      </c>
      <c r="I9" s="29">
        <v>23046651.940000534</v>
      </c>
      <c r="J9" s="29">
        <v>78096280.489999771</v>
      </c>
      <c r="K9" s="30">
        <v>0.99813714367759299</v>
      </c>
      <c r="L9" s="30">
        <v>0.99368749307942816</v>
      </c>
    </row>
    <row r="10" spans="1:12" x14ac:dyDescent="0.25">
      <c r="A10" s="14" t="s">
        <v>1806</v>
      </c>
      <c r="B10" s="37"/>
      <c r="C10" s="20">
        <v>0</v>
      </c>
      <c r="D10" s="20">
        <v>5752168.2699999996</v>
      </c>
      <c r="E10" s="20">
        <v>0</v>
      </c>
      <c r="F10" s="20">
        <v>0</v>
      </c>
      <c r="G10" s="20">
        <v>0</v>
      </c>
      <c r="H10" s="20">
        <v>0</v>
      </c>
      <c r="I10" s="20">
        <v>5752168.2699999996</v>
      </c>
      <c r="J10" s="20">
        <v>5752168.2699999996</v>
      </c>
      <c r="K10" s="26">
        <v>0</v>
      </c>
      <c r="L10" s="26">
        <v>0</v>
      </c>
    </row>
    <row r="11" spans="1:12" ht="30" x14ac:dyDescent="0.25">
      <c r="A11" s="31" t="s">
        <v>1192</v>
      </c>
      <c r="B11" s="40" t="s">
        <v>1193</v>
      </c>
      <c r="C11" s="29">
        <v>0</v>
      </c>
      <c r="D11" s="29">
        <v>62738</v>
      </c>
      <c r="E11" s="29">
        <v>0</v>
      </c>
      <c r="F11" s="29">
        <v>0</v>
      </c>
      <c r="G11" s="29">
        <v>0</v>
      </c>
      <c r="H11" s="29">
        <v>0</v>
      </c>
      <c r="I11" s="29">
        <v>62738</v>
      </c>
      <c r="J11" s="29">
        <v>62738</v>
      </c>
      <c r="K11" s="30">
        <v>0</v>
      </c>
      <c r="L11" s="30">
        <v>0</v>
      </c>
    </row>
    <row r="12" spans="1:12" ht="30" x14ac:dyDescent="0.25">
      <c r="A12" s="31" t="s">
        <v>1194</v>
      </c>
      <c r="B12" s="40" t="s">
        <v>1193</v>
      </c>
      <c r="C12" s="29">
        <v>0</v>
      </c>
      <c r="D12" s="29">
        <v>5689430.2699999996</v>
      </c>
      <c r="E12" s="29">
        <v>0</v>
      </c>
      <c r="F12" s="29">
        <v>0</v>
      </c>
      <c r="G12" s="29">
        <v>0</v>
      </c>
      <c r="H12" s="29">
        <v>0</v>
      </c>
      <c r="I12" s="29">
        <v>5689430.2699999996</v>
      </c>
      <c r="J12" s="29">
        <v>5689430.2699999996</v>
      </c>
      <c r="K12" s="30">
        <v>0</v>
      </c>
      <c r="L12" s="30">
        <v>0</v>
      </c>
    </row>
    <row r="13" spans="1:12" x14ac:dyDescent="0.25">
      <c r="A13" s="65" t="s">
        <v>2032</v>
      </c>
      <c r="B13" s="66"/>
      <c r="C13" s="32">
        <v>12371674435</v>
      </c>
      <c r="D13" s="32">
        <v>12377426603.27</v>
      </c>
      <c r="E13" s="32">
        <v>12348627783.059999</v>
      </c>
      <c r="F13" s="32">
        <v>12293578154.51</v>
      </c>
      <c r="G13" s="32">
        <v>11704514290.309999</v>
      </c>
      <c r="H13" s="32">
        <v>10081487967.91</v>
      </c>
      <c r="I13" s="32">
        <v>28798820.210000992</v>
      </c>
      <c r="J13" s="32">
        <v>83848448.760000229</v>
      </c>
      <c r="K13" s="33">
        <v>0.99767327885407198</v>
      </c>
      <c r="L13" s="33">
        <v>0.99322569614447576</v>
      </c>
    </row>
  </sheetData>
  <mergeCells count="2">
    <mergeCell ref="A3:B3"/>
    <mergeCell ref="A13:B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4"/>
  <sheetViews>
    <sheetView topLeftCell="C1" workbookViewId="0">
      <selection activeCell="A3" sqref="A3:L3"/>
    </sheetView>
  </sheetViews>
  <sheetFormatPr baseColWidth="10" defaultRowHeight="15" x14ac:dyDescent="0.25"/>
  <cols>
    <col min="1" max="1" width="22.7109375" customWidth="1"/>
    <col min="2" max="2" width="45" customWidth="1"/>
    <col min="3" max="8" width="17.7109375" style="17" bestFit="1" customWidth="1"/>
    <col min="9" max="9" width="23.7109375" style="17" bestFit="1" customWidth="1"/>
    <col min="10" max="10" width="17.7109375" style="17" bestFit="1" customWidth="1"/>
    <col min="11" max="11" width="16.7109375" style="23" bestFit="1" customWidth="1"/>
    <col min="12" max="12" width="15.42578125" style="23" bestFit="1" customWidth="1"/>
  </cols>
  <sheetData>
    <row r="1" spans="1:12" x14ac:dyDescent="0.25">
      <c r="A1" s="1" t="s">
        <v>1</v>
      </c>
      <c r="C1" s="17" t="s">
        <v>1196</v>
      </c>
    </row>
    <row r="3" spans="1:12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1941</v>
      </c>
      <c r="B4" s="12"/>
      <c r="C4" s="18">
        <v>8022106410</v>
      </c>
      <c r="D4" s="18">
        <v>9633617207</v>
      </c>
      <c r="E4" s="18">
        <v>7954888462.3800001</v>
      </c>
      <c r="F4" s="18">
        <v>3954523096.73</v>
      </c>
      <c r="G4" s="18">
        <v>2416199377.5900002</v>
      </c>
      <c r="H4" s="18">
        <v>1613927566.9200001</v>
      </c>
      <c r="I4" s="18">
        <v>1678728744.6199999</v>
      </c>
      <c r="J4" s="18">
        <v>5679094110.2700005</v>
      </c>
      <c r="K4" s="24">
        <v>0.8257426355491686</v>
      </c>
      <c r="L4" s="24">
        <v>0.41049203136871121</v>
      </c>
    </row>
    <row r="5" spans="1:12" x14ac:dyDescent="0.25">
      <c r="A5" s="13" t="s">
        <v>1712</v>
      </c>
      <c r="B5" s="13"/>
      <c r="C5" s="19">
        <v>8022106410</v>
      </c>
      <c r="D5" s="19">
        <v>9633617207</v>
      </c>
      <c r="E5" s="19">
        <v>7954888462.3800001</v>
      </c>
      <c r="F5" s="19">
        <v>3954523096.73</v>
      </c>
      <c r="G5" s="19">
        <v>2416199377.5900002</v>
      </c>
      <c r="H5" s="19">
        <v>1613927566.9200001</v>
      </c>
      <c r="I5" s="19">
        <v>1678728744.6199999</v>
      </c>
      <c r="J5" s="19">
        <v>5679094110.2700005</v>
      </c>
      <c r="K5" s="25">
        <v>0.8257426355491686</v>
      </c>
      <c r="L5" s="25">
        <v>0.41049203136871121</v>
      </c>
    </row>
    <row r="6" spans="1:12" x14ac:dyDescent="0.25">
      <c r="A6" s="14" t="s">
        <v>1718</v>
      </c>
      <c r="B6" s="14"/>
      <c r="C6" s="20">
        <v>8022106410</v>
      </c>
      <c r="D6" s="20">
        <v>9633617207</v>
      </c>
      <c r="E6" s="20">
        <v>7954888462.3800001</v>
      </c>
      <c r="F6" s="20">
        <v>3954523096.73</v>
      </c>
      <c r="G6" s="20">
        <v>2416199377.5900002</v>
      </c>
      <c r="H6" s="20">
        <v>1613927566.9200001</v>
      </c>
      <c r="I6" s="20">
        <v>1678728744.6199999</v>
      </c>
      <c r="J6" s="20">
        <v>5679094110.2700005</v>
      </c>
      <c r="K6" s="26">
        <v>0.8257426355491686</v>
      </c>
      <c r="L6" s="26">
        <v>0.41049203136871121</v>
      </c>
    </row>
    <row r="7" spans="1:12" x14ac:dyDescent="0.25">
      <c r="A7" s="15" t="s">
        <v>1943</v>
      </c>
      <c r="B7" s="15"/>
      <c r="C7" s="21">
        <v>5593851807</v>
      </c>
      <c r="D7" s="21">
        <v>5600515763.4699993</v>
      </c>
      <c r="E7" s="21">
        <v>5130926961</v>
      </c>
      <c r="F7" s="21">
        <v>2101282901.8800001</v>
      </c>
      <c r="G7" s="21">
        <v>1506058710.5900002</v>
      </c>
      <c r="H7" s="21">
        <v>846430899.92000008</v>
      </c>
      <c r="I7" s="21">
        <v>469588802.46999931</v>
      </c>
      <c r="J7" s="21">
        <v>3499232861.5899992</v>
      </c>
      <c r="K7" s="27">
        <v>0.91615257910120607</v>
      </c>
      <c r="L7" s="27">
        <v>0.37519453397236319</v>
      </c>
    </row>
    <row r="8" spans="1:12" x14ac:dyDescent="0.25">
      <c r="A8" s="16" t="s">
        <v>1722</v>
      </c>
      <c r="B8" s="16"/>
      <c r="C8" s="22">
        <v>4000000000</v>
      </c>
      <c r="D8" s="22">
        <v>3187000000</v>
      </c>
      <c r="E8" s="22">
        <v>3187000000</v>
      </c>
      <c r="F8" s="22">
        <v>398174220.92000002</v>
      </c>
      <c r="G8" s="22">
        <v>319725566.92000002</v>
      </c>
      <c r="H8" s="22">
        <v>301725566.92000002</v>
      </c>
      <c r="I8" s="22">
        <v>0</v>
      </c>
      <c r="J8" s="22">
        <v>2788825779.0799999</v>
      </c>
      <c r="K8" s="28">
        <v>1</v>
      </c>
      <c r="L8" s="28">
        <v>0.12493700060244745</v>
      </c>
    </row>
    <row r="9" spans="1:12" x14ac:dyDescent="0.25">
      <c r="A9" s="31" t="s">
        <v>1236</v>
      </c>
      <c r="B9" s="31" t="s">
        <v>1237</v>
      </c>
      <c r="C9" s="29">
        <v>4000000000</v>
      </c>
      <c r="D9" s="29">
        <v>3187000000</v>
      </c>
      <c r="E9" s="29">
        <v>3187000000</v>
      </c>
      <c r="F9" s="29">
        <v>398174220.92000002</v>
      </c>
      <c r="G9" s="29">
        <v>319725566.92000002</v>
      </c>
      <c r="H9" s="29">
        <v>301725566.92000002</v>
      </c>
      <c r="I9" s="29">
        <v>0</v>
      </c>
      <c r="J9" s="29">
        <v>2788825779.0799999</v>
      </c>
      <c r="K9" s="30">
        <v>1</v>
      </c>
      <c r="L9" s="30">
        <v>0.12493700060244745</v>
      </c>
    </row>
    <row r="10" spans="1:12" x14ac:dyDescent="0.25">
      <c r="A10" s="14" t="s">
        <v>1945</v>
      </c>
      <c r="B10" s="14"/>
      <c r="C10" s="20">
        <v>1579592521</v>
      </c>
      <c r="D10" s="20">
        <v>2399256477.4700003</v>
      </c>
      <c r="E10" s="20">
        <v>1943926961</v>
      </c>
      <c r="F10" s="20">
        <v>1703108680.96</v>
      </c>
      <c r="G10" s="20">
        <v>1186333143.6700001</v>
      </c>
      <c r="H10" s="20">
        <v>544705333</v>
      </c>
      <c r="I10" s="20">
        <v>455329516.47000027</v>
      </c>
      <c r="J10" s="20">
        <v>696147796.51000023</v>
      </c>
      <c r="K10" s="26">
        <v>0.81022057427135008</v>
      </c>
      <c r="L10" s="26">
        <v>0.70984852888921512</v>
      </c>
    </row>
    <row r="11" spans="1:12" x14ac:dyDescent="0.25">
      <c r="A11" s="31" t="s">
        <v>1228</v>
      </c>
      <c r="B11" s="31" t="s">
        <v>1229</v>
      </c>
      <c r="C11" s="29">
        <v>478155545</v>
      </c>
      <c r="D11" s="29">
        <v>965152000</v>
      </c>
      <c r="E11" s="29">
        <v>965152000</v>
      </c>
      <c r="F11" s="29">
        <v>825652013.96000004</v>
      </c>
      <c r="G11" s="29">
        <v>727684989.97000003</v>
      </c>
      <c r="H11" s="29">
        <v>522455333</v>
      </c>
      <c r="I11" s="29">
        <v>0</v>
      </c>
      <c r="J11" s="29">
        <v>139499986.03999996</v>
      </c>
      <c r="K11" s="30">
        <v>1</v>
      </c>
      <c r="L11" s="30">
        <v>0.85546319539305726</v>
      </c>
    </row>
    <row r="12" spans="1:12" x14ac:dyDescent="0.25">
      <c r="A12" s="31" t="s">
        <v>1230</v>
      </c>
      <c r="B12" s="31" t="s">
        <v>1231</v>
      </c>
      <c r="C12" s="29">
        <v>942051796</v>
      </c>
      <c r="D12" s="29">
        <v>942051796</v>
      </c>
      <c r="E12" s="29">
        <v>897774961</v>
      </c>
      <c r="F12" s="29">
        <v>854465000</v>
      </c>
      <c r="G12" s="29">
        <v>435656486.69999999</v>
      </c>
      <c r="H12" s="29">
        <v>0</v>
      </c>
      <c r="I12" s="29">
        <v>44276835</v>
      </c>
      <c r="J12" s="29">
        <v>87586796</v>
      </c>
      <c r="K12" s="30">
        <v>0.95299957477072739</v>
      </c>
      <c r="L12" s="30">
        <v>0.90702549862767845</v>
      </c>
    </row>
    <row r="13" spans="1:12" x14ac:dyDescent="0.25">
      <c r="A13" s="31" t="s">
        <v>1232</v>
      </c>
      <c r="B13" s="31" t="s">
        <v>1233</v>
      </c>
      <c r="C13" s="29">
        <v>159385180</v>
      </c>
      <c r="D13" s="29">
        <v>81000000</v>
      </c>
      <c r="E13" s="29">
        <v>81000000</v>
      </c>
      <c r="F13" s="29">
        <v>22991667</v>
      </c>
      <c r="G13" s="29">
        <v>22991667</v>
      </c>
      <c r="H13" s="29">
        <v>22250000</v>
      </c>
      <c r="I13" s="29">
        <v>0</v>
      </c>
      <c r="J13" s="29">
        <v>58008333</v>
      </c>
      <c r="K13" s="30">
        <v>1</v>
      </c>
      <c r="L13" s="30">
        <v>0.28384774074074076</v>
      </c>
    </row>
    <row r="14" spans="1:12" x14ac:dyDescent="0.25">
      <c r="A14" s="31" t="s">
        <v>1218</v>
      </c>
      <c r="B14" s="31" t="s">
        <v>1219</v>
      </c>
      <c r="C14" s="29">
        <v>0</v>
      </c>
      <c r="D14" s="29">
        <v>90649632.230000004</v>
      </c>
      <c r="E14" s="29">
        <v>0</v>
      </c>
      <c r="F14" s="29">
        <v>0</v>
      </c>
      <c r="G14" s="29">
        <v>0</v>
      </c>
      <c r="H14" s="29">
        <v>0</v>
      </c>
      <c r="I14" s="29">
        <v>90649632.230000004</v>
      </c>
      <c r="J14" s="29">
        <v>90649632.230000004</v>
      </c>
      <c r="K14" s="30">
        <v>0</v>
      </c>
      <c r="L14" s="30">
        <v>0</v>
      </c>
    </row>
    <row r="15" spans="1:12" x14ac:dyDescent="0.25">
      <c r="A15" s="31" t="s">
        <v>1220</v>
      </c>
      <c r="B15" s="31" t="s">
        <v>1221</v>
      </c>
      <c r="C15" s="29">
        <v>0</v>
      </c>
      <c r="D15" s="29">
        <v>320403049.24000001</v>
      </c>
      <c r="E15" s="29">
        <v>0</v>
      </c>
      <c r="F15" s="29">
        <v>0</v>
      </c>
      <c r="G15" s="29">
        <v>0</v>
      </c>
      <c r="H15" s="29">
        <v>0</v>
      </c>
      <c r="I15" s="29">
        <v>320403049.24000001</v>
      </c>
      <c r="J15" s="29">
        <v>320403049.24000001</v>
      </c>
      <c r="K15" s="30">
        <v>0</v>
      </c>
      <c r="L15" s="30">
        <v>0</v>
      </c>
    </row>
    <row r="16" spans="1:12" x14ac:dyDescent="0.25">
      <c r="A16" s="14" t="s">
        <v>1942</v>
      </c>
      <c r="B16" s="14"/>
      <c r="C16" s="20">
        <v>14259286</v>
      </c>
      <c r="D16" s="20">
        <v>14259286</v>
      </c>
      <c r="E16" s="20">
        <v>0</v>
      </c>
      <c r="F16" s="20">
        <v>0</v>
      </c>
      <c r="G16" s="20">
        <v>0</v>
      </c>
      <c r="H16" s="20">
        <v>0</v>
      </c>
      <c r="I16" s="20">
        <v>14259286</v>
      </c>
      <c r="J16" s="20">
        <v>14259286</v>
      </c>
      <c r="K16" s="26">
        <v>0</v>
      </c>
      <c r="L16" s="26">
        <v>0</v>
      </c>
    </row>
    <row r="17" spans="1:12" x14ac:dyDescent="0.25">
      <c r="A17" s="31" t="s">
        <v>1198</v>
      </c>
      <c r="B17" s="31" t="s">
        <v>1201</v>
      </c>
      <c r="C17" s="29">
        <v>14259286</v>
      </c>
      <c r="D17" s="29">
        <v>14259286</v>
      </c>
      <c r="E17" s="29">
        <v>0</v>
      </c>
      <c r="F17" s="29">
        <v>0</v>
      </c>
      <c r="G17" s="29">
        <v>0</v>
      </c>
      <c r="H17" s="29">
        <v>0</v>
      </c>
      <c r="I17" s="29">
        <v>14259286</v>
      </c>
      <c r="J17" s="29">
        <v>14259286</v>
      </c>
      <c r="K17" s="30">
        <v>0</v>
      </c>
      <c r="L17" s="30">
        <v>0</v>
      </c>
    </row>
    <row r="18" spans="1:12" x14ac:dyDescent="0.25">
      <c r="A18" s="31" t="s">
        <v>1202</v>
      </c>
      <c r="B18" s="31" t="s">
        <v>1203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30" t="e">
        <v>#DIV/0!</v>
      </c>
      <c r="L18" s="30" t="e">
        <v>#DIV/0!</v>
      </c>
    </row>
    <row r="19" spans="1:12" x14ac:dyDescent="0.25">
      <c r="A19" s="15" t="s">
        <v>1944</v>
      </c>
      <c r="B19" s="15"/>
      <c r="C19" s="21">
        <v>560001984</v>
      </c>
      <c r="D19" s="21">
        <v>2335774651.6199999</v>
      </c>
      <c r="E19" s="21">
        <v>1787110495.3800001</v>
      </c>
      <c r="F19" s="21">
        <v>1454960194.8499999</v>
      </c>
      <c r="G19" s="21">
        <v>596160667</v>
      </c>
      <c r="H19" s="21">
        <v>479596667</v>
      </c>
      <c r="I19" s="21">
        <v>548664156.23999977</v>
      </c>
      <c r="J19" s="21">
        <v>880814456.76999998</v>
      </c>
      <c r="K19" s="27">
        <v>0.76510398558376846</v>
      </c>
      <c r="L19" s="27">
        <v>0.62290263910557364</v>
      </c>
    </row>
    <row r="20" spans="1:12" x14ac:dyDescent="0.25">
      <c r="A20" s="16" t="s">
        <v>1945</v>
      </c>
      <c r="B20" s="16"/>
      <c r="C20" s="22">
        <v>560001984</v>
      </c>
      <c r="D20" s="22">
        <v>2321944111.6199999</v>
      </c>
      <c r="E20" s="22">
        <v>1775033017.3800001</v>
      </c>
      <c r="F20" s="22">
        <v>1442882716.8499999</v>
      </c>
      <c r="G20" s="22">
        <v>596160667</v>
      </c>
      <c r="H20" s="22">
        <v>479596667</v>
      </c>
      <c r="I20" s="22">
        <v>546911094.23999977</v>
      </c>
      <c r="J20" s="22">
        <v>879061394.76999998</v>
      </c>
      <c r="K20" s="28">
        <v>0.76445983712397592</v>
      </c>
      <c r="L20" s="28">
        <v>0.62141147568074473</v>
      </c>
    </row>
    <row r="21" spans="1:12" x14ac:dyDescent="0.25">
      <c r="A21" s="31" t="s">
        <v>1234</v>
      </c>
      <c r="B21" s="31" t="s">
        <v>1235</v>
      </c>
      <c r="C21" s="29">
        <v>392001390</v>
      </c>
      <c r="D21" s="29">
        <v>833040639</v>
      </c>
      <c r="E21" s="29">
        <v>637943456.85000002</v>
      </c>
      <c r="F21" s="29">
        <v>635743456.85000002</v>
      </c>
      <c r="G21" s="29">
        <v>378200000</v>
      </c>
      <c r="H21" s="29">
        <v>294200000</v>
      </c>
      <c r="I21" s="29">
        <v>195097182.14999998</v>
      </c>
      <c r="J21" s="29">
        <v>197297182.14999998</v>
      </c>
      <c r="K21" s="30">
        <v>0.76580112299899461</v>
      </c>
      <c r="L21" s="30">
        <v>0.7631601954175492</v>
      </c>
    </row>
    <row r="22" spans="1:12" x14ac:dyDescent="0.25">
      <c r="A22" s="31" t="s">
        <v>1206</v>
      </c>
      <c r="B22" s="31" t="s">
        <v>1209</v>
      </c>
      <c r="C22" s="29">
        <v>84000297</v>
      </c>
      <c r="D22" s="29">
        <v>84000297</v>
      </c>
      <c r="E22" s="29">
        <v>0</v>
      </c>
      <c r="F22" s="29">
        <v>0</v>
      </c>
      <c r="G22" s="29">
        <v>0</v>
      </c>
      <c r="H22" s="29">
        <v>0</v>
      </c>
      <c r="I22" s="29">
        <v>84000297</v>
      </c>
      <c r="J22" s="29">
        <v>84000297</v>
      </c>
      <c r="K22" s="30">
        <v>0</v>
      </c>
      <c r="L22" s="30">
        <v>0</v>
      </c>
    </row>
    <row r="23" spans="1:12" x14ac:dyDescent="0.25">
      <c r="A23" s="31" t="s">
        <v>1210</v>
      </c>
      <c r="B23" s="31" t="s">
        <v>1211</v>
      </c>
      <c r="C23" s="29">
        <v>84000297</v>
      </c>
      <c r="D23" s="29">
        <v>84000297</v>
      </c>
      <c r="E23" s="29">
        <v>0</v>
      </c>
      <c r="F23" s="29">
        <v>0</v>
      </c>
      <c r="G23" s="29">
        <v>0</v>
      </c>
      <c r="H23" s="29">
        <v>0</v>
      </c>
      <c r="I23" s="29">
        <v>84000297</v>
      </c>
      <c r="J23" s="29">
        <v>84000297</v>
      </c>
      <c r="K23" s="30">
        <v>0</v>
      </c>
      <c r="L23" s="30">
        <v>0</v>
      </c>
    </row>
    <row r="24" spans="1:12" x14ac:dyDescent="0.25">
      <c r="A24" s="31" t="s">
        <v>1222</v>
      </c>
      <c r="B24" s="31" t="s">
        <v>1223</v>
      </c>
      <c r="C24" s="29">
        <v>0</v>
      </c>
      <c r="D24" s="29">
        <v>1320902878.6199999</v>
      </c>
      <c r="E24" s="29">
        <v>1137089560.53</v>
      </c>
      <c r="F24" s="29">
        <v>807139260</v>
      </c>
      <c r="G24" s="29">
        <v>217960667</v>
      </c>
      <c r="H24" s="29">
        <v>185396667</v>
      </c>
      <c r="I24" s="29">
        <v>183813318.08999991</v>
      </c>
      <c r="J24" s="29">
        <v>513763618.61999989</v>
      </c>
      <c r="K24" s="30">
        <v>0.86084266976385349</v>
      </c>
      <c r="L24" s="30">
        <v>0.61105117799671294</v>
      </c>
    </row>
    <row r="25" spans="1:12" x14ac:dyDescent="0.25">
      <c r="A25" s="14" t="s">
        <v>1942</v>
      </c>
      <c r="B25" s="14"/>
      <c r="C25" s="20">
        <v>0</v>
      </c>
      <c r="D25" s="20">
        <v>13830540</v>
      </c>
      <c r="E25" s="20">
        <v>12077478</v>
      </c>
      <c r="F25" s="20">
        <v>12077478</v>
      </c>
      <c r="G25" s="20">
        <v>0</v>
      </c>
      <c r="H25" s="20">
        <v>0</v>
      </c>
      <c r="I25" s="20">
        <v>1753062</v>
      </c>
      <c r="J25" s="20">
        <v>1753062</v>
      </c>
      <c r="K25" s="26">
        <v>0.87324703156926631</v>
      </c>
      <c r="L25" s="26">
        <v>0.87324703156926631</v>
      </c>
    </row>
    <row r="26" spans="1:12" x14ac:dyDescent="0.25">
      <c r="A26" s="31" t="s">
        <v>1204</v>
      </c>
      <c r="B26" s="31" t="s">
        <v>1205</v>
      </c>
      <c r="C26" s="29">
        <v>0</v>
      </c>
      <c r="D26" s="29">
        <v>13830540</v>
      </c>
      <c r="E26" s="29">
        <v>12077478</v>
      </c>
      <c r="F26" s="29">
        <v>12077478</v>
      </c>
      <c r="G26" s="29">
        <v>0</v>
      </c>
      <c r="H26" s="29">
        <v>0</v>
      </c>
      <c r="I26" s="29">
        <v>1753062</v>
      </c>
      <c r="J26" s="29">
        <v>1753062</v>
      </c>
      <c r="K26" s="30">
        <v>0.87324703156926631</v>
      </c>
      <c r="L26" s="30">
        <v>0.87324703156926631</v>
      </c>
    </row>
    <row r="27" spans="1:12" x14ac:dyDescent="0.25">
      <c r="A27" s="15" t="s">
        <v>1946</v>
      </c>
      <c r="B27" s="15"/>
      <c r="C27" s="21">
        <v>1868252619</v>
      </c>
      <c r="D27" s="21">
        <v>1697326791.9099998</v>
      </c>
      <c r="E27" s="21">
        <v>1036851006</v>
      </c>
      <c r="F27" s="21">
        <v>398280000</v>
      </c>
      <c r="G27" s="21">
        <v>313980000</v>
      </c>
      <c r="H27" s="21">
        <v>287900000</v>
      </c>
      <c r="I27" s="21">
        <v>660475785.90999985</v>
      </c>
      <c r="J27" s="21">
        <v>1299046791.9099998</v>
      </c>
      <c r="K27" s="27">
        <v>0.61087293910752027</v>
      </c>
      <c r="L27" s="27">
        <v>0.23465133638279284</v>
      </c>
    </row>
    <row r="28" spans="1:12" x14ac:dyDescent="0.25">
      <c r="A28" s="16" t="s">
        <v>1945</v>
      </c>
      <c r="B28" s="16"/>
      <c r="C28" s="22">
        <v>1868252619</v>
      </c>
      <c r="D28" s="22">
        <v>1697326791.9099998</v>
      </c>
      <c r="E28" s="22">
        <v>1036851006</v>
      </c>
      <c r="F28" s="22">
        <v>398280000</v>
      </c>
      <c r="G28" s="22">
        <v>313980000</v>
      </c>
      <c r="H28" s="22">
        <v>287900000</v>
      </c>
      <c r="I28" s="22">
        <v>660475785.90999985</v>
      </c>
      <c r="J28" s="22">
        <v>1299046791.9099998</v>
      </c>
      <c r="K28" s="28">
        <v>0.61087293910752027</v>
      </c>
      <c r="L28" s="28">
        <v>0.23465133638279284</v>
      </c>
    </row>
    <row r="29" spans="1:12" x14ac:dyDescent="0.25">
      <c r="A29" s="31" t="s">
        <v>1212</v>
      </c>
      <c r="B29" s="31" t="s">
        <v>1213</v>
      </c>
      <c r="C29" s="29">
        <v>373650524</v>
      </c>
      <c r="D29" s="29">
        <v>224000000</v>
      </c>
      <c r="E29" s="29">
        <v>224000000</v>
      </c>
      <c r="F29" s="29">
        <v>208140000</v>
      </c>
      <c r="G29" s="29">
        <v>208140000</v>
      </c>
      <c r="H29" s="29">
        <v>196200000</v>
      </c>
      <c r="I29" s="29">
        <v>0</v>
      </c>
      <c r="J29" s="29">
        <v>15860000</v>
      </c>
      <c r="K29" s="30">
        <v>1</v>
      </c>
      <c r="L29" s="30">
        <v>0.92919642857142859</v>
      </c>
    </row>
    <row r="30" spans="1:12" x14ac:dyDescent="0.25">
      <c r="A30" s="31" t="s">
        <v>1214</v>
      </c>
      <c r="B30" s="31" t="s">
        <v>1215</v>
      </c>
      <c r="C30" s="29">
        <v>934126310</v>
      </c>
      <c r="D30" s="29">
        <v>234126310</v>
      </c>
      <c r="E30" s="29">
        <v>234126310</v>
      </c>
      <c r="F30" s="29">
        <v>105840000</v>
      </c>
      <c r="G30" s="29">
        <v>105840000</v>
      </c>
      <c r="H30" s="29">
        <v>91700000</v>
      </c>
      <c r="I30" s="29">
        <v>0</v>
      </c>
      <c r="J30" s="29">
        <v>128286310</v>
      </c>
      <c r="K30" s="30">
        <v>1</v>
      </c>
      <c r="L30" s="30">
        <v>0.45206367451825469</v>
      </c>
    </row>
    <row r="31" spans="1:12" x14ac:dyDescent="0.25">
      <c r="A31" s="31" t="s">
        <v>1216</v>
      </c>
      <c r="B31" s="31" t="s">
        <v>1217</v>
      </c>
      <c r="C31" s="29">
        <v>560475785</v>
      </c>
      <c r="D31" s="29">
        <v>560475785</v>
      </c>
      <c r="E31" s="29">
        <v>0</v>
      </c>
      <c r="F31" s="29">
        <v>0</v>
      </c>
      <c r="G31" s="29">
        <v>0</v>
      </c>
      <c r="H31" s="29">
        <v>0</v>
      </c>
      <c r="I31" s="29">
        <v>560475785</v>
      </c>
      <c r="J31" s="29">
        <v>560475785</v>
      </c>
      <c r="K31" s="30">
        <v>0</v>
      </c>
      <c r="L31" s="30">
        <v>0</v>
      </c>
    </row>
    <row r="32" spans="1:12" x14ac:dyDescent="0.25">
      <c r="A32" s="31" t="s">
        <v>1224</v>
      </c>
      <c r="B32" s="31" t="s">
        <v>1225</v>
      </c>
      <c r="C32" s="29">
        <v>0</v>
      </c>
      <c r="D32" s="29">
        <v>0.25</v>
      </c>
      <c r="E32" s="29">
        <v>0</v>
      </c>
      <c r="F32" s="29">
        <v>0</v>
      </c>
      <c r="G32" s="29">
        <v>0</v>
      </c>
      <c r="H32" s="29">
        <v>0</v>
      </c>
      <c r="I32" s="29">
        <v>0.25</v>
      </c>
      <c r="J32" s="29">
        <v>0.25</v>
      </c>
      <c r="K32" s="30">
        <v>0</v>
      </c>
      <c r="L32" s="30">
        <v>0</v>
      </c>
    </row>
    <row r="33" spans="1:12" x14ac:dyDescent="0.25">
      <c r="A33" s="31" t="s">
        <v>1226</v>
      </c>
      <c r="B33" s="31" t="s">
        <v>1227</v>
      </c>
      <c r="C33" s="29">
        <v>0</v>
      </c>
      <c r="D33" s="29">
        <v>678724696.65999997</v>
      </c>
      <c r="E33" s="29">
        <v>578724696</v>
      </c>
      <c r="F33" s="29">
        <v>84300000</v>
      </c>
      <c r="G33" s="29">
        <v>0</v>
      </c>
      <c r="H33" s="29">
        <v>0</v>
      </c>
      <c r="I33" s="29">
        <v>100000000.65999997</v>
      </c>
      <c r="J33" s="29">
        <v>594424696.65999997</v>
      </c>
      <c r="K33" s="30">
        <v>0.85266485638124068</v>
      </c>
      <c r="L33" s="30">
        <v>0.1242035252508709</v>
      </c>
    </row>
    <row r="34" spans="1:12" x14ac:dyDescent="0.25">
      <c r="A34" s="31" t="s">
        <v>2032</v>
      </c>
      <c r="B34" s="31"/>
      <c r="C34" s="29">
        <v>8022106410</v>
      </c>
      <c r="D34" s="29">
        <v>9633617207</v>
      </c>
      <c r="E34" s="29">
        <v>7954888462.3800001</v>
      </c>
      <c r="F34" s="29">
        <v>3954523096.73</v>
      </c>
      <c r="G34" s="29">
        <v>2416199377.5900002</v>
      </c>
      <c r="H34" s="29">
        <v>1613927566.9200001</v>
      </c>
      <c r="I34" s="29">
        <v>1678728744.6199999</v>
      </c>
      <c r="J34" s="29">
        <v>5679094110.2700005</v>
      </c>
      <c r="K34" s="30">
        <v>0.8257426355491686</v>
      </c>
      <c r="L34" s="30">
        <v>0.41049203136871121</v>
      </c>
    </row>
  </sheetData>
  <mergeCells count="1"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6"/>
  <sheetViews>
    <sheetView topLeftCell="C1" workbookViewId="0">
      <selection activeCell="A3" sqref="A3:L3"/>
    </sheetView>
  </sheetViews>
  <sheetFormatPr baseColWidth="10" defaultRowHeight="15" x14ac:dyDescent="0.25"/>
  <cols>
    <col min="1" max="1" width="31.28515625" customWidth="1"/>
    <col min="2" max="2" width="52.7109375" style="34" customWidth="1"/>
    <col min="3" max="10" width="17.85546875" style="17" customWidth="1"/>
    <col min="11" max="11" width="17.28515625" style="23" customWidth="1"/>
    <col min="12" max="12" width="17.85546875" style="23" customWidth="1"/>
  </cols>
  <sheetData>
    <row r="1" spans="1:12" x14ac:dyDescent="0.25">
      <c r="A1" s="1" t="s">
        <v>1</v>
      </c>
      <c r="C1" s="17" t="s">
        <v>1238</v>
      </c>
    </row>
    <row r="3" spans="1:12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1947</v>
      </c>
      <c r="B4" s="35"/>
      <c r="C4" s="18">
        <v>2794814268</v>
      </c>
      <c r="D4" s="18">
        <v>3449324623</v>
      </c>
      <c r="E4" s="18">
        <v>3316833961</v>
      </c>
      <c r="F4" s="18">
        <v>3258068383</v>
      </c>
      <c r="G4" s="18">
        <v>2981476993</v>
      </c>
      <c r="H4" s="18">
        <v>383908833</v>
      </c>
      <c r="I4" s="18">
        <v>132490662</v>
      </c>
      <c r="J4" s="18">
        <v>191256240</v>
      </c>
      <c r="K4" s="24">
        <v>0.96158939024858492</v>
      </c>
      <c r="L4" s="24">
        <v>0.9445525542233083</v>
      </c>
    </row>
    <row r="5" spans="1:12" x14ac:dyDescent="0.25">
      <c r="A5" s="13" t="s">
        <v>1712</v>
      </c>
      <c r="B5" s="36"/>
      <c r="C5" s="19">
        <v>2794814268</v>
      </c>
      <c r="D5" s="19">
        <v>3449324623</v>
      </c>
      <c r="E5" s="19">
        <v>3316833961</v>
      </c>
      <c r="F5" s="19">
        <v>3258068383</v>
      </c>
      <c r="G5" s="19">
        <v>2981476993</v>
      </c>
      <c r="H5" s="19">
        <v>383908833</v>
      </c>
      <c r="I5" s="19">
        <v>132490662</v>
      </c>
      <c r="J5" s="19">
        <v>191256240</v>
      </c>
      <c r="K5" s="25">
        <v>0.96158939024858492</v>
      </c>
      <c r="L5" s="25">
        <v>0.9445525542233083</v>
      </c>
    </row>
    <row r="6" spans="1:12" x14ac:dyDescent="0.25">
      <c r="A6" s="14" t="s">
        <v>1840</v>
      </c>
      <c r="B6" s="37"/>
      <c r="C6" s="20">
        <v>2794814268</v>
      </c>
      <c r="D6" s="20">
        <v>3449324623</v>
      </c>
      <c r="E6" s="20">
        <v>3316833961</v>
      </c>
      <c r="F6" s="20">
        <v>3258068383</v>
      </c>
      <c r="G6" s="20">
        <v>2981476993</v>
      </c>
      <c r="H6" s="20">
        <v>383908833</v>
      </c>
      <c r="I6" s="20">
        <v>132490662</v>
      </c>
      <c r="J6" s="20">
        <v>191256240</v>
      </c>
      <c r="K6" s="26">
        <v>0.96158939024858492</v>
      </c>
      <c r="L6" s="26">
        <v>0.9445525542233083</v>
      </c>
    </row>
    <row r="7" spans="1:12" x14ac:dyDescent="0.25">
      <c r="A7" s="15" t="s">
        <v>1846</v>
      </c>
      <c r="B7" s="38"/>
      <c r="C7" s="21">
        <v>2103688393</v>
      </c>
      <c r="D7" s="21">
        <v>908923113</v>
      </c>
      <c r="E7" s="21">
        <v>776432451</v>
      </c>
      <c r="F7" s="21">
        <v>717666873</v>
      </c>
      <c r="G7" s="21">
        <v>716829483</v>
      </c>
      <c r="H7" s="21">
        <v>379733333</v>
      </c>
      <c r="I7" s="21">
        <v>132490662</v>
      </c>
      <c r="J7" s="21">
        <v>191256240</v>
      </c>
      <c r="K7" s="27">
        <v>0.85423336682164441</v>
      </c>
      <c r="L7" s="27">
        <v>0.78957929745153266</v>
      </c>
    </row>
    <row r="8" spans="1:12" x14ac:dyDescent="0.25">
      <c r="A8" s="16" t="s">
        <v>1722</v>
      </c>
      <c r="B8" s="39"/>
      <c r="C8" s="22">
        <v>1358801109</v>
      </c>
      <c r="D8" s="22">
        <v>776432451</v>
      </c>
      <c r="E8" s="22">
        <v>776432451</v>
      </c>
      <c r="F8" s="22">
        <v>717666873</v>
      </c>
      <c r="G8" s="22">
        <v>716829483</v>
      </c>
      <c r="H8" s="22">
        <v>379733333</v>
      </c>
      <c r="I8" s="22">
        <v>0</v>
      </c>
      <c r="J8" s="22">
        <v>58765578</v>
      </c>
      <c r="K8" s="28">
        <v>1</v>
      </c>
      <c r="L8" s="28">
        <v>0.92431334120010911</v>
      </c>
    </row>
    <row r="9" spans="1:12" ht="30" x14ac:dyDescent="0.25">
      <c r="A9" s="31" t="s">
        <v>1255</v>
      </c>
      <c r="B9" s="40" t="s">
        <v>1256</v>
      </c>
      <c r="C9" s="29">
        <v>1300000000</v>
      </c>
      <c r="D9" s="29">
        <v>390000000</v>
      </c>
      <c r="E9" s="29">
        <v>390000000</v>
      </c>
      <c r="F9" s="29">
        <v>379733333</v>
      </c>
      <c r="G9" s="29">
        <v>379733333</v>
      </c>
      <c r="H9" s="29">
        <v>379733333</v>
      </c>
      <c r="I9" s="29">
        <v>0</v>
      </c>
      <c r="J9" s="29">
        <v>10266667</v>
      </c>
      <c r="K9" s="30">
        <v>1</v>
      </c>
      <c r="L9" s="30">
        <v>0.97367521282051284</v>
      </c>
    </row>
    <row r="10" spans="1:12" ht="45" x14ac:dyDescent="0.25">
      <c r="A10" s="31" t="s">
        <v>1257</v>
      </c>
      <c r="B10" s="40" t="s">
        <v>1258</v>
      </c>
      <c r="C10" s="29">
        <v>58801109</v>
      </c>
      <c r="D10" s="29">
        <v>386432451</v>
      </c>
      <c r="E10" s="29">
        <v>386432451</v>
      </c>
      <c r="F10" s="29">
        <v>337933540</v>
      </c>
      <c r="G10" s="29">
        <v>337096150</v>
      </c>
      <c r="H10" s="29">
        <v>0</v>
      </c>
      <c r="I10" s="29">
        <v>0</v>
      </c>
      <c r="J10" s="29">
        <v>48498911</v>
      </c>
      <c r="K10" s="30">
        <v>1</v>
      </c>
      <c r="L10" s="30">
        <v>0.87449576019173403</v>
      </c>
    </row>
    <row r="11" spans="1:12" x14ac:dyDescent="0.25">
      <c r="A11" s="14" t="s">
        <v>1952</v>
      </c>
      <c r="B11" s="37"/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6" t="e">
        <v>#DIV/0!</v>
      </c>
      <c r="L11" s="26" t="e">
        <v>#DIV/0!</v>
      </c>
    </row>
    <row r="12" spans="1:12" ht="30" x14ac:dyDescent="0.25">
      <c r="A12" s="31" t="s">
        <v>1267</v>
      </c>
      <c r="B12" s="40" t="s">
        <v>1270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30" t="e">
        <v>#DIV/0!</v>
      </c>
      <c r="L12" s="30" t="e">
        <v>#DIV/0!</v>
      </c>
    </row>
    <row r="13" spans="1:12" x14ac:dyDescent="0.25">
      <c r="A13" s="14" t="s">
        <v>1953</v>
      </c>
      <c r="B13" s="37"/>
      <c r="C13" s="20">
        <v>13086785</v>
      </c>
      <c r="D13" s="20">
        <v>13086785</v>
      </c>
      <c r="E13" s="20">
        <v>0</v>
      </c>
      <c r="F13" s="20">
        <v>0</v>
      </c>
      <c r="G13" s="20">
        <v>0</v>
      </c>
      <c r="H13" s="20">
        <v>0</v>
      </c>
      <c r="I13" s="20">
        <v>13086785</v>
      </c>
      <c r="J13" s="20">
        <v>13086785</v>
      </c>
      <c r="K13" s="26">
        <v>0</v>
      </c>
      <c r="L13" s="26">
        <v>0</v>
      </c>
    </row>
    <row r="14" spans="1:12" ht="45" x14ac:dyDescent="0.25">
      <c r="A14" s="31" t="s">
        <v>1273</v>
      </c>
      <c r="B14" s="40" t="s">
        <v>1276</v>
      </c>
      <c r="C14" s="29">
        <v>13086785</v>
      </c>
      <c r="D14" s="29">
        <v>13086785</v>
      </c>
      <c r="E14" s="29">
        <v>0</v>
      </c>
      <c r="F14" s="29">
        <v>0</v>
      </c>
      <c r="G14" s="29">
        <v>0</v>
      </c>
      <c r="H14" s="29">
        <v>0</v>
      </c>
      <c r="I14" s="29">
        <v>13086785</v>
      </c>
      <c r="J14" s="29">
        <v>13086785</v>
      </c>
      <c r="K14" s="30">
        <v>0</v>
      </c>
      <c r="L14" s="30">
        <v>0</v>
      </c>
    </row>
    <row r="15" spans="1:12" x14ac:dyDescent="0.25">
      <c r="A15" s="14" t="s">
        <v>1948</v>
      </c>
      <c r="B15" s="37"/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6" t="e">
        <v>#DIV/0!</v>
      </c>
      <c r="L15" s="26" t="e">
        <v>#DIV/0!</v>
      </c>
    </row>
    <row r="16" spans="1:12" ht="30" x14ac:dyDescent="0.25">
      <c r="A16" s="31" t="s">
        <v>1240</v>
      </c>
      <c r="B16" s="40" t="s">
        <v>1243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30" t="e">
        <v>#DIV/0!</v>
      </c>
      <c r="L16" s="30" t="e">
        <v>#DIV/0!</v>
      </c>
    </row>
    <row r="17" spans="1:12" x14ac:dyDescent="0.25">
      <c r="A17" s="14" t="s">
        <v>1755</v>
      </c>
      <c r="B17" s="37"/>
      <c r="C17" s="20">
        <v>612396622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6" t="e">
        <v>#DIV/0!</v>
      </c>
      <c r="L17" s="26" t="e">
        <v>#DIV/0!</v>
      </c>
    </row>
    <row r="18" spans="1:12" ht="30" x14ac:dyDescent="0.25">
      <c r="A18" s="31" t="s">
        <v>1248</v>
      </c>
      <c r="B18" s="40" t="s">
        <v>1249</v>
      </c>
      <c r="C18" s="29">
        <v>612396622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30" t="e">
        <v>#DIV/0!</v>
      </c>
      <c r="L18" s="30" t="e">
        <v>#DIV/0!</v>
      </c>
    </row>
    <row r="19" spans="1:12" x14ac:dyDescent="0.25">
      <c r="A19" s="14" t="s">
        <v>1950</v>
      </c>
      <c r="B19" s="37"/>
      <c r="C19" s="20">
        <v>119403877</v>
      </c>
      <c r="D19" s="20">
        <v>119403877</v>
      </c>
      <c r="E19" s="20">
        <v>0</v>
      </c>
      <c r="F19" s="20">
        <v>0</v>
      </c>
      <c r="G19" s="20">
        <v>0</v>
      </c>
      <c r="H19" s="20">
        <v>0</v>
      </c>
      <c r="I19" s="20">
        <v>119403877</v>
      </c>
      <c r="J19" s="20">
        <v>119403877</v>
      </c>
      <c r="K19" s="26">
        <v>0</v>
      </c>
      <c r="L19" s="26">
        <v>0</v>
      </c>
    </row>
    <row r="20" spans="1:12" ht="45" x14ac:dyDescent="0.25">
      <c r="A20" s="31" t="s">
        <v>1251</v>
      </c>
      <c r="B20" s="40" t="s">
        <v>1254</v>
      </c>
      <c r="C20" s="29">
        <v>119403877</v>
      </c>
      <c r="D20" s="29">
        <v>119403877</v>
      </c>
      <c r="E20" s="29">
        <v>0</v>
      </c>
      <c r="F20" s="29">
        <v>0</v>
      </c>
      <c r="G20" s="29">
        <v>0</v>
      </c>
      <c r="H20" s="29">
        <v>0</v>
      </c>
      <c r="I20" s="29">
        <v>119403877</v>
      </c>
      <c r="J20" s="29">
        <v>119403877</v>
      </c>
      <c r="K20" s="30">
        <v>0</v>
      </c>
      <c r="L20" s="30">
        <v>0</v>
      </c>
    </row>
    <row r="21" spans="1:12" x14ac:dyDescent="0.25">
      <c r="A21" s="15" t="s">
        <v>1949</v>
      </c>
      <c r="B21" s="38"/>
      <c r="C21" s="21">
        <v>41645762</v>
      </c>
      <c r="D21" s="21">
        <v>2540401510</v>
      </c>
      <c r="E21" s="21">
        <v>2540401510</v>
      </c>
      <c r="F21" s="21">
        <v>2540401510</v>
      </c>
      <c r="G21" s="21">
        <v>2264647510</v>
      </c>
      <c r="H21" s="21">
        <v>4175500</v>
      </c>
      <c r="I21" s="21">
        <v>0</v>
      </c>
      <c r="J21" s="21">
        <v>0</v>
      </c>
      <c r="K21" s="27">
        <v>1</v>
      </c>
      <c r="L21" s="27">
        <v>1</v>
      </c>
    </row>
    <row r="22" spans="1:12" x14ac:dyDescent="0.25">
      <c r="A22" s="16" t="s">
        <v>1722</v>
      </c>
      <c r="B22" s="39"/>
      <c r="C22" s="22">
        <v>41645762</v>
      </c>
      <c r="D22" s="22">
        <v>1273494533</v>
      </c>
      <c r="E22" s="22">
        <v>1273494533</v>
      </c>
      <c r="F22" s="22">
        <v>1273494533</v>
      </c>
      <c r="G22" s="22">
        <v>1247740533</v>
      </c>
      <c r="H22" s="22">
        <v>4175500</v>
      </c>
      <c r="I22" s="22">
        <v>0</v>
      </c>
      <c r="J22" s="22">
        <v>0</v>
      </c>
      <c r="K22" s="28">
        <v>1</v>
      </c>
      <c r="L22" s="28">
        <v>1</v>
      </c>
    </row>
    <row r="23" spans="1:12" ht="30" x14ac:dyDescent="0.25">
      <c r="A23" s="31" t="s">
        <v>1259</v>
      </c>
      <c r="B23" s="40" t="s">
        <v>1260</v>
      </c>
      <c r="C23" s="29">
        <v>41645762</v>
      </c>
      <c r="D23" s="29">
        <v>1273494533</v>
      </c>
      <c r="E23" s="29">
        <v>1273494533</v>
      </c>
      <c r="F23" s="29">
        <v>1273494533</v>
      </c>
      <c r="G23" s="29">
        <v>1247740533</v>
      </c>
      <c r="H23" s="29">
        <v>4175500</v>
      </c>
      <c r="I23" s="29">
        <v>0</v>
      </c>
      <c r="J23" s="29">
        <v>0</v>
      </c>
      <c r="K23" s="30">
        <v>1</v>
      </c>
      <c r="L23" s="30">
        <v>1</v>
      </c>
    </row>
    <row r="24" spans="1:12" x14ac:dyDescent="0.25">
      <c r="A24" s="14" t="s">
        <v>1952</v>
      </c>
      <c r="B24" s="37"/>
      <c r="C24" s="20">
        <v>0</v>
      </c>
      <c r="D24" s="20">
        <v>8619998</v>
      </c>
      <c r="E24" s="20">
        <v>8619998</v>
      </c>
      <c r="F24" s="20">
        <v>8619998</v>
      </c>
      <c r="G24" s="20">
        <v>8619998</v>
      </c>
      <c r="H24" s="20">
        <v>0</v>
      </c>
      <c r="I24" s="20">
        <v>0</v>
      </c>
      <c r="J24" s="20">
        <v>0</v>
      </c>
      <c r="K24" s="26">
        <v>1</v>
      </c>
      <c r="L24" s="26">
        <v>1</v>
      </c>
    </row>
    <row r="25" spans="1:12" ht="30" x14ac:dyDescent="0.25">
      <c r="A25" s="31" t="s">
        <v>1271</v>
      </c>
      <c r="B25" s="40" t="s">
        <v>1272</v>
      </c>
      <c r="C25" s="29">
        <v>0</v>
      </c>
      <c r="D25" s="29">
        <v>8619998</v>
      </c>
      <c r="E25" s="29">
        <v>8619998</v>
      </c>
      <c r="F25" s="29">
        <v>8619998</v>
      </c>
      <c r="G25" s="29">
        <v>8619998</v>
      </c>
      <c r="H25" s="29">
        <v>0</v>
      </c>
      <c r="I25" s="29">
        <v>0</v>
      </c>
      <c r="J25" s="29">
        <v>0</v>
      </c>
      <c r="K25" s="30">
        <v>1</v>
      </c>
      <c r="L25" s="30">
        <v>1</v>
      </c>
    </row>
    <row r="26" spans="1:12" x14ac:dyDescent="0.25">
      <c r="A26" s="14" t="s">
        <v>1948</v>
      </c>
      <c r="B26" s="37"/>
      <c r="C26" s="20">
        <v>0</v>
      </c>
      <c r="D26" s="20">
        <v>54768812</v>
      </c>
      <c r="E26" s="20">
        <v>54768812</v>
      </c>
      <c r="F26" s="20">
        <v>54768812</v>
      </c>
      <c r="G26" s="20">
        <v>54768812</v>
      </c>
      <c r="H26" s="20">
        <v>0</v>
      </c>
      <c r="I26" s="20">
        <v>0</v>
      </c>
      <c r="J26" s="20">
        <v>0</v>
      </c>
      <c r="K26" s="26">
        <v>1</v>
      </c>
      <c r="L26" s="26">
        <v>1</v>
      </c>
    </row>
    <row r="27" spans="1:12" ht="30" x14ac:dyDescent="0.25">
      <c r="A27" s="31" t="s">
        <v>1244</v>
      </c>
      <c r="B27" s="40" t="s">
        <v>1245</v>
      </c>
      <c r="C27" s="29">
        <v>0</v>
      </c>
      <c r="D27" s="29">
        <v>54768812</v>
      </c>
      <c r="E27" s="29">
        <v>54768812</v>
      </c>
      <c r="F27" s="29">
        <v>54768812</v>
      </c>
      <c r="G27" s="29">
        <v>54768812</v>
      </c>
      <c r="H27" s="29">
        <v>0</v>
      </c>
      <c r="I27" s="29">
        <v>0</v>
      </c>
      <c r="J27" s="29">
        <v>0</v>
      </c>
      <c r="K27" s="30">
        <v>1</v>
      </c>
      <c r="L27" s="30">
        <v>1</v>
      </c>
    </row>
    <row r="28" spans="1:12" x14ac:dyDescent="0.25">
      <c r="A28" s="14" t="s">
        <v>1755</v>
      </c>
      <c r="B28" s="37"/>
      <c r="C28" s="20">
        <v>0</v>
      </c>
      <c r="D28" s="20">
        <v>1203518167</v>
      </c>
      <c r="E28" s="20">
        <v>1203518167</v>
      </c>
      <c r="F28" s="20">
        <v>1203518167</v>
      </c>
      <c r="G28" s="20">
        <v>953518167</v>
      </c>
      <c r="H28" s="20">
        <v>0</v>
      </c>
      <c r="I28" s="20">
        <v>0</v>
      </c>
      <c r="J28" s="20">
        <v>0</v>
      </c>
      <c r="K28" s="26">
        <v>1</v>
      </c>
      <c r="L28" s="26">
        <v>1</v>
      </c>
    </row>
    <row r="29" spans="1:12" ht="30" x14ac:dyDescent="0.25">
      <c r="A29" s="31" t="s">
        <v>1250</v>
      </c>
      <c r="B29" s="40" t="s">
        <v>1247</v>
      </c>
      <c r="C29" s="29">
        <v>0</v>
      </c>
      <c r="D29" s="29">
        <v>612396622</v>
      </c>
      <c r="E29" s="29">
        <v>612396622</v>
      </c>
      <c r="F29" s="29">
        <v>612396622</v>
      </c>
      <c r="G29" s="29">
        <v>612396622</v>
      </c>
      <c r="H29" s="29">
        <v>0</v>
      </c>
      <c r="I29" s="29">
        <v>0</v>
      </c>
      <c r="J29" s="29">
        <v>0</v>
      </c>
      <c r="K29" s="30">
        <v>1</v>
      </c>
      <c r="L29" s="30">
        <v>1</v>
      </c>
    </row>
    <row r="30" spans="1:12" ht="30" x14ac:dyDescent="0.25">
      <c r="A30" s="31" t="s">
        <v>1246</v>
      </c>
      <c r="B30" s="40" t="s">
        <v>1247</v>
      </c>
      <c r="C30" s="29">
        <v>0</v>
      </c>
      <c r="D30" s="29">
        <v>591121545</v>
      </c>
      <c r="E30" s="29">
        <v>591121545</v>
      </c>
      <c r="F30" s="29">
        <v>591121545</v>
      </c>
      <c r="G30" s="29">
        <v>341121545</v>
      </c>
      <c r="H30" s="29">
        <v>0</v>
      </c>
      <c r="I30" s="29">
        <v>0</v>
      </c>
      <c r="J30" s="29">
        <v>0</v>
      </c>
      <c r="K30" s="30">
        <v>1</v>
      </c>
      <c r="L30" s="30">
        <v>1</v>
      </c>
    </row>
    <row r="31" spans="1:12" x14ac:dyDescent="0.25">
      <c r="A31" s="15" t="s">
        <v>1951</v>
      </c>
      <c r="B31" s="38"/>
      <c r="C31" s="21">
        <v>649480113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7" t="e">
        <v>#DIV/0!</v>
      </c>
      <c r="L31" s="27" t="e">
        <v>#DIV/0!</v>
      </c>
    </row>
    <row r="32" spans="1:12" x14ac:dyDescent="0.25">
      <c r="A32" s="16" t="s">
        <v>1722</v>
      </c>
      <c r="B32" s="39"/>
      <c r="C32" s="22">
        <v>649480113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8" t="e">
        <v>#DIV/0!</v>
      </c>
      <c r="L32" s="28" t="e">
        <v>#DIV/0!</v>
      </c>
    </row>
    <row r="33" spans="1:12" ht="45" x14ac:dyDescent="0.25">
      <c r="A33" s="31" t="s">
        <v>1261</v>
      </c>
      <c r="B33" s="40" t="s">
        <v>1262</v>
      </c>
      <c r="C33" s="29">
        <v>600000000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30" t="e">
        <v>#DIV/0!</v>
      </c>
      <c r="L33" s="30" t="e">
        <v>#DIV/0!</v>
      </c>
    </row>
    <row r="34" spans="1:12" ht="45" x14ac:dyDescent="0.25">
      <c r="A34" s="31" t="s">
        <v>1263</v>
      </c>
      <c r="B34" s="40" t="s">
        <v>1264</v>
      </c>
      <c r="C34" s="29">
        <v>32986742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30" t="e">
        <v>#DIV/0!</v>
      </c>
      <c r="L34" s="30" t="e">
        <v>#DIV/0!</v>
      </c>
    </row>
    <row r="35" spans="1:12" ht="45" x14ac:dyDescent="0.25">
      <c r="A35" s="31" t="s">
        <v>1265</v>
      </c>
      <c r="B35" s="40" t="s">
        <v>1266</v>
      </c>
      <c r="C35" s="29">
        <v>16493371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30" t="e">
        <v>#DIV/0!</v>
      </c>
      <c r="L35" s="30" t="e">
        <v>#DIV/0!</v>
      </c>
    </row>
    <row r="36" spans="1:12" x14ac:dyDescent="0.25">
      <c r="A36" s="65" t="s">
        <v>2032</v>
      </c>
      <c r="B36" s="66"/>
      <c r="C36" s="32">
        <v>2794814268</v>
      </c>
      <c r="D36" s="32">
        <v>3449324623</v>
      </c>
      <c r="E36" s="32">
        <v>3316833961</v>
      </c>
      <c r="F36" s="32">
        <v>3258068383</v>
      </c>
      <c r="G36" s="32">
        <v>2981476993</v>
      </c>
      <c r="H36" s="32">
        <v>383908833</v>
      </c>
      <c r="I36" s="32">
        <v>132490662</v>
      </c>
      <c r="J36" s="32">
        <v>191256240</v>
      </c>
      <c r="K36" s="33">
        <v>0.96158939024858492</v>
      </c>
      <c r="L36" s="33">
        <v>0.9445525542233083</v>
      </c>
    </row>
  </sheetData>
  <mergeCells count="2">
    <mergeCell ref="A3:B3"/>
    <mergeCell ref="A36:B3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4"/>
  <sheetViews>
    <sheetView topLeftCell="C3" workbookViewId="0">
      <selection activeCell="A3" sqref="A3:L3"/>
    </sheetView>
  </sheetViews>
  <sheetFormatPr baseColWidth="10" defaultRowHeight="15" x14ac:dyDescent="0.25"/>
  <cols>
    <col min="1" max="1" width="25.7109375" customWidth="1"/>
    <col min="2" max="2" width="64.7109375" style="34" customWidth="1"/>
    <col min="3" max="10" width="19.140625" style="17" customWidth="1"/>
    <col min="11" max="12" width="19.140625" style="23" customWidth="1"/>
  </cols>
  <sheetData>
    <row r="1" spans="1:12" x14ac:dyDescent="0.25">
      <c r="A1" s="1" t="s">
        <v>1</v>
      </c>
      <c r="C1" s="17" t="s">
        <v>1277</v>
      </c>
    </row>
    <row r="3" spans="1:12" ht="30" x14ac:dyDescent="0.25">
      <c r="A3" s="68" t="s">
        <v>2046</v>
      </c>
      <c r="B3" s="68"/>
      <c r="C3" s="41" t="s">
        <v>2047</v>
      </c>
      <c r="D3" s="41" t="s">
        <v>2048</v>
      </c>
      <c r="E3" s="41" t="s">
        <v>2049</v>
      </c>
      <c r="F3" s="41" t="s">
        <v>2050</v>
      </c>
      <c r="G3" s="41" t="s">
        <v>2051</v>
      </c>
      <c r="H3" s="41" t="s">
        <v>2052</v>
      </c>
      <c r="I3" s="41" t="s">
        <v>2053</v>
      </c>
      <c r="J3" s="41" t="s">
        <v>2054</v>
      </c>
      <c r="K3" s="46" t="s">
        <v>2055</v>
      </c>
      <c r="L3" s="46" t="s">
        <v>2056</v>
      </c>
    </row>
    <row r="4" spans="1:12" x14ac:dyDescent="0.25">
      <c r="A4" s="12" t="s">
        <v>1954</v>
      </c>
      <c r="B4" s="35"/>
      <c r="C4" s="18">
        <v>1987265344</v>
      </c>
      <c r="D4" s="18">
        <v>2187265344</v>
      </c>
      <c r="E4" s="18">
        <v>2187230948.3499999</v>
      </c>
      <c r="F4" s="18">
        <v>1990128549</v>
      </c>
      <c r="G4" s="18">
        <v>1862669030</v>
      </c>
      <c r="H4" s="18">
        <v>1641457236</v>
      </c>
      <c r="I4" s="18">
        <v>34395.650000095367</v>
      </c>
      <c r="J4" s="18">
        <v>197136795</v>
      </c>
      <c r="K4" s="24">
        <v>0.99998427458740002</v>
      </c>
      <c r="L4" s="24">
        <v>0.90987065399231237</v>
      </c>
    </row>
    <row r="5" spans="1:12" x14ac:dyDescent="0.25">
      <c r="A5" s="13" t="s">
        <v>1759</v>
      </c>
      <c r="B5" s="36"/>
      <c r="C5" s="19">
        <v>1987265344</v>
      </c>
      <c r="D5" s="19">
        <v>2187265344</v>
      </c>
      <c r="E5" s="19">
        <v>2187230948.3499999</v>
      </c>
      <c r="F5" s="19">
        <v>1990128549</v>
      </c>
      <c r="G5" s="19">
        <v>1862669030</v>
      </c>
      <c r="H5" s="19">
        <v>1641457236</v>
      </c>
      <c r="I5" s="19">
        <v>34395.650000095367</v>
      </c>
      <c r="J5" s="19">
        <v>197136795</v>
      </c>
      <c r="K5" s="25">
        <v>0.99998427458740002</v>
      </c>
      <c r="L5" s="25">
        <v>0.90987065399231237</v>
      </c>
    </row>
    <row r="6" spans="1:12" x14ac:dyDescent="0.25">
      <c r="A6" s="14" t="s">
        <v>1810</v>
      </c>
      <c r="B6" s="37"/>
      <c r="C6" s="20">
        <v>37013767</v>
      </c>
      <c r="D6" s="20">
        <v>237013767</v>
      </c>
      <c r="E6" s="20">
        <v>237013767</v>
      </c>
      <c r="F6" s="20">
        <v>167350000</v>
      </c>
      <c r="G6" s="20">
        <v>77350000</v>
      </c>
      <c r="H6" s="20">
        <v>34965000</v>
      </c>
      <c r="I6" s="20">
        <v>0</v>
      </c>
      <c r="J6" s="20">
        <v>69663767</v>
      </c>
      <c r="K6" s="26">
        <v>1</v>
      </c>
      <c r="L6" s="26">
        <v>0.7060771284226709</v>
      </c>
    </row>
    <row r="7" spans="1:12" x14ac:dyDescent="0.25">
      <c r="A7" s="15" t="s">
        <v>1955</v>
      </c>
      <c r="B7" s="38"/>
      <c r="C7" s="21">
        <v>37013767</v>
      </c>
      <c r="D7" s="21">
        <v>237013767</v>
      </c>
      <c r="E7" s="21">
        <v>237013767</v>
      </c>
      <c r="F7" s="21">
        <v>167350000</v>
      </c>
      <c r="G7" s="21">
        <v>77350000</v>
      </c>
      <c r="H7" s="21">
        <v>34965000</v>
      </c>
      <c r="I7" s="21">
        <v>0</v>
      </c>
      <c r="J7" s="21">
        <v>69663767</v>
      </c>
      <c r="K7" s="27">
        <v>1</v>
      </c>
      <c r="L7" s="27">
        <v>0.7060771284226709</v>
      </c>
    </row>
    <row r="8" spans="1:12" x14ac:dyDescent="0.25">
      <c r="A8" s="16" t="s">
        <v>1722</v>
      </c>
      <c r="B8" s="39"/>
      <c r="C8" s="22">
        <v>37013767</v>
      </c>
      <c r="D8" s="22">
        <v>237013767</v>
      </c>
      <c r="E8" s="22">
        <v>237013767</v>
      </c>
      <c r="F8" s="22">
        <v>167350000</v>
      </c>
      <c r="G8" s="22">
        <v>77350000</v>
      </c>
      <c r="H8" s="22">
        <v>34965000</v>
      </c>
      <c r="I8" s="22">
        <v>0</v>
      </c>
      <c r="J8" s="22">
        <v>69663767</v>
      </c>
      <c r="K8" s="28">
        <v>1</v>
      </c>
      <c r="L8" s="28">
        <v>0.7060771284226709</v>
      </c>
    </row>
    <row r="9" spans="1:12" ht="45" x14ac:dyDescent="0.25">
      <c r="A9" s="31" t="s">
        <v>1281</v>
      </c>
      <c r="B9" s="40" t="s">
        <v>1282</v>
      </c>
      <c r="C9" s="29">
        <v>37013767</v>
      </c>
      <c r="D9" s="29">
        <v>37013767</v>
      </c>
      <c r="E9" s="29">
        <v>37013767</v>
      </c>
      <c r="F9" s="29">
        <v>0</v>
      </c>
      <c r="G9" s="29">
        <v>0</v>
      </c>
      <c r="H9" s="29">
        <v>0</v>
      </c>
      <c r="I9" s="29">
        <v>0</v>
      </c>
      <c r="J9" s="29">
        <v>37013767</v>
      </c>
      <c r="K9" s="30">
        <v>1</v>
      </c>
      <c r="L9" s="30">
        <v>0</v>
      </c>
    </row>
    <row r="10" spans="1:12" ht="30" x14ac:dyDescent="0.25">
      <c r="A10" s="31" t="s">
        <v>1279</v>
      </c>
      <c r="B10" s="40" t="s">
        <v>1280</v>
      </c>
      <c r="C10" s="29">
        <v>0</v>
      </c>
      <c r="D10" s="29">
        <v>200000000</v>
      </c>
      <c r="E10" s="29">
        <v>200000000</v>
      </c>
      <c r="F10" s="29">
        <v>167350000</v>
      </c>
      <c r="G10" s="29">
        <v>77350000</v>
      </c>
      <c r="H10" s="29">
        <v>34965000</v>
      </c>
      <c r="I10" s="29">
        <v>0</v>
      </c>
      <c r="J10" s="29">
        <v>32650000</v>
      </c>
      <c r="K10" s="30">
        <v>1</v>
      </c>
      <c r="L10" s="30">
        <v>0.83674999999999999</v>
      </c>
    </row>
    <row r="11" spans="1:12" x14ac:dyDescent="0.25">
      <c r="A11" s="14" t="s">
        <v>1956</v>
      </c>
      <c r="B11" s="37"/>
      <c r="C11" s="20">
        <v>1950251577</v>
      </c>
      <c r="D11" s="20">
        <v>1950251577</v>
      </c>
      <c r="E11" s="20">
        <v>1950217181.3499999</v>
      </c>
      <c r="F11" s="20">
        <v>1822778549</v>
      </c>
      <c r="G11" s="20">
        <v>1785319030</v>
      </c>
      <c r="H11" s="20">
        <v>1606492236</v>
      </c>
      <c r="I11" s="20">
        <v>34395.650000095367</v>
      </c>
      <c r="J11" s="20">
        <v>127473028</v>
      </c>
      <c r="K11" s="26">
        <v>0.99998236348048342</v>
      </c>
      <c r="L11" s="26">
        <v>0.93463764905854507</v>
      </c>
    </row>
    <row r="12" spans="1:12" x14ac:dyDescent="0.25">
      <c r="A12" s="15" t="s">
        <v>1957</v>
      </c>
      <c r="B12" s="38"/>
      <c r="C12" s="21">
        <v>156685662</v>
      </c>
      <c r="D12" s="21">
        <v>156685662</v>
      </c>
      <c r="E12" s="21">
        <v>156685662</v>
      </c>
      <c r="F12" s="21">
        <v>146231000</v>
      </c>
      <c r="G12" s="21">
        <v>141122550</v>
      </c>
      <c r="H12" s="21">
        <v>126999000</v>
      </c>
      <c r="I12" s="21">
        <v>0</v>
      </c>
      <c r="J12" s="21">
        <v>10454662</v>
      </c>
      <c r="K12" s="27">
        <v>1</v>
      </c>
      <c r="L12" s="27">
        <v>0.93327620494081964</v>
      </c>
    </row>
    <row r="13" spans="1:12" x14ac:dyDescent="0.25">
      <c r="A13" s="16" t="s">
        <v>1722</v>
      </c>
      <c r="B13" s="39"/>
      <c r="C13" s="22">
        <v>156685662</v>
      </c>
      <c r="D13" s="22">
        <v>156685662</v>
      </c>
      <c r="E13" s="22">
        <v>156685662</v>
      </c>
      <c r="F13" s="22">
        <v>146231000</v>
      </c>
      <c r="G13" s="22">
        <v>141122550</v>
      </c>
      <c r="H13" s="22">
        <v>126999000</v>
      </c>
      <c r="I13" s="22">
        <v>0</v>
      </c>
      <c r="J13" s="22">
        <v>10454662</v>
      </c>
      <c r="K13" s="28">
        <v>1</v>
      </c>
      <c r="L13" s="28">
        <v>0.93327620494081964</v>
      </c>
    </row>
    <row r="14" spans="1:12" ht="30" x14ac:dyDescent="0.25">
      <c r="A14" s="31" t="s">
        <v>1283</v>
      </c>
      <c r="B14" s="40" t="s">
        <v>1284</v>
      </c>
      <c r="C14" s="29">
        <v>85505350</v>
      </c>
      <c r="D14" s="29">
        <v>85505350</v>
      </c>
      <c r="E14" s="29">
        <v>85505350</v>
      </c>
      <c r="F14" s="29">
        <v>76231000</v>
      </c>
      <c r="G14" s="29">
        <v>71122550</v>
      </c>
      <c r="H14" s="29">
        <v>56999000</v>
      </c>
      <c r="I14" s="29">
        <v>0</v>
      </c>
      <c r="J14" s="29">
        <v>9274350</v>
      </c>
      <c r="K14" s="30">
        <v>1</v>
      </c>
      <c r="L14" s="30">
        <v>0.89153485717560366</v>
      </c>
    </row>
    <row r="15" spans="1:12" x14ac:dyDescent="0.25">
      <c r="A15" s="31" t="s">
        <v>1285</v>
      </c>
      <c r="B15" s="40" t="s">
        <v>1286</v>
      </c>
      <c r="C15" s="29">
        <v>71180312</v>
      </c>
      <c r="D15" s="29">
        <v>71180312</v>
      </c>
      <c r="E15" s="29">
        <v>71180312</v>
      </c>
      <c r="F15" s="29">
        <v>70000000</v>
      </c>
      <c r="G15" s="29">
        <v>70000000</v>
      </c>
      <c r="H15" s="29">
        <v>70000000</v>
      </c>
      <c r="I15" s="29">
        <v>0</v>
      </c>
      <c r="J15" s="29">
        <v>1180312</v>
      </c>
      <c r="K15" s="30">
        <v>1</v>
      </c>
      <c r="L15" s="30">
        <v>0.98341799906693306</v>
      </c>
    </row>
    <row r="16" spans="1:12" x14ac:dyDescent="0.25">
      <c r="A16" s="15" t="s">
        <v>1958</v>
      </c>
      <c r="B16" s="38"/>
      <c r="C16" s="21">
        <v>154016399</v>
      </c>
      <c r="D16" s="21">
        <v>154016399</v>
      </c>
      <c r="E16" s="21">
        <v>153992012.34999999</v>
      </c>
      <c r="F16" s="21">
        <v>153186781</v>
      </c>
      <c r="G16" s="21">
        <v>140328474</v>
      </c>
      <c r="H16" s="21">
        <v>98000000</v>
      </c>
      <c r="I16" s="21">
        <v>24386.65000000596</v>
      </c>
      <c r="J16" s="21">
        <v>829618</v>
      </c>
      <c r="K16" s="27">
        <v>0.9998416619908117</v>
      </c>
      <c r="L16" s="27">
        <v>0.99461344372815785</v>
      </c>
    </row>
    <row r="17" spans="1:12" x14ac:dyDescent="0.25">
      <c r="A17" s="16" t="s">
        <v>1722</v>
      </c>
      <c r="B17" s="39"/>
      <c r="C17" s="22">
        <v>154016399</v>
      </c>
      <c r="D17" s="22">
        <v>154016399</v>
      </c>
      <c r="E17" s="22">
        <v>153992012.34999999</v>
      </c>
      <c r="F17" s="22">
        <v>153186781</v>
      </c>
      <c r="G17" s="22">
        <v>140328474</v>
      </c>
      <c r="H17" s="22">
        <v>98000000</v>
      </c>
      <c r="I17" s="22">
        <v>24386.65000000596</v>
      </c>
      <c r="J17" s="22">
        <v>829618</v>
      </c>
      <c r="K17" s="28">
        <v>0.9998416619908117</v>
      </c>
      <c r="L17" s="28">
        <v>0.99461344372815785</v>
      </c>
    </row>
    <row r="18" spans="1:12" ht="30" x14ac:dyDescent="0.25">
      <c r="A18" s="31" t="s">
        <v>1287</v>
      </c>
      <c r="B18" s="40" t="s">
        <v>1288</v>
      </c>
      <c r="C18" s="29">
        <v>70687925</v>
      </c>
      <c r="D18" s="29">
        <v>70687925</v>
      </c>
      <c r="E18" s="29">
        <v>70663538.349999994</v>
      </c>
      <c r="F18" s="29">
        <v>69858307</v>
      </c>
      <c r="G18" s="29">
        <v>57000000</v>
      </c>
      <c r="H18" s="29">
        <v>57000000</v>
      </c>
      <c r="I18" s="29">
        <v>24386.65000000596</v>
      </c>
      <c r="J18" s="29">
        <v>829618</v>
      </c>
      <c r="K18" s="30">
        <v>0.99965500967810261</v>
      </c>
      <c r="L18" s="30">
        <v>0.98826365323356147</v>
      </c>
    </row>
    <row r="19" spans="1:12" ht="30" x14ac:dyDescent="0.25">
      <c r="A19" s="31" t="s">
        <v>1301</v>
      </c>
      <c r="B19" s="40" t="s">
        <v>1302</v>
      </c>
      <c r="C19" s="29">
        <v>83328474</v>
      </c>
      <c r="D19" s="29">
        <v>83328474</v>
      </c>
      <c r="E19" s="29">
        <v>83328474</v>
      </c>
      <c r="F19" s="29">
        <v>83328474</v>
      </c>
      <c r="G19" s="29">
        <v>83328474</v>
      </c>
      <c r="H19" s="29">
        <v>41000000</v>
      </c>
      <c r="I19" s="29">
        <v>0</v>
      </c>
      <c r="J19" s="29">
        <v>0</v>
      </c>
      <c r="K19" s="30">
        <v>1</v>
      </c>
      <c r="L19" s="30">
        <v>1</v>
      </c>
    </row>
    <row r="20" spans="1:12" x14ac:dyDescent="0.25">
      <c r="A20" s="15" t="s">
        <v>1960</v>
      </c>
      <c r="B20" s="38"/>
      <c r="C20" s="21">
        <v>998837732</v>
      </c>
      <c r="D20" s="21">
        <v>998837732</v>
      </c>
      <c r="E20" s="21">
        <v>998827723</v>
      </c>
      <c r="F20" s="21">
        <v>943311995.77999997</v>
      </c>
      <c r="G20" s="21">
        <v>939227723</v>
      </c>
      <c r="H20" s="21">
        <v>939227723</v>
      </c>
      <c r="I20" s="21">
        <v>10009</v>
      </c>
      <c r="J20" s="21">
        <v>55525736.220000029</v>
      </c>
      <c r="K20" s="27">
        <v>0.99998997935332301</v>
      </c>
      <c r="L20" s="27">
        <v>0.94440965289845491</v>
      </c>
    </row>
    <row r="21" spans="1:12" x14ac:dyDescent="0.25">
      <c r="A21" s="16" t="s">
        <v>1722</v>
      </c>
      <c r="B21" s="39"/>
      <c r="C21" s="22">
        <v>998837732</v>
      </c>
      <c r="D21" s="22">
        <v>998837732</v>
      </c>
      <c r="E21" s="22">
        <v>998827723</v>
      </c>
      <c r="F21" s="22">
        <v>943311995.77999997</v>
      </c>
      <c r="G21" s="22">
        <v>939227723</v>
      </c>
      <c r="H21" s="22">
        <v>939227723</v>
      </c>
      <c r="I21" s="22">
        <v>10009</v>
      </c>
      <c r="J21" s="22">
        <v>55525736.220000029</v>
      </c>
      <c r="K21" s="28">
        <v>0.99998997935332301</v>
      </c>
      <c r="L21" s="28">
        <v>0.94440965289845491</v>
      </c>
    </row>
    <row r="22" spans="1:12" x14ac:dyDescent="0.25">
      <c r="A22" s="31" t="s">
        <v>1291</v>
      </c>
      <c r="B22" s="40" t="s">
        <v>1292</v>
      </c>
      <c r="C22" s="29">
        <v>540725691</v>
      </c>
      <c r="D22" s="29">
        <v>540725691</v>
      </c>
      <c r="E22" s="29">
        <v>540725691</v>
      </c>
      <c r="F22" s="29">
        <v>485209963.77999997</v>
      </c>
      <c r="G22" s="29">
        <v>481125691</v>
      </c>
      <c r="H22" s="29">
        <v>481125691</v>
      </c>
      <c r="I22" s="29">
        <v>0</v>
      </c>
      <c r="J22" s="29">
        <v>55515727.220000029</v>
      </c>
      <c r="K22" s="30">
        <v>1</v>
      </c>
      <c r="L22" s="30">
        <v>0.89733107166161996</v>
      </c>
    </row>
    <row r="23" spans="1:12" ht="30" x14ac:dyDescent="0.25">
      <c r="A23" s="31" t="s">
        <v>1293</v>
      </c>
      <c r="B23" s="40" t="s">
        <v>1294</v>
      </c>
      <c r="C23" s="29">
        <v>458112041</v>
      </c>
      <c r="D23" s="29">
        <v>458112041</v>
      </c>
      <c r="E23" s="29">
        <v>458102032</v>
      </c>
      <c r="F23" s="29">
        <v>458102032</v>
      </c>
      <c r="G23" s="29">
        <v>458102032</v>
      </c>
      <c r="H23" s="29">
        <v>458102032</v>
      </c>
      <c r="I23" s="29">
        <v>10009</v>
      </c>
      <c r="J23" s="29">
        <v>10009</v>
      </c>
      <c r="K23" s="30">
        <v>0.99997815163299753</v>
      </c>
      <c r="L23" s="30">
        <v>0.99997815163299753</v>
      </c>
    </row>
    <row r="24" spans="1:12" x14ac:dyDescent="0.25">
      <c r="A24" s="15" t="s">
        <v>1961</v>
      </c>
      <c r="B24" s="38"/>
      <c r="C24" s="21">
        <v>116468785</v>
      </c>
      <c r="D24" s="21">
        <v>116468785</v>
      </c>
      <c r="E24" s="21">
        <v>116468785</v>
      </c>
      <c r="F24" s="21">
        <v>114882118</v>
      </c>
      <c r="G24" s="21">
        <v>106002183</v>
      </c>
      <c r="H24" s="21">
        <v>50613333</v>
      </c>
      <c r="I24" s="21">
        <v>0</v>
      </c>
      <c r="J24" s="21">
        <v>1586667</v>
      </c>
      <c r="K24" s="27">
        <v>1</v>
      </c>
      <c r="L24" s="27">
        <v>0.98637689059776834</v>
      </c>
    </row>
    <row r="25" spans="1:12" x14ac:dyDescent="0.25">
      <c r="A25" s="16" t="s">
        <v>1722</v>
      </c>
      <c r="B25" s="39"/>
      <c r="C25" s="22">
        <v>116468785</v>
      </c>
      <c r="D25" s="22">
        <v>116468785</v>
      </c>
      <c r="E25" s="22">
        <v>116468785</v>
      </c>
      <c r="F25" s="22">
        <v>114882118</v>
      </c>
      <c r="G25" s="22">
        <v>106002183</v>
      </c>
      <c r="H25" s="22">
        <v>50613333</v>
      </c>
      <c r="I25" s="22">
        <v>0</v>
      </c>
      <c r="J25" s="22">
        <v>1586667</v>
      </c>
      <c r="K25" s="28">
        <v>1</v>
      </c>
      <c r="L25" s="28">
        <v>0.98637689059776834</v>
      </c>
    </row>
    <row r="26" spans="1:12" ht="30" x14ac:dyDescent="0.25">
      <c r="A26" s="31" t="s">
        <v>1295</v>
      </c>
      <c r="B26" s="40" t="s">
        <v>1296</v>
      </c>
      <c r="C26" s="29">
        <v>116468785</v>
      </c>
      <c r="D26" s="29">
        <v>116468785</v>
      </c>
      <c r="E26" s="29">
        <v>116468785</v>
      </c>
      <c r="F26" s="29">
        <v>114882118</v>
      </c>
      <c r="G26" s="29">
        <v>106002183</v>
      </c>
      <c r="H26" s="29">
        <v>50613333</v>
      </c>
      <c r="I26" s="29">
        <v>0</v>
      </c>
      <c r="J26" s="29">
        <v>1586667</v>
      </c>
      <c r="K26" s="30">
        <v>1</v>
      </c>
      <c r="L26" s="30">
        <v>0.98637689059776834</v>
      </c>
    </row>
    <row r="27" spans="1:12" x14ac:dyDescent="0.25">
      <c r="A27" s="15" t="s">
        <v>1962</v>
      </c>
      <c r="B27" s="38"/>
      <c r="C27" s="21">
        <v>448080065</v>
      </c>
      <c r="D27" s="21">
        <v>448080065</v>
      </c>
      <c r="E27" s="21">
        <v>448080065</v>
      </c>
      <c r="F27" s="21">
        <v>430089600</v>
      </c>
      <c r="G27" s="21">
        <v>430089600</v>
      </c>
      <c r="H27" s="21">
        <v>363103680</v>
      </c>
      <c r="I27" s="21">
        <v>0</v>
      </c>
      <c r="J27" s="21">
        <v>17990465</v>
      </c>
      <c r="K27" s="27">
        <v>1</v>
      </c>
      <c r="L27" s="27">
        <v>0.95984988754186151</v>
      </c>
    </row>
    <row r="28" spans="1:12" x14ac:dyDescent="0.25">
      <c r="A28" s="16" t="s">
        <v>1722</v>
      </c>
      <c r="B28" s="39"/>
      <c r="C28" s="22">
        <v>448080065</v>
      </c>
      <c r="D28" s="22">
        <v>448080065</v>
      </c>
      <c r="E28" s="22">
        <v>448080065</v>
      </c>
      <c r="F28" s="22">
        <v>430089600</v>
      </c>
      <c r="G28" s="22">
        <v>430089600</v>
      </c>
      <c r="H28" s="22">
        <v>363103680</v>
      </c>
      <c r="I28" s="22">
        <v>0</v>
      </c>
      <c r="J28" s="22">
        <v>17990465</v>
      </c>
      <c r="K28" s="28">
        <v>1</v>
      </c>
      <c r="L28" s="28">
        <v>0.95984988754186151</v>
      </c>
    </row>
    <row r="29" spans="1:12" ht="30" x14ac:dyDescent="0.25">
      <c r="A29" s="31" t="s">
        <v>1297</v>
      </c>
      <c r="B29" s="40" t="s">
        <v>1298</v>
      </c>
      <c r="C29" s="29">
        <v>293618788</v>
      </c>
      <c r="D29" s="29">
        <v>293618788</v>
      </c>
      <c r="E29" s="29">
        <v>293618788</v>
      </c>
      <c r="F29" s="29">
        <v>275628323</v>
      </c>
      <c r="G29" s="29">
        <v>275628323</v>
      </c>
      <c r="H29" s="29">
        <v>273018323</v>
      </c>
      <c r="I29" s="29">
        <v>0</v>
      </c>
      <c r="J29" s="29">
        <v>17990465</v>
      </c>
      <c r="K29" s="30">
        <v>1</v>
      </c>
      <c r="L29" s="30">
        <v>0.9387284951261361</v>
      </c>
    </row>
    <row r="30" spans="1:12" x14ac:dyDescent="0.25">
      <c r="A30" s="31" t="s">
        <v>1299</v>
      </c>
      <c r="B30" s="40" t="s">
        <v>1300</v>
      </c>
      <c r="C30" s="29">
        <v>154461277</v>
      </c>
      <c r="D30" s="29">
        <v>154461277</v>
      </c>
      <c r="E30" s="29">
        <v>154461277</v>
      </c>
      <c r="F30" s="29">
        <v>154461277</v>
      </c>
      <c r="G30" s="29">
        <v>154461277</v>
      </c>
      <c r="H30" s="29">
        <v>90085357</v>
      </c>
      <c r="I30" s="29">
        <v>0</v>
      </c>
      <c r="J30" s="29">
        <v>0</v>
      </c>
      <c r="K30" s="30">
        <v>1</v>
      </c>
      <c r="L30" s="30">
        <v>1</v>
      </c>
    </row>
    <row r="31" spans="1:12" x14ac:dyDescent="0.25">
      <c r="A31" s="15" t="s">
        <v>1959</v>
      </c>
      <c r="B31" s="38"/>
      <c r="C31" s="21">
        <v>76162934</v>
      </c>
      <c r="D31" s="21">
        <v>76162934</v>
      </c>
      <c r="E31" s="21">
        <v>76162934</v>
      </c>
      <c r="F31" s="21">
        <v>35077054.219999999</v>
      </c>
      <c r="G31" s="21">
        <v>28548500</v>
      </c>
      <c r="H31" s="21">
        <v>28548500</v>
      </c>
      <c r="I31" s="21">
        <v>0</v>
      </c>
      <c r="J31" s="21">
        <v>41085879.780000001</v>
      </c>
      <c r="K31" s="27">
        <v>1</v>
      </c>
      <c r="L31" s="27">
        <v>0.46055282245297952</v>
      </c>
    </row>
    <row r="32" spans="1:12" x14ac:dyDescent="0.25">
      <c r="A32" s="16" t="s">
        <v>1722</v>
      </c>
      <c r="B32" s="39"/>
      <c r="C32" s="22">
        <v>76162934</v>
      </c>
      <c r="D32" s="22">
        <v>76162934</v>
      </c>
      <c r="E32" s="22">
        <v>76162934</v>
      </c>
      <c r="F32" s="22">
        <v>35077054.219999999</v>
      </c>
      <c r="G32" s="22">
        <v>28548500</v>
      </c>
      <c r="H32" s="22">
        <v>28548500</v>
      </c>
      <c r="I32" s="22">
        <v>0</v>
      </c>
      <c r="J32" s="22">
        <v>41085879.780000001</v>
      </c>
      <c r="K32" s="28">
        <v>1</v>
      </c>
      <c r="L32" s="28">
        <v>0.46055282245297952</v>
      </c>
    </row>
    <row r="33" spans="1:12" ht="30" x14ac:dyDescent="0.25">
      <c r="A33" s="31" t="s">
        <v>1289</v>
      </c>
      <c r="B33" s="40" t="s">
        <v>1290</v>
      </c>
      <c r="C33" s="29">
        <v>76162934</v>
      </c>
      <c r="D33" s="29">
        <v>76162934</v>
      </c>
      <c r="E33" s="29">
        <v>76162934</v>
      </c>
      <c r="F33" s="29">
        <v>35077054.219999999</v>
      </c>
      <c r="G33" s="29">
        <v>28548500</v>
      </c>
      <c r="H33" s="29">
        <v>28548500</v>
      </c>
      <c r="I33" s="29">
        <v>0</v>
      </c>
      <c r="J33" s="29">
        <v>41085879.780000001</v>
      </c>
      <c r="K33" s="30">
        <v>1</v>
      </c>
      <c r="L33" s="30">
        <v>0.46055282245297952</v>
      </c>
    </row>
    <row r="34" spans="1:12" x14ac:dyDescent="0.25">
      <c r="A34" s="47" t="s">
        <v>2032</v>
      </c>
      <c r="B34" s="48"/>
      <c r="C34" s="32">
        <v>1987265344</v>
      </c>
      <c r="D34" s="32">
        <v>2187265344</v>
      </c>
      <c r="E34" s="32">
        <v>2187230948.3499999</v>
      </c>
      <c r="F34" s="32">
        <v>1990128549</v>
      </c>
      <c r="G34" s="32">
        <v>1862669030</v>
      </c>
      <c r="H34" s="32">
        <v>1641457236</v>
      </c>
      <c r="I34" s="32">
        <v>34395.650000095367</v>
      </c>
      <c r="J34" s="32">
        <v>197136795</v>
      </c>
      <c r="K34" s="33">
        <v>0.99998427458740002</v>
      </c>
      <c r="L34" s="33">
        <v>0.90987065399231237</v>
      </c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04"/>
  <sheetViews>
    <sheetView topLeftCell="C1" zoomScale="80" zoomScaleNormal="80" workbookViewId="0">
      <selection activeCell="A3" sqref="A3:L3"/>
    </sheetView>
  </sheetViews>
  <sheetFormatPr baseColWidth="10" defaultRowHeight="15" x14ac:dyDescent="0.25"/>
  <cols>
    <col min="1" max="1" width="23.7109375" customWidth="1"/>
    <col min="2" max="2" width="58.7109375" style="34" customWidth="1"/>
    <col min="3" max="10" width="21.42578125" style="17" customWidth="1"/>
    <col min="11" max="12" width="21.42578125" style="23" customWidth="1"/>
  </cols>
  <sheetData>
    <row r="1" spans="1:12" x14ac:dyDescent="0.25">
      <c r="A1" s="1" t="s">
        <v>1</v>
      </c>
      <c r="C1" s="17" t="s">
        <v>1303</v>
      </c>
    </row>
    <row r="3" spans="1:12" s="31" customFormat="1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s="31" customFormat="1" x14ac:dyDescent="0.25">
      <c r="A4" s="12" t="s">
        <v>1963</v>
      </c>
      <c r="B4" s="35"/>
      <c r="C4" s="18">
        <v>26762792757</v>
      </c>
      <c r="D4" s="18">
        <v>18257137001.060001</v>
      </c>
      <c r="E4" s="18">
        <v>15592874544.690001</v>
      </c>
      <c r="F4" s="18">
        <v>15592874543.5</v>
      </c>
      <c r="G4" s="18">
        <v>15592874543.5</v>
      </c>
      <c r="H4" s="18">
        <v>14999174485.5</v>
      </c>
      <c r="I4" s="18">
        <v>2664262456.3700008</v>
      </c>
      <c r="J4" s="18">
        <v>2664262457.5600014</v>
      </c>
      <c r="K4" s="24">
        <v>0.85407008468987688</v>
      </c>
      <c r="L4" s="24">
        <v>0.85407008462469691</v>
      </c>
    </row>
    <row r="5" spans="1:12" s="31" customFormat="1" x14ac:dyDescent="0.25">
      <c r="A5" s="13" t="s">
        <v>1715</v>
      </c>
      <c r="B5" s="36"/>
      <c r="C5" s="19">
        <v>26762792757</v>
      </c>
      <c r="D5" s="19">
        <v>18257137001.060001</v>
      </c>
      <c r="E5" s="19">
        <v>15592874544.690001</v>
      </c>
      <c r="F5" s="19">
        <v>15592874543.5</v>
      </c>
      <c r="G5" s="19">
        <v>15592874543.5</v>
      </c>
      <c r="H5" s="19">
        <v>14999174485.5</v>
      </c>
      <c r="I5" s="19">
        <v>2664262456.3700008</v>
      </c>
      <c r="J5" s="19">
        <v>2664262457.5600014</v>
      </c>
      <c r="K5" s="25">
        <v>0.85407008468987688</v>
      </c>
      <c r="L5" s="25">
        <v>0.85407008462469691</v>
      </c>
    </row>
    <row r="6" spans="1:12" s="31" customFormat="1" x14ac:dyDescent="0.25">
      <c r="B6" s="40"/>
      <c r="C6" s="29">
        <v>26762792757</v>
      </c>
      <c r="D6" s="29">
        <v>18257137001.060001</v>
      </c>
      <c r="E6" s="29">
        <v>15592874544.690001</v>
      </c>
      <c r="F6" s="29">
        <v>15592874543.5</v>
      </c>
      <c r="G6" s="29">
        <v>15592874543.5</v>
      </c>
      <c r="H6" s="29">
        <v>14999174485.5</v>
      </c>
      <c r="I6" s="29">
        <v>2664262456.3700008</v>
      </c>
      <c r="J6" s="29">
        <v>2664262457.5600014</v>
      </c>
      <c r="K6" s="30">
        <v>0.85407008468987688</v>
      </c>
      <c r="L6" s="30">
        <v>0.85407008462469691</v>
      </c>
    </row>
    <row r="7" spans="1:12" s="31" customFormat="1" x14ac:dyDescent="0.25">
      <c r="B7" s="40"/>
      <c r="C7" s="29">
        <v>5558775296</v>
      </c>
      <c r="D7" s="29">
        <v>3117439661.9000001</v>
      </c>
      <c r="E7" s="29">
        <v>2484295329</v>
      </c>
      <c r="F7" s="29">
        <v>2484295328.5</v>
      </c>
      <c r="G7" s="29">
        <v>2484295328.5</v>
      </c>
      <c r="H7" s="29">
        <v>2462220043.5</v>
      </c>
      <c r="I7" s="29">
        <v>633144332.9000001</v>
      </c>
      <c r="J7" s="29">
        <v>633144333.4000001</v>
      </c>
      <c r="K7" s="30">
        <v>0.79690245792468206</v>
      </c>
      <c r="L7" s="30">
        <v>0.79690245776429403</v>
      </c>
    </row>
    <row r="8" spans="1:12" s="31" customFormat="1" x14ac:dyDescent="0.25">
      <c r="A8" s="16" t="s">
        <v>1969</v>
      </c>
      <c r="B8" s="39"/>
      <c r="C8" s="22">
        <v>4000000000</v>
      </c>
      <c r="D8" s="22">
        <v>1566459600</v>
      </c>
      <c r="E8" s="22">
        <v>1073050000</v>
      </c>
      <c r="F8" s="22">
        <v>1073049999.5</v>
      </c>
      <c r="G8" s="22">
        <v>1073049999.5</v>
      </c>
      <c r="H8" s="22">
        <v>1073049999.5</v>
      </c>
      <c r="I8" s="22">
        <v>493409600</v>
      </c>
      <c r="J8" s="22">
        <v>493409600.5</v>
      </c>
      <c r="K8" s="28">
        <v>0.68501607063469749</v>
      </c>
      <c r="L8" s="28">
        <v>0.68501607031550638</v>
      </c>
    </row>
    <row r="9" spans="1:12" s="31" customFormat="1" ht="30" x14ac:dyDescent="0.25">
      <c r="A9" s="31" t="s">
        <v>1329</v>
      </c>
      <c r="B9" s="40" t="str">
        <f>+VLOOKUP(A9,Hoja5!$D$2:$E$733,2)</f>
        <v xml:space="preserve">DESARROLLO DE LA ESCUELA DE INICIACION Y FORMACION DEPORTIVA  -TG+ - Tasa prodeporte y recreacion </v>
      </c>
      <c r="C9" s="29">
        <v>3500000000</v>
      </c>
      <c r="D9" s="29">
        <v>1566459600</v>
      </c>
      <c r="E9" s="29">
        <v>1073050000</v>
      </c>
      <c r="F9" s="29">
        <v>1073049999.5</v>
      </c>
      <c r="G9" s="29">
        <v>1073049999.5</v>
      </c>
      <c r="H9" s="29">
        <v>1073049999.5</v>
      </c>
      <c r="I9" s="29">
        <v>493409600</v>
      </c>
      <c r="J9" s="29">
        <v>493409600.5</v>
      </c>
      <c r="K9" s="30">
        <v>0.68501607063469749</v>
      </c>
      <c r="L9" s="30">
        <v>0.68501607031550638</v>
      </c>
    </row>
    <row r="10" spans="1:12" s="31" customFormat="1" ht="30" x14ac:dyDescent="0.25">
      <c r="A10" s="31" t="s">
        <v>1331</v>
      </c>
      <c r="B10" s="40" t="str">
        <f>+VLOOKUP(A10,Hoja5!$D$2:$E$733,2)</f>
        <v xml:space="preserve">FORTALECIMIENTO DEL DEPORTE ESTUDIANTIL -TG+ - Tasa prodeporte y recreacion </v>
      </c>
      <c r="C10" s="29">
        <v>500000000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30" t="e">
        <v>#DIV/0!</v>
      </c>
      <c r="L10" s="30" t="e">
        <v>#DIV/0!</v>
      </c>
    </row>
    <row r="11" spans="1:12" s="31" customFormat="1" x14ac:dyDescent="0.25">
      <c r="A11" s="14" t="s">
        <v>1975</v>
      </c>
      <c r="B11" s="37"/>
      <c r="C11" s="20">
        <v>10500000</v>
      </c>
      <c r="D11" s="20">
        <v>10500000</v>
      </c>
      <c r="E11" s="20">
        <v>0</v>
      </c>
      <c r="F11" s="20">
        <v>0</v>
      </c>
      <c r="G11" s="20">
        <v>0</v>
      </c>
      <c r="H11" s="20">
        <v>0</v>
      </c>
      <c r="I11" s="20">
        <v>10500000</v>
      </c>
      <c r="J11" s="20">
        <v>10500000</v>
      </c>
      <c r="K11" s="26">
        <v>0</v>
      </c>
      <c r="L11" s="26">
        <v>0</v>
      </c>
    </row>
    <row r="12" spans="1:12" s="31" customFormat="1" ht="30" x14ac:dyDescent="0.25">
      <c r="A12" s="31" t="s">
        <v>1349</v>
      </c>
      <c r="B12" s="40" t="str">
        <f>+VLOOKUP(A12,Hoja5!$D$2:$E$733,2)</f>
        <v>DESARROLLO DE LA ESCUELA DE INICIACION Y FORMACION DEPORTIVA  -TG+ - Arrendamiento escenarios deportivos</v>
      </c>
      <c r="C12" s="29">
        <v>10500000</v>
      </c>
      <c r="D12" s="29">
        <v>10500000</v>
      </c>
      <c r="E12" s="29">
        <v>0</v>
      </c>
      <c r="F12" s="29">
        <v>0</v>
      </c>
      <c r="G12" s="29">
        <v>0</v>
      </c>
      <c r="H12" s="29">
        <v>0</v>
      </c>
      <c r="I12" s="29">
        <v>10500000</v>
      </c>
      <c r="J12" s="29">
        <v>10500000</v>
      </c>
      <c r="K12" s="30">
        <v>0</v>
      </c>
      <c r="L12" s="30">
        <v>0</v>
      </c>
    </row>
    <row r="13" spans="1:12" s="31" customFormat="1" x14ac:dyDescent="0.25">
      <c r="A13" s="14" t="s">
        <v>1976</v>
      </c>
      <c r="B13" s="37"/>
      <c r="C13" s="20">
        <v>269281914</v>
      </c>
      <c r="D13" s="20">
        <v>413337679.89999998</v>
      </c>
      <c r="E13" s="20">
        <v>411031914</v>
      </c>
      <c r="F13" s="20">
        <v>411031914</v>
      </c>
      <c r="G13" s="20">
        <v>411031914</v>
      </c>
      <c r="H13" s="20">
        <v>411031914</v>
      </c>
      <c r="I13" s="20">
        <v>2305765.8999999762</v>
      </c>
      <c r="J13" s="20">
        <v>2305765.8999999762</v>
      </c>
      <c r="K13" s="26">
        <v>0.9944215927748038</v>
      </c>
      <c r="L13" s="26">
        <v>0.9944215927748038</v>
      </c>
    </row>
    <row r="14" spans="1:12" s="31" customFormat="1" ht="30" x14ac:dyDescent="0.25">
      <c r="A14" s="31" t="s">
        <v>1379</v>
      </c>
      <c r="B14" s="40" t="str">
        <f>+VLOOKUP(A14,Hoja5!$D$2:$E$733,2)</f>
        <v>DESARROLLO DE LA ESCUELA DE INICIACION Y FORMACION DEPORTIVA  -TG+ - SGP  Proposito General - Deportes</v>
      </c>
      <c r="C14" s="29">
        <v>269281914</v>
      </c>
      <c r="D14" s="29">
        <v>269281914</v>
      </c>
      <c r="E14" s="29">
        <v>269281914</v>
      </c>
      <c r="F14" s="29">
        <v>269281914</v>
      </c>
      <c r="G14" s="29">
        <v>269281914</v>
      </c>
      <c r="H14" s="29">
        <v>269281914</v>
      </c>
      <c r="I14" s="29">
        <v>0</v>
      </c>
      <c r="J14" s="29">
        <v>0</v>
      </c>
      <c r="K14" s="30">
        <v>1</v>
      </c>
      <c r="L14" s="30">
        <v>1</v>
      </c>
    </row>
    <row r="15" spans="1:12" s="31" customFormat="1" ht="30" x14ac:dyDescent="0.25">
      <c r="A15" s="31" t="s">
        <v>1373</v>
      </c>
      <c r="B15" s="40" t="str">
        <f>+VLOOKUP(A15,Hoja5!$D$2:$E$733,2)</f>
        <v>DESARROLLO DE LA ESCUELA DE INICIACION Y FORMACION DEPORTIVA -SGP  Proposito General - Deportes</v>
      </c>
      <c r="C15" s="29">
        <v>0</v>
      </c>
      <c r="D15" s="29">
        <v>144055765.90000001</v>
      </c>
      <c r="E15" s="29">
        <v>141750000</v>
      </c>
      <c r="F15" s="29">
        <v>141750000</v>
      </c>
      <c r="G15" s="29">
        <v>141750000</v>
      </c>
      <c r="H15" s="29">
        <v>141750000</v>
      </c>
      <c r="I15" s="29">
        <v>2305765.900000006</v>
      </c>
      <c r="J15" s="29">
        <v>2305765.900000006</v>
      </c>
      <c r="K15" s="30">
        <v>0.98399393536527646</v>
      </c>
      <c r="L15" s="30">
        <v>0.98399393536527646</v>
      </c>
    </row>
    <row r="16" spans="1:12" s="31" customFormat="1" x14ac:dyDescent="0.25">
      <c r="A16" s="14" t="s">
        <v>1977</v>
      </c>
      <c r="B16" s="37"/>
      <c r="C16" s="20">
        <v>1127142382</v>
      </c>
      <c r="D16" s="20">
        <v>1127142382</v>
      </c>
      <c r="E16" s="20">
        <v>1000213415</v>
      </c>
      <c r="F16" s="20">
        <v>1000213415</v>
      </c>
      <c r="G16" s="20">
        <v>1000213415</v>
      </c>
      <c r="H16" s="20">
        <v>978138130</v>
      </c>
      <c r="I16" s="20">
        <v>126928967</v>
      </c>
      <c r="J16" s="20">
        <v>126928967</v>
      </c>
      <c r="K16" s="26">
        <v>0.8873887017053006</v>
      </c>
      <c r="L16" s="26">
        <v>0.8873887017053006</v>
      </c>
    </row>
    <row r="17" spans="1:12" s="31" customFormat="1" ht="30" x14ac:dyDescent="0.25">
      <c r="A17" s="31" t="s">
        <v>1393</v>
      </c>
      <c r="B17" s="40" t="str">
        <f>+VLOOKUP(A17,Hoja5!$D$2:$E$733,2)</f>
        <v>DESARROLLO DE LA ESCUELA DE INICIACION Y FORMACION DEPORTIVA  -TG+ - ICAT 3%</v>
      </c>
      <c r="C17" s="29">
        <v>788640580</v>
      </c>
      <c r="D17" s="29">
        <v>788640580</v>
      </c>
      <c r="E17" s="29">
        <v>776036230</v>
      </c>
      <c r="F17" s="29">
        <v>776036230</v>
      </c>
      <c r="G17" s="29">
        <v>776036230</v>
      </c>
      <c r="H17" s="29">
        <v>776036230</v>
      </c>
      <c r="I17" s="29">
        <v>12604350</v>
      </c>
      <c r="J17" s="29">
        <v>12604350</v>
      </c>
      <c r="K17" s="30">
        <v>0.98401762435303541</v>
      </c>
      <c r="L17" s="30">
        <v>0.98401762435303541</v>
      </c>
    </row>
    <row r="18" spans="1:12" s="31" customFormat="1" x14ac:dyDescent="0.25">
      <c r="A18" s="31" t="s">
        <v>1397</v>
      </c>
      <c r="B18" s="40" t="str">
        <f>+VLOOKUP(A18,Hoja5!$D$2:$E$733,2)</f>
        <v>FORTALECIMIENTO DEL DEPORTE ESTUDIANTIL -TG+ - ICAT 3%</v>
      </c>
      <c r="C18" s="29">
        <v>338501802</v>
      </c>
      <c r="D18" s="29">
        <v>338501802</v>
      </c>
      <c r="E18" s="29">
        <v>224177185</v>
      </c>
      <c r="F18" s="29">
        <v>224177185</v>
      </c>
      <c r="G18" s="29">
        <v>224177185</v>
      </c>
      <c r="H18" s="29">
        <v>202101900</v>
      </c>
      <c r="I18" s="29">
        <v>114324617</v>
      </c>
      <c r="J18" s="29">
        <v>114324617</v>
      </c>
      <c r="K18" s="30">
        <v>0.66226289985894959</v>
      </c>
      <c r="L18" s="30">
        <v>0.66226289985894959</v>
      </c>
    </row>
    <row r="19" spans="1:12" s="31" customFormat="1" ht="30" x14ac:dyDescent="0.25">
      <c r="A19" s="31" t="s">
        <v>1415</v>
      </c>
      <c r="B19" s="40" t="str">
        <f>+VLOOKUP(A19,Hoja5!$D$2:$E$733,2)</f>
        <v>DESARROLLO DE LA ESCUELA DE INICIACION Y FORMACION DEPORTIVA - ICAT (3 %)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30" t="e">
        <v>#DIV/0!</v>
      </c>
      <c r="L19" s="30" t="e">
        <v>#DIV/0!</v>
      </c>
    </row>
    <row r="20" spans="1:12" s="31" customFormat="1" x14ac:dyDescent="0.25">
      <c r="A20" s="31" t="s">
        <v>1417</v>
      </c>
      <c r="B20" s="40" t="str">
        <f>+VLOOKUP(A20,Hoja5!$D$2:$E$733,2)</f>
        <v>FORTALECIMIENTO DEL DEPORTE ESTUDIANTIL- ICAT (3 %)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30" t="e">
        <v>#DIV/0!</v>
      </c>
      <c r="L20" s="30" t="e">
        <v>#DIV/0!</v>
      </c>
    </row>
    <row r="21" spans="1:12" s="31" customFormat="1" x14ac:dyDescent="0.25">
      <c r="A21" s="14" t="s">
        <v>1980</v>
      </c>
      <c r="B21" s="37"/>
      <c r="C21" s="20">
        <v>151851000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6" t="e">
        <v>#DIV/0!</v>
      </c>
      <c r="L21" s="26" t="e">
        <v>#DIV/0!</v>
      </c>
    </row>
    <row r="22" spans="1:12" s="31" customFormat="1" ht="30" x14ac:dyDescent="0.25">
      <c r="A22" s="31" t="s">
        <v>1437</v>
      </c>
      <c r="B22" s="40" t="str">
        <f>+VLOOKUP(A22,Hoja5!$D$2:$E$733,2)</f>
        <v xml:space="preserve">DESARROLLO DE LA ESCUELA DE INICIACION Y FORMACION DEPORTIVA  -TG+ - Rendimientos Financieros ICAT 3% </v>
      </c>
      <c r="C22" s="29">
        <v>151851000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30" t="e">
        <v>#DIV/0!</v>
      </c>
      <c r="L22" s="30" t="e">
        <v>#DIV/0!</v>
      </c>
    </row>
    <row r="23" spans="1:12" s="31" customFormat="1" ht="26.25" x14ac:dyDescent="0.25">
      <c r="A23" s="15" t="s">
        <v>1972</v>
      </c>
      <c r="B23" s="38" t="str">
        <f>+VLOOKUP(A23,Hoja5!$D$2:$E$733,2)</f>
        <v xml:space="preserve">PLAN INTEGRAL DE SEGURIDAD CIUDADANA - Contribucion de Contratos de Obras Publicas </v>
      </c>
      <c r="C23" s="21">
        <v>5020975672</v>
      </c>
      <c r="D23" s="21">
        <v>2481717139.02</v>
      </c>
      <c r="E23" s="21">
        <v>2170438622</v>
      </c>
      <c r="F23" s="21">
        <v>2170438622</v>
      </c>
      <c r="G23" s="21">
        <v>2170438622</v>
      </c>
      <c r="H23" s="21">
        <v>2170438622</v>
      </c>
      <c r="I23" s="21">
        <v>311278517.01999998</v>
      </c>
      <c r="J23" s="21">
        <v>311278517.01999998</v>
      </c>
      <c r="K23" s="27">
        <v>0.87457131510848973</v>
      </c>
      <c r="L23" s="27">
        <v>0.87457131510848973</v>
      </c>
    </row>
    <row r="24" spans="1:12" s="31" customFormat="1" x14ac:dyDescent="0.25">
      <c r="A24" s="16" t="s">
        <v>1969</v>
      </c>
      <c r="B24" s="39"/>
      <c r="C24" s="22">
        <v>3000000000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8" t="e">
        <v>#DIV/0!</v>
      </c>
      <c r="L24" s="28" t="e">
        <v>#DIV/0!</v>
      </c>
    </row>
    <row r="25" spans="1:12" s="31" customFormat="1" ht="30" x14ac:dyDescent="0.25">
      <c r="A25" s="31" t="s">
        <v>1333</v>
      </c>
      <c r="B25" s="40" t="str">
        <f>+VLOOKUP(A25,Hoja5!$D$2:$E$733,2)</f>
        <v xml:space="preserve">CONSOLIDACION DEL SISTEMA DEPORTIVO DISTRITAL   -TG+ - Tasa prodeporte y recreacion </v>
      </c>
      <c r="C25" s="29">
        <v>3000000000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30" t="e">
        <v>#DIV/0!</v>
      </c>
      <c r="L25" s="30" t="e">
        <v>#DIV/0!</v>
      </c>
    </row>
    <row r="26" spans="1:12" s="31" customFormat="1" x14ac:dyDescent="0.25">
      <c r="A26" s="14" t="s">
        <v>1976</v>
      </c>
      <c r="B26" s="37"/>
      <c r="C26" s="20">
        <v>499635636</v>
      </c>
      <c r="D26" s="20">
        <v>960377103.01999998</v>
      </c>
      <c r="E26" s="20">
        <v>766262584</v>
      </c>
      <c r="F26" s="20">
        <v>766262584</v>
      </c>
      <c r="G26" s="20">
        <v>766262584</v>
      </c>
      <c r="H26" s="20">
        <v>766262584</v>
      </c>
      <c r="I26" s="20">
        <v>194114519.01999998</v>
      </c>
      <c r="J26" s="20">
        <v>194114519.01999998</v>
      </c>
      <c r="K26" s="26">
        <v>0.79787677318671191</v>
      </c>
      <c r="L26" s="26">
        <v>0.79787677318671191</v>
      </c>
    </row>
    <row r="27" spans="1:12" s="31" customFormat="1" ht="30" x14ac:dyDescent="0.25">
      <c r="A27" s="31" t="s">
        <v>1381</v>
      </c>
      <c r="B27" s="40" t="str">
        <f>+VLOOKUP(A27,Hoja5!$D$2:$E$733,2)</f>
        <v>CONSOLIDACION DEL SISTEMA DEPORTIVO DISTRITAL   -TG+ - SGP  Proposito General - Deportes</v>
      </c>
      <c r="C27" s="29">
        <v>499635636</v>
      </c>
      <c r="D27" s="29">
        <v>499635636</v>
      </c>
      <c r="E27" s="29">
        <v>361742634</v>
      </c>
      <c r="F27" s="29">
        <v>361742634</v>
      </c>
      <c r="G27" s="29">
        <v>361742634</v>
      </c>
      <c r="H27" s="29">
        <v>361742634</v>
      </c>
      <c r="I27" s="29">
        <v>137893002</v>
      </c>
      <c r="J27" s="29">
        <v>137893002</v>
      </c>
      <c r="K27" s="30">
        <v>0.72401287645543366</v>
      </c>
      <c r="L27" s="30">
        <v>0.72401287645543366</v>
      </c>
    </row>
    <row r="28" spans="1:12" s="31" customFormat="1" ht="30" x14ac:dyDescent="0.25">
      <c r="A28" s="31" t="s">
        <v>1375</v>
      </c>
      <c r="B28" s="40" t="str">
        <f>+VLOOKUP(A28,Hoja5!$D$2:$E$733,2)</f>
        <v>CONSOLIDACION DEL SISTEMA DEPORTIVO DISTRITAL - SGP  Proposito General - Deportes</v>
      </c>
      <c r="C28" s="29">
        <v>0</v>
      </c>
      <c r="D28" s="29">
        <v>460741467.01999998</v>
      </c>
      <c r="E28" s="29">
        <v>404519950</v>
      </c>
      <c r="F28" s="29">
        <v>404519950</v>
      </c>
      <c r="G28" s="29">
        <v>404519950</v>
      </c>
      <c r="H28" s="29">
        <v>404519950</v>
      </c>
      <c r="I28" s="29">
        <v>56221517.019999981</v>
      </c>
      <c r="J28" s="29">
        <v>56221517.019999981</v>
      </c>
      <c r="K28" s="30">
        <v>0.87797599946097427</v>
      </c>
      <c r="L28" s="30">
        <v>0.87797599946097427</v>
      </c>
    </row>
    <row r="29" spans="1:12" s="31" customFormat="1" x14ac:dyDescent="0.25">
      <c r="A29" s="14" t="s">
        <v>1977</v>
      </c>
      <c r="B29" s="37"/>
      <c r="C29" s="20">
        <v>1521340036</v>
      </c>
      <c r="D29" s="20">
        <v>1521340036</v>
      </c>
      <c r="E29" s="20">
        <v>1404176038</v>
      </c>
      <c r="F29" s="20">
        <v>1404176038</v>
      </c>
      <c r="G29" s="20">
        <v>1404176038</v>
      </c>
      <c r="H29" s="20">
        <v>1404176038</v>
      </c>
      <c r="I29" s="20">
        <v>117163998</v>
      </c>
      <c r="J29" s="20">
        <v>117163998</v>
      </c>
      <c r="K29" s="26">
        <v>0.92298631783328677</v>
      </c>
      <c r="L29" s="26">
        <v>0.92298631783328677</v>
      </c>
    </row>
    <row r="30" spans="1:12" s="31" customFormat="1" ht="30" x14ac:dyDescent="0.25">
      <c r="A30" s="31" t="s">
        <v>1399</v>
      </c>
      <c r="B30" s="40" t="str">
        <f>+VLOOKUP(A30,Hoja5!$D$2:$E$733,2)</f>
        <v>CONSOLIDACION DEL SISTEMA DEPORTIVO DISTRITAL   -TG+ - ICAT 3%</v>
      </c>
      <c r="C30" s="29">
        <v>1521340036</v>
      </c>
      <c r="D30" s="29">
        <v>1521340036</v>
      </c>
      <c r="E30" s="29">
        <v>1404176038</v>
      </c>
      <c r="F30" s="29">
        <v>1404176038</v>
      </c>
      <c r="G30" s="29">
        <v>1404176038</v>
      </c>
      <c r="H30" s="29">
        <v>1404176038</v>
      </c>
      <c r="I30" s="29">
        <v>117163998</v>
      </c>
      <c r="J30" s="29">
        <v>117163998</v>
      </c>
      <c r="K30" s="30">
        <v>0.92298631783328677</v>
      </c>
      <c r="L30" s="30">
        <v>0.92298631783328677</v>
      </c>
    </row>
    <row r="31" spans="1:12" s="31" customFormat="1" ht="30" x14ac:dyDescent="0.25">
      <c r="A31" s="31" t="s">
        <v>1419</v>
      </c>
      <c r="B31" s="40" t="str">
        <f>+VLOOKUP(A31,Hoja5!$D$2:$E$733,2)</f>
        <v>CONSOLIDACION DEL SISTEMA DEPORTIVO DISTRITAL - ICAT (3 %)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30" t="e">
        <v>#DIV/0!</v>
      </c>
      <c r="L31" s="30" t="e">
        <v>#DIV/0!</v>
      </c>
    </row>
    <row r="32" spans="1:12" s="31" customFormat="1" ht="26.25" x14ac:dyDescent="0.25">
      <c r="A32" s="15" t="s">
        <v>1973</v>
      </c>
      <c r="B32" s="38" t="str">
        <f>+VLOOKUP(A32,Hoja5!$D$2:$E$733,2)</f>
        <v xml:space="preserve">PLAN INTEGRAL DE SEGURIDAD CIUDADANA - Contribucion de Contratos de Obras Publicas </v>
      </c>
      <c r="C32" s="21">
        <v>2675248338</v>
      </c>
      <c r="D32" s="21">
        <v>1675248338</v>
      </c>
      <c r="E32" s="21">
        <v>1505964415</v>
      </c>
      <c r="F32" s="21">
        <v>1505964415</v>
      </c>
      <c r="G32" s="21">
        <v>1505964415</v>
      </c>
      <c r="H32" s="21">
        <v>1505964415</v>
      </c>
      <c r="I32" s="21">
        <v>169283923</v>
      </c>
      <c r="J32" s="21">
        <v>169283923</v>
      </c>
      <c r="K32" s="27">
        <v>0.89894995317404691</v>
      </c>
      <c r="L32" s="27">
        <v>0.89894995317404691</v>
      </c>
    </row>
    <row r="33" spans="1:12" s="31" customFormat="1" x14ac:dyDescent="0.25">
      <c r="A33" s="16" t="s">
        <v>1969</v>
      </c>
      <c r="B33" s="39"/>
      <c r="C33" s="22">
        <v>1000000000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8" t="e">
        <v>#DIV/0!</v>
      </c>
      <c r="L33" s="28" t="e">
        <v>#DIV/0!</v>
      </c>
    </row>
    <row r="34" spans="1:12" s="31" customFormat="1" ht="30" x14ac:dyDescent="0.25">
      <c r="A34" s="31" t="s">
        <v>1335</v>
      </c>
      <c r="B34" s="40" t="str">
        <f>+VLOOKUP(A34,Hoja5!$D$2:$E$733,2)</f>
        <v xml:space="preserve">INTEGRACION COMUNITARIA A TRAVES DEL  DEPORTE - ET+ - Tasa prodeporte y recreacion </v>
      </c>
      <c r="C34" s="29">
        <v>1000000000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30" t="e">
        <v>#DIV/0!</v>
      </c>
      <c r="L34" s="30" t="e">
        <v>#DIV/0!</v>
      </c>
    </row>
    <row r="35" spans="1:12" s="31" customFormat="1" x14ac:dyDescent="0.25">
      <c r="A35" s="14" t="s">
        <v>1976</v>
      </c>
      <c r="B35" s="37"/>
      <c r="C35" s="20">
        <v>673204785</v>
      </c>
      <c r="D35" s="20">
        <v>673204785</v>
      </c>
      <c r="E35" s="20">
        <v>673204784</v>
      </c>
      <c r="F35" s="20">
        <v>673204784</v>
      </c>
      <c r="G35" s="20">
        <v>673204784</v>
      </c>
      <c r="H35" s="20">
        <v>673204784</v>
      </c>
      <c r="I35" s="20">
        <v>1</v>
      </c>
      <c r="J35" s="20">
        <v>1</v>
      </c>
      <c r="K35" s="26">
        <v>0.99999999851456789</v>
      </c>
      <c r="L35" s="26">
        <v>0.99999999851456789</v>
      </c>
    </row>
    <row r="36" spans="1:12" s="31" customFormat="1" ht="30" x14ac:dyDescent="0.25">
      <c r="A36" s="31" t="s">
        <v>1383</v>
      </c>
      <c r="B36" s="40" t="str">
        <f>+VLOOKUP(A36,Hoja5!$D$2:$E$733,2)</f>
        <v>INTEGRACION COMUNITARIA A TRAVES DEL  DEPORTE - ET+ - SGP  Proposito General - Deportes</v>
      </c>
      <c r="C36" s="29">
        <v>673204785</v>
      </c>
      <c r="D36" s="29">
        <v>673204785</v>
      </c>
      <c r="E36" s="29">
        <v>673204784</v>
      </c>
      <c r="F36" s="29">
        <v>673204784</v>
      </c>
      <c r="G36" s="29">
        <v>673204784</v>
      </c>
      <c r="H36" s="29">
        <v>673204784</v>
      </c>
      <c r="I36" s="29">
        <v>1</v>
      </c>
      <c r="J36" s="29">
        <v>1</v>
      </c>
      <c r="K36" s="30">
        <v>0.99999999851456789</v>
      </c>
      <c r="L36" s="30">
        <v>0.99999999851456789</v>
      </c>
    </row>
    <row r="37" spans="1:12" s="31" customFormat="1" ht="30" x14ac:dyDescent="0.25">
      <c r="A37" s="31" t="s">
        <v>1377</v>
      </c>
      <c r="B37" s="40" t="str">
        <f>+VLOOKUP(A37,Hoja5!$D$2:$E$733,2)</f>
        <v>INTEGRACION COMUNITARIA A TRAVES DEL  DEPORTE -  SGP  Proposito General - Deportes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30" t="e">
        <v>#DIV/0!</v>
      </c>
      <c r="L37" s="30" t="e">
        <v>#DIV/0!</v>
      </c>
    </row>
    <row r="38" spans="1:12" s="31" customFormat="1" x14ac:dyDescent="0.25">
      <c r="A38" s="14" t="s">
        <v>1977</v>
      </c>
      <c r="B38" s="37"/>
      <c r="C38" s="20">
        <v>1002043553</v>
      </c>
      <c r="D38" s="20">
        <v>1002043553</v>
      </c>
      <c r="E38" s="20">
        <v>832759631</v>
      </c>
      <c r="F38" s="20">
        <v>832759631</v>
      </c>
      <c r="G38" s="20">
        <v>832759631</v>
      </c>
      <c r="H38" s="20">
        <v>832759631</v>
      </c>
      <c r="I38" s="20">
        <v>169283922</v>
      </c>
      <c r="J38" s="20">
        <v>169283922</v>
      </c>
      <c r="K38" s="26">
        <v>0.83106131316030729</v>
      </c>
      <c r="L38" s="26">
        <v>0.83106131316030729</v>
      </c>
    </row>
    <row r="39" spans="1:12" s="31" customFormat="1" ht="30" x14ac:dyDescent="0.25">
      <c r="A39" s="31" t="s">
        <v>1401</v>
      </c>
      <c r="B39" s="40" t="str">
        <f>+VLOOKUP(A39,Hoja5!$D$2:$E$733,2)</f>
        <v>INTEGRACION COMUNITARIA A TRAVES DEL  DEPORTE - ET+ - ICAT 3%</v>
      </c>
      <c r="C39" s="29">
        <v>1002043553</v>
      </c>
      <c r="D39" s="29">
        <v>1002043553</v>
      </c>
      <c r="E39" s="29">
        <v>832759631</v>
      </c>
      <c r="F39" s="29">
        <v>832759631</v>
      </c>
      <c r="G39" s="29">
        <v>832759631</v>
      </c>
      <c r="H39" s="29">
        <v>832759631</v>
      </c>
      <c r="I39" s="29">
        <v>169283922</v>
      </c>
      <c r="J39" s="29">
        <v>169283922</v>
      </c>
      <c r="K39" s="30">
        <v>0.83106131316030729</v>
      </c>
      <c r="L39" s="30">
        <v>0.83106131316030729</v>
      </c>
    </row>
    <row r="40" spans="1:12" s="31" customFormat="1" x14ac:dyDescent="0.25">
      <c r="A40" s="31" t="s">
        <v>1421</v>
      </c>
      <c r="B40" s="40" t="str">
        <f>+VLOOKUP(A40,Hoja5!$D$2:$E$733,2)</f>
        <v>INTEGRACION COMUNITARIA A TRAVES DEL DEPORTE- ICAT (3 %)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30" t="e">
        <v>#DIV/0!</v>
      </c>
      <c r="L40" s="30" t="e">
        <v>#DIV/0!</v>
      </c>
    </row>
    <row r="41" spans="1:12" s="31" customFormat="1" ht="26.25" x14ac:dyDescent="0.25">
      <c r="A41" s="15" t="s">
        <v>1970</v>
      </c>
      <c r="B41" s="38" t="str">
        <f>+VLOOKUP(A41,Hoja5!$D$2:$E$733,2)</f>
        <v xml:space="preserve">PLAN INTEGRAL DE SEGURIDAD CIUDADANA - Contribucion de Contratos de Obras Publicas </v>
      </c>
      <c r="C41" s="21">
        <v>2560973708</v>
      </c>
      <c r="D41" s="21">
        <v>1757271708</v>
      </c>
      <c r="E41" s="21">
        <v>1484538000</v>
      </c>
      <c r="F41" s="21">
        <v>1484538000</v>
      </c>
      <c r="G41" s="21">
        <v>1484538000</v>
      </c>
      <c r="H41" s="21">
        <v>1484538000</v>
      </c>
      <c r="I41" s="21">
        <v>272733708</v>
      </c>
      <c r="J41" s="21">
        <v>272733708</v>
      </c>
      <c r="K41" s="27">
        <v>0.84479707562673623</v>
      </c>
      <c r="L41" s="27">
        <v>0.84479707562673623</v>
      </c>
    </row>
    <row r="42" spans="1:12" s="31" customFormat="1" x14ac:dyDescent="0.25">
      <c r="A42" s="16" t="s">
        <v>1969</v>
      </c>
      <c r="B42" s="39"/>
      <c r="C42" s="22">
        <v>1045000000</v>
      </c>
      <c r="D42" s="22">
        <v>221298000</v>
      </c>
      <c r="E42" s="22">
        <v>37800000</v>
      </c>
      <c r="F42" s="22">
        <v>37800000</v>
      </c>
      <c r="G42" s="22">
        <v>37800000</v>
      </c>
      <c r="H42" s="22">
        <v>37800000</v>
      </c>
      <c r="I42" s="22">
        <v>183498000</v>
      </c>
      <c r="J42" s="22">
        <v>183498000</v>
      </c>
      <c r="K42" s="28">
        <v>0.17081040045549439</v>
      </c>
      <c r="L42" s="28">
        <v>0.17081040045549439</v>
      </c>
    </row>
    <row r="43" spans="1:12" s="31" customFormat="1" ht="45" x14ac:dyDescent="0.25">
      <c r="A43" s="31" t="s">
        <v>1337</v>
      </c>
      <c r="B43" s="40" t="str">
        <f>+VLOOKUP(A43,Hoja5!$D$2:$E$733,2)</f>
        <v xml:space="preserve">TRANSFORMACION DE HABITOS PARA LA GENERACION DE ENTORNOS SALUDABLES EN EL DISTRITO DE CARTAGENA DE INDIAS - TG+ - Tasa prodeporte y recreacion </v>
      </c>
      <c r="C43" s="29">
        <v>1000000000</v>
      </c>
      <c r="D43" s="29">
        <v>122696000</v>
      </c>
      <c r="E43" s="29">
        <v>0</v>
      </c>
      <c r="F43" s="29">
        <v>0</v>
      </c>
      <c r="G43" s="29">
        <v>0</v>
      </c>
      <c r="H43" s="29">
        <v>0</v>
      </c>
      <c r="I43" s="29">
        <v>122696000</v>
      </c>
      <c r="J43" s="29">
        <v>122696000</v>
      </c>
      <c r="K43" s="30">
        <v>0</v>
      </c>
      <c r="L43" s="30">
        <v>0</v>
      </c>
    </row>
    <row r="44" spans="1:12" s="31" customFormat="1" x14ac:dyDescent="0.25">
      <c r="A44" s="31" t="s">
        <v>1339</v>
      </c>
      <c r="B44" s="40" t="str">
        <f>+VLOOKUP(A44,Hoja5!$D$2:$E$733,2)</f>
        <v xml:space="preserve">MODERNIZACION DEL CAF -TG+ - Tasa prodeporte y recreacion </v>
      </c>
      <c r="C44" s="29">
        <v>45000000</v>
      </c>
      <c r="D44" s="29">
        <v>60802000</v>
      </c>
      <c r="E44" s="29">
        <v>0</v>
      </c>
      <c r="F44" s="29">
        <v>0</v>
      </c>
      <c r="G44" s="29">
        <v>0</v>
      </c>
      <c r="H44" s="29">
        <v>0</v>
      </c>
      <c r="I44" s="29">
        <v>60802000</v>
      </c>
      <c r="J44" s="29">
        <v>60802000</v>
      </c>
      <c r="K44" s="30">
        <v>0</v>
      </c>
      <c r="L44" s="30">
        <v>0</v>
      </c>
    </row>
    <row r="45" spans="1:12" s="31" customFormat="1" ht="30" x14ac:dyDescent="0.25">
      <c r="A45" s="31" t="s">
        <v>1325</v>
      </c>
      <c r="B45" s="40" t="str">
        <f>+VLOOKUP(A45,Hoja5!$D$2:$E$733,2)</f>
        <v>MEJORAMIENTO DE LOS ESTILOS DE VIDA -TG+ - Tasa Pro Deporte y Recreación</v>
      </c>
      <c r="C45" s="29">
        <v>0</v>
      </c>
      <c r="D45" s="29">
        <v>37800000</v>
      </c>
      <c r="E45" s="29">
        <v>37800000</v>
      </c>
      <c r="F45" s="29">
        <v>37800000</v>
      </c>
      <c r="G45" s="29">
        <v>37800000</v>
      </c>
      <c r="H45" s="29">
        <v>37800000</v>
      </c>
      <c r="I45" s="29">
        <v>0</v>
      </c>
      <c r="J45" s="29">
        <v>0</v>
      </c>
      <c r="K45" s="30">
        <v>1</v>
      </c>
      <c r="L45" s="30">
        <v>1</v>
      </c>
    </row>
    <row r="46" spans="1:12" s="31" customFormat="1" x14ac:dyDescent="0.25">
      <c r="A46" s="14" t="s">
        <v>1975</v>
      </c>
      <c r="B46" s="37"/>
      <c r="C46" s="20">
        <v>15000000</v>
      </c>
      <c r="D46" s="20">
        <v>15000000</v>
      </c>
      <c r="E46" s="20">
        <v>0</v>
      </c>
      <c r="F46" s="20">
        <v>0</v>
      </c>
      <c r="G46" s="20">
        <v>0</v>
      </c>
      <c r="H46" s="20">
        <v>0</v>
      </c>
      <c r="I46" s="20">
        <v>15000000</v>
      </c>
      <c r="J46" s="20">
        <v>15000000</v>
      </c>
      <c r="K46" s="26">
        <v>0</v>
      </c>
      <c r="L46" s="26">
        <v>0</v>
      </c>
    </row>
    <row r="47" spans="1:12" s="31" customFormat="1" ht="45" x14ac:dyDescent="0.25">
      <c r="A47" s="31" t="s">
        <v>1353</v>
      </c>
      <c r="B47" s="40" t="str">
        <f>+VLOOKUP(A47,Hoja5!$D$2:$E$733,2)</f>
        <v>TRANSFORMACION DE HABITOS PARA LA GENERACION DE ENTORNOS SALUDABLES EN EL DISTRITO DE CARTAGENA DE INDIAS - TG+ - Arrendamiento escenarios deportivos</v>
      </c>
      <c r="C47" s="29">
        <v>15000000</v>
      </c>
      <c r="D47" s="29">
        <v>15000000</v>
      </c>
      <c r="E47" s="29">
        <v>0</v>
      </c>
      <c r="F47" s="29">
        <v>0</v>
      </c>
      <c r="G47" s="29">
        <v>0</v>
      </c>
      <c r="H47" s="29">
        <v>0</v>
      </c>
      <c r="I47" s="29">
        <v>15000000</v>
      </c>
      <c r="J47" s="29">
        <v>15000000</v>
      </c>
      <c r="K47" s="30">
        <v>0</v>
      </c>
      <c r="L47" s="30">
        <v>0</v>
      </c>
    </row>
    <row r="48" spans="1:12" s="31" customFormat="1" x14ac:dyDescent="0.25">
      <c r="A48" s="14" t="s">
        <v>1976</v>
      </c>
      <c r="B48" s="37"/>
      <c r="C48" s="20">
        <v>254373578</v>
      </c>
      <c r="D48" s="20">
        <v>274373578</v>
      </c>
      <c r="E48" s="20">
        <v>207900000</v>
      </c>
      <c r="F48" s="20">
        <v>207900000</v>
      </c>
      <c r="G48" s="20">
        <v>207900000</v>
      </c>
      <c r="H48" s="20">
        <v>207900000</v>
      </c>
      <c r="I48" s="20">
        <v>66473578</v>
      </c>
      <c r="J48" s="20">
        <v>66473578</v>
      </c>
      <c r="K48" s="26">
        <v>0.75772602272949185</v>
      </c>
      <c r="L48" s="26">
        <v>0.75772602272949185</v>
      </c>
    </row>
    <row r="49" spans="1:12" s="31" customFormat="1" ht="30" x14ac:dyDescent="0.25">
      <c r="A49" s="31" t="s">
        <v>1385</v>
      </c>
      <c r="B49" s="40" t="str">
        <f>+VLOOKUP(A49,Hoja5!$D$2:$E$733,2)</f>
        <v>MEJORAMIENTO DE LOS ESTILOS DE VIDA TG+ -SGP  Proposito General - Deportes</v>
      </c>
      <c r="C49" s="29">
        <v>254373578</v>
      </c>
      <c r="D49" s="29">
        <v>254373578</v>
      </c>
      <c r="E49" s="29">
        <v>207900000</v>
      </c>
      <c r="F49" s="29">
        <v>207900000</v>
      </c>
      <c r="G49" s="29">
        <v>207900000</v>
      </c>
      <c r="H49" s="29">
        <v>207900000</v>
      </c>
      <c r="I49" s="29">
        <v>46473578</v>
      </c>
      <c r="J49" s="29">
        <v>46473578</v>
      </c>
      <c r="K49" s="30">
        <v>0.81730186615529699</v>
      </c>
      <c r="L49" s="30">
        <v>0.81730186615529699</v>
      </c>
    </row>
    <row r="50" spans="1:12" s="31" customFormat="1" ht="30" x14ac:dyDescent="0.25">
      <c r="A50" s="31" t="s">
        <v>1359</v>
      </c>
      <c r="B50" s="40" t="str">
        <f>+VLOOKUP(A50,Hoja5!$D$2:$E$733,2)</f>
        <v>MEJORAMIENTO DE LOS ESTILOS DE VIDA - SGP  Proposito General - Deportes</v>
      </c>
      <c r="C50" s="29">
        <v>0</v>
      </c>
      <c r="D50" s="29">
        <v>20000000</v>
      </c>
      <c r="E50" s="29">
        <v>0</v>
      </c>
      <c r="F50" s="29">
        <v>0</v>
      </c>
      <c r="G50" s="29">
        <v>0</v>
      </c>
      <c r="H50" s="29">
        <v>0</v>
      </c>
      <c r="I50" s="29">
        <v>20000000</v>
      </c>
      <c r="J50" s="29">
        <v>20000000</v>
      </c>
      <c r="K50" s="30">
        <v>0</v>
      </c>
      <c r="L50" s="30">
        <v>0</v>
      </c>
    </row>
    <row r="51" spans="1:12" s="31" customFormat="1" x14ac:dyDescent="0.25">
      <c r="A51" s="14" t="s">
        <v>1977</v>
      </c>
      <c r="B51" s="37"/>
      <c r="C51" s="20">
        <v>1246600130</v>
      </c>
      <c r="D51" s="20">
        <v>1246600130</v>
      </c>
      <c r="E51" s="20">
        <v>1238838000</v>
      </c>
      <c r="F51" s="20">
        <v>1238838000</v>
      </c>
      <c r="G51" s="20">
        <v>1238838000</v>
      </c>
      <c r="H51" s="20">
        <v>1238838000</v>
      </c>
      <c r="I51" s="20">
        <v>7762130</v>
      </c>
      <c r="J51" s="20">
        <v>7762130</v>
      </c>
      <c r="K51" s="26">
        <v>0.99377336018727991</v>
      </c>
      <c r="L51" s="26">
        <v>0.99377336018727991</v>
      </c>
    </row>
    <row r="52" spans="1:12" s="31" customFormat="1" x14ac:dyDescent="0.25">
      <c r="A52" s="31" t="s">
        <v>1403</v>
      </c>
      <c r="B52" s="40" t="str">
        <f>+VLOOKUP(A52,Hoja5!$D$2:$E$733,2)</f>
        <v>MEJORAMIENTO DE LOS ESTILOS DE VIDA TG+ - ICAT 3%</v>
      </c>
      <c r="C52" s="29">
        <v>1246600130</v>
      </c>
      <c r="D52" s="29">
        <v>1246600130</v>
      </c>
      <c r="E52" s="29">
        <v>1238838000</v>
      </c>
      <c r="F52" s="29">
        <v>1238838000</v>
      </c>
      <c r="G52" s="29">
        <v>1238838000</v>
      </c>
      <c r="H52" s="29">
        <v>1238838000</v>
      </c>
      <c r="I52" s="29">
        <v>7762130</v>
      </c>
      <c r="J52" s="29">
        <v>7762130</v>
      </c>
      <c r="K52" s="30">
        <v>0.99377336018727991</v>
      </c>
      <c r="L52" s="30">
        <v>0.99377336018727991</v>
      </c>
    </row>
    <row r="53" spans="1:12" s="31" customFormat="1" x14ac:dyDescent="0.25">
      <c r="A53" s="31" t="s">
        <v>1423</v>
      </c>
      <c r="B53" s="40" t="str">
        <f>+VLOOKUP(A53,Hoja5!$D$2:$E$733,2)</f>
        <v>MEJORAMIENTO DE LOS ESTILOS DE VIDA - ICAT (3 %)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30" t="e">
        <v>#DIV/0!</v>
      </c>
      <c r="L53" s="30" t="e">
        <v>#DIV/0!</v>
      </c>
    </row>
    <row r="54" spans="1:12" s="31" customFormat="1" ht="26.25" x14ac:dyDescent="0.25">
      <c r="A54" s="15" t="s">
        <v>1966</v>
      </c>
      <c r="B54" s="38" t="str">
        <f>+VLOOKUP(A54,Hoja5!$D$2:$E$733,2)</f>
        <v xml:space="preserve">PLAN INTEGRAL DE SEGURIDAD CIUDADANA - Contribucion de Contratos de Obras Publicas </v>
      </c>
      <c r="C54" s="21">
        <v>3509611128</v>
      </c>
      <c r="D54" s="21">
        <v>1773649427.4200001</v>
      </c>
      <c r="E54" s="21">
        <v>952305833</v>
      </c>
      <c r="F54" s="21">
        <v>952305833</v>
      </c>
      <c r="G54" s="21">
        <v>952305833</v>
      </c>
      <c r="H54" s="21">
        <v>753956060</v>
      </c>
      <c r="I54" s="21">
        <v>821343594.42000008</v>
      </c>
      <c r="J54" s="21">
        <v>821343594.42000008</v>
      </c>
      <c r="K54" s="27">
        <v>0.53691886247512322</v>
      </c>
      <c r="L54" s="27">
        <v>0.53691886247512322</v>
      </c>
    </row>
    <row r="55" spans="1:12" s="31" customFormat="1" x14ac:dyDescent="0.25">
      <c r="A55" s="16" t="s">
        <v>1964</v>
      </c>
      <c r="B55" s="39"/>
      <c r="C55" s="22">
        <v>12963513</v>
      </c>
      <c r="D55" s="22">
        <v>12963513</v>
      </c>
      <c r="E55" s="22">
        <v>0</v>
      </c>
      <c r="F55" s="22">
        <v>0</v>
      </c>
      <c r="G55" s="22">
        <v>0</v>
      </c>
      <c r="H55" s="22">
        <v>0</v>
      </c>
      <c r="I55" s="22">
        <v>12963513</v>
      </c>
      <c r="J55" s="22">
        <v>12963513</v>
      </c>
      <c r="K55" s="28">
        <v>0</v>
      </c>
      <c r="L55" s="28">
        <v>0</v>
      </c>
    </row>
    <row r="56" spans="1:12" s="31" customFormat="1" ht="45" x14ac:dyDescent="0.25">
      <c r="A56" s="31" t="s">
        <v>1305</v>
      </c>
      <c r="B56" s="40" t="str">
        <f>+VLOOKUP(A56,Hoja5!$D$2:$E$733,2)</f>
        <v>APROVECHAMIENTO DEL ESPACIO PUBLICO PARA LA REALIZACION DE EVENTOS RECREATIVOS QUE PERMITAN LA COHESION COMUNITARIA. TG+ - Rendimientos financieros - ider</v>
      </c>
      <c r="C56" s="29">
        <v>12963513</v>
      </c>
      <c r="D56" s="29">
        <v>12963513</v>
      </c>
      <c r="E56" s="29">
        <v>0</v>
      </c>
      <c r="F56" s="29">
        <v>0</v>
      </c>
      <c r="G56" s="29">
        <v>0</v>
      </c>
      <c r="H56" s="29">
        <v>0</v>
      </c>
      <c r="I56" s="29">
        <v>12963513</v>
      </c>
      <c r="J56" s="29">
        <v>12963513</v>
      </c>
      <c r="K56" s="30">
        <v>0</v>
      </c>
      <c r="L56" s="30">
        <v>0</v>
      </c>
    </row>
    <row r="57" spans="1:12" s="31" customFormat="1" x14ac:dyDescent="0.25">
      <c r="A57" s="14" t="s">
        <v>1968</v>
      </c>
      <c r="B57" s="37"/>
      <c r="C57" s="20">
        <v>34790000</v>
      </c>
      <c r="D57" s="20">
        <v>34790000</v>
      </c>
      <c r="E57" s="20">
        <v>0</v>
      </c>
      <c r="F57" s="20">
        <v>0</v>
      </c>
      <c r="G57" s="20">
        <v>0</v>
      </c>
      <c r="H57" s="20">
        <v>0</v>
      </c>
      <c r="I57" s="20">
        <v>34790000</v>
      </c>
      <c r="J57" s="20">
        <v>34790000</v>
      </c>
      <c r="K57" s="26">
        <v>0</v>
      </c>
      <c r="L57" s="26">
        <v>0</v>
      </c>
    </row>
    <row r="58" spans="1:12" s="31" customFormat="1" ht="45" x14ac:dyDescent="0.25">
      <c r="A58" s="31" t="s">
        <v>1311</v>
      </c>
      <c r="B58" s="40" t="str">
        <f>+VLOOKUP(A58,Hoja5!$D$2:$E$733,2)</f>
        <v>APROVECHAMIENTO DEL ESPACIO PUBLICO PARA LA REALIZACION DE EVENTOS RECREATIVOS QUE PERMITAN LA COHESION COMUNITARIA. TG+ - Espectaculos publicos - ider</v>
      </c>
      <c r="C58" s="29">
        <v>34790000</v>
      </c>
      <c r="D58" s="29">
        <v>34790000</v>
      </c>
      <c r="E58" s="29">
        <v>0</v>
      </c>
      <c r="F58" s="29">
        <v>0</v>
      </c>
      <c r="G58" s="29">
        <v>0</v>
      </c>
      <c r="H58" s="29">
        <v>0</v>
      </c>
      <c r="I58" s="29">
        <v>34790000</v>
      </c>
      <c r="J58" s="29">
        <v>34790000</v>
      </c>
      <c r="K58" s="30">
        <v>0</v>
      </c>
      <c r="L58" s="30">
        <v>0</v>
      </c>
    </row>
    <row r="59" spans="1:12" s="31" customFormat="1" x14ac:dyDescent="0.25">
      <c r="A59" s="14" t="s">
        <v>1969</v>
      </c>
      <c r="B59" s="37"/>
      <c r="C59" s="20">
        <v>2000000000</v>
      </c>
      <c r="D59" s="20">
        <v>99400000</v>
      </c>
      <c r="E59" s="20">
        <v>0</v>
      </c>
      <c r="F59" s="20">
        <v>0</v>
      </c>
      <c r="G59" s="20">
        <v>0</v>
      </c>
      <c r="H59" s="20">
        <v>0</v>
      </c>
      <c r="I59" s="20">
        <v>99400000</v>
      </c>
      <c r="J59" s="20">
        <v>99400000</v>
      </c>
      <c r="K59" s="26">
        <v>0</v>
      </c>
      <c r="L59" s="26">
        <v>0</v>
      </c>
    </row>
    <row r="60" spans="1:12" s="31" customFormat="1" ht="30" x14ac:dyDescent="0.25">
      <c r="A60" s="31" t="s">
        <v>1341</v>
      </c>
      <c r="B60" s="40" t="str">
        <f>+VLOOKUP(A60,Hoja5!$D$2:$E$733,2)</f>
        <v xml:space="preserve">IMPLEMENTACION DE LA ESTRATEGIA  ESCUELA RECREATIVA  TG+ - Tasa prodeporte y recreacion </v>
      </c>
      <c r="C60" s="29">
        <v>500000000</v>
      </c>
      <c r="D60" s="29">
        <v>99400000</v>
      </c>
      <c r="E60" s="29">
        <v>0</v>
      </c>
      <c r="F60" s="29">
        <v>0</v>
      </c>
      <c r="G60" s="29">
        <v>0</v>
      </c>
      <c r="H60" s="29">
        <v>0</v>
      </c>
      <c r="I60" s="29">
        <v>99400000</v>
      </c>
      <c r="J60" s="29">
        <v>99400000</v>
      </c>
      <c r="K60" s="30">
        <v>0</v>
      </c>
      <c r="L60" s="30">
        <v>0</v>
      </c>
    </row>
    <row r="61" spans="1:12" s="31" customFormat="1" ht="45" x14ac:dyDescent="0.25">
      <c r="A61" s="31" t="s">
        <v>1343</v>
      </c>
      <c r="B61" s="40" t="str">
        <f>+VLOOKUP(A61,Hoja5!$D$2:$E$733,2)</f>
        <v xml:space="preserve">APROVECHAMIENTO DEL ESPACIO PUBLICO PARA LA REALIZACION DE EVENTOS RECREATIVOS QUE PERMITAN LA COHESION COMUNITARIA. TG+ - Tasa prodeporte y recreacion </v>
      </c>
      <c r="C61" s="29">
        <v>1000000000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30" t="e">
        <v>#DIV/0!</v>
      </c>
      <c r="L61" s="30" t="e">
        <v>#DIV/0!</v>
      </c>
    </row>
    <row r="62" spans="1:12" s="31" customFormat="1" ht="45" x14ac:dyDescent="0.25">
      <c r="A62" s="31" t="s">
        <v>1345</v>
      </c>
      <c r="B62" s="40" t="str">
        <f>+VLOOKUP(A62,Hoja5!$D$2:$E$733,2)</f>
        <v xml:space="preserve">RECREACION PARA TODOS, COMO MECANISMO PARA LA COHESION COMUNITARIA MEDIANTE EL APROVECHAMIENTO Y USO DEL TIEMPO LIBRE. TG+ - Tasa prodeporte y recreacion </v>
      </c>
      <c r="C62" s="29">
        <v>500000000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30" t="e">
        <v>#DIV/0!</v>
      </c>
      <c r="L62" s="30" t="e">
        <v>#DIV/0!</v>
      </c>
    </row>
    <row r="63" spans="1:12" s="31" customFormat="1" ht="45" x14ac:dyDescent="0.25">
      <c r="A63" s="31" t="s">
        <v>1327</v>
      </c>
      <c r="B63" s="40" t="str">
        <f>+VLOOKUP(A63,Hoja5!$D$2:$E$733,2)</f>
        <v>IMPLEMENTACION DEL PROGRAMA NACIONAL CAMPAMENTOS JUVENILES EN EL DISTRITO DE CARTAGENA -TG+ - Tasa Pro Deporte y Recreación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30" t="e">
        <v>#DIV/0!</v>
      </c>
      <c r="L63" s="30" t="e">
        <v>#DIV/0!</v>
      </c>
    </row>
    <row r="64" spans="1:12" s="31" customFormat="1" x14ac:dyDescent="0.25">
      <c r="A64" s="14" t="s">
        <v>1976</v>
      </c>
      <c r="B64" s="37"/>
      <c r="C64" s="20">
        <v>529635636</v>
      </c>
      <c r="D64" s="20">
        <v>694273935.42000008</v>
      </c>
      <c r="E64" s="20">
        <v>396000000</v>
      </c>
      <c r="F64" s="20">
        <v>396000000</v>
      </c>
      <c r="G64" s="20">
        <v>396000000</v>
      </c>
      <c r="H64" s="20">
        <v>396000000</v>
      </c>
      <c r="I64" s="20">
        <v>298273935.42000008</v>
      </c>
      <c r="J64" s="20">
        <v>298273935.42000008</v>
      </c>
      <c r="K64" s="26">
        <v>0.57038004712137191</v>
      </c>
      <c r="L64" s="26">
        <v>0.57038004712137191</v>
      </c>
    </row>
    <row r="65" spans="1:12" s="31" customFormat="1" ht="45" x14ac:dyDescent="0.25">
      <c r="A65" s="31" t="s">
        <v>1387</v>
      </c>
      <c r="B65" s="40" t="str">
        <f>+VLOOKUP(A65,Hoja5!$D$2:$E$733,2)</f>
        <v>RECREACION PARA TODOS, COMO MECANISMO PARA LA COHESION COMUNITARIA MEDIANTE EL APROVECHAMIENTO Y USO DEL TIEMPO LIBRE. TG+ - SGP  Proposito General - Deportes</v>
      </c>
      <c r="C65" s="29">
        <v>342759520</v>
      </c>
      <c r="D65" s="29">
        <v>342759520</v>
      </c>
      <c r="E65" s="29">
        <v>234300000</v>
      </c>
      <c r="F65" s="29">
        <v>234300000</v>
      </c>
      <c r="G65" s="29">
        <v>234300000</v>
      </c>
      <c r="H65" s="29">
        <v>234300000</v>
      </c>
      <c r="I65" s="29">
        <v>108459520</v>
      </c>
      <c r="J65" s="29">
        <v>108459520</v>
      </c>
      <c r="K65" s="30">
        <v>0.6835696350607563</v>
      </c>
      <c r="L65" s="30">
        <v>0.6835696350607563</v>
      </c>
    </row>
    <row r="66" spans="1:12" s="31" customFormat="1" ht="45" x14ac:dyDescent="0.25">
      <c r="A66" s="31" t="s">
        <v>1389</v>
      </c>
      <c r="B66" s="40" t="str">
        <f>+VLOOKUP(A66,Hoja5!$D$2:$E$733,2)</f>
        <v>IMPLEMENTACION DEL PROGRAMA NACIONAL  CAMPAMENTOS JUVENILES  EN EL DISTRITO DE CARTAGENA  TG+ - SGP  Proposito General - Deportes</v>
      </c>
      <c r="C66" s="29">
        <v>186876116</v>
      </c>
      <c r="D66" s="29">
        <v>186876116</v>
      </c>
      <c r="E66" s="29">
        <v>161700000</v>
      </c>
      <c r="F66" s="29">
        <v>161700000</v>
      </c>
      <c r="G66" s="29">
        <v>161700000</v>
      </c>
      <c r="H66" s="29">
        <v>161700000</v>
      </c>
      <c r="I66" s="29">
        <v>25176116</v>
      </c>
      <c r="J66" s="29">
        <v>25176116</v>
      </c>
      <c r="K66" s="30">
        <v>0.86527911357061804</v>
      </c>
      <c r="L66" s="30">
        <v>0.86527911357061804</v>
      </c>
    </row>
    <row r="67" spans="1:12" s="31" customFormat="1" ht="45" x14ac:dyDescent="0.25">
      <c r="A67" s="31" t="s">
        <v>1363</v>
      </c>
      <c r="B67" s="40" t="str">
        <f>+VLOOKUP(A67,Hoja5!$D$2:$E$733,2)</f>
        <v>APROVECHAMIENTO DEL ESPACIO PUBLICO PARA LA REALIZACION DE EVENTOS RECREATIVOS QUE PERMITAN LA COHESION COMUNITARIA - SGP  Proposito General - Deportes</v>
      </c>
      <c r="C67" s="29">
        <v>0</v>
      </c>
      <c r="D67" s="29">
        <v>31288266.02</v>
      </c>
      <c r="E67" s="29">
        <v>0</v>
      </c>
      <c r="F67" s="29">
        <v>0</v>
      </c>
      <c r="G67" s="29">
        <v>0</v>
      </c>
      <c r="H67" s="29">
        <v>0</v>
      </c>
      <c r="I67" s="29">
        <v>31288266.02</v>
      </c>
      <c r="J67" s="29">
        <v>31288266.02</v>
      </c>
      <c r="K67" s="30">
        <v>0</v>
      </c>
      <c r="L67" s="30">
        <v>0</v>
      </c>
    </row>
    <row r="68" spans="1:12" s="31" customFormat="1" ht="45" x14ac:dyDescent="0.25">
      <c r="A68" s="31" t="s">
        <v>1365</v>
      </c>
      <c r="B68" s="40" t="str">
        <f>+VLOOKUP(A68,Hoja5!$D$2:$E$733,2)</f>
        <v>IMPLEMENTACION DEL PROGRAMA NACIONAL  CAMPAMENTOS JUVENILES  EN EL DISTRITO DE CARTAGENA  - SGP  Proposito General - Deportes</v>
      </c>
      <c r="C68" s="29">
        <v>0</v>
      </c>
      <c r="D68" s="29">
        <v>44498491.700000003</v>
      </c>
      <c r="E68" s="29">
        <v>0</v>
      </c>
      <c r="F68" s="29">
        <v>0</v>
      </c>
      <c r="G68" s="29">
        <v>0</v>
      </c>
      <c r="H68" s="29">
        <v>0</v>
      </c>
      <c r="I68" s="29">
        <v>44498491.700000003</v>
      </c>
      <c r="J68" s="29">
        <v>44498491.700000003</v>
      </c>
      <c r="K68" s="30">
        <v>0</v>
      </c>
      <c r="L68" s="30">
        <v>0</v>
      </c>
    </row>
    <row r="69" spans="1:12" s="31" customFormat="1" ht="45" x14ac:dyDescent="0.25">
      <c r="A69" s="31" t="s">
        <v>1367</v>
      </c>
      <c r="B69" s="40" t="str">
        <f>+VLOOKUP(A69,Hoja5!$D$2:$E$733,2)</f>
        <v>RECREACION PARA TODOS, COMO MECANISMO PARA LA COHESION COMUNITARIA MEDIANTE EL APROVECHAMIENTO Y USO DEL TIEMPO LIBRE - SGP  Proposito General - Deportes</v>
      </c>
      <c r="C69" s="29">
        <v>0</v>
      </c>
      <c r="D69" s="29">
        <v>88851541.700000003</v>
      </c>
      <c r="E69" s="29">
        <v>0</v>
      </c>
      <c r="F69" s="29">
        <v>0</v>
      </c>
      <c r="G69" s="29">
        <v>0</v>
      </c>
      <c r="H69" s="29">
        <v>0</v>
      </c>
      <c r="I69" s="29">
        <v>88851541.700000003</v>
      </c>
      <c r="J69" s="29">
        <v>88851541.700000003</v>
      </c>
      <c r="K69" s="30">
        <v>0</v>
      </c>
      <c r="L69" s="30">
        <v>0</v>
      </c>
    </row>
    <row r="70" spans="1:12" s="31" customFormat="1" x14ac:dyDescent="0.25">
      <c r="A70" s="14" t="s">
        <v>1977</v>
      </c>
      <c r="B70" s="37"/>
      <c r="C70" s="20">
        <v>932221979</v>
      </c>
      <c r="D70" s="20">
        <v>932221979</v>
      </c>
      <c r="E70" s="20">
        <v>556305833</v>
      </c>
      <c r="F70" s="20">
        <v>556305833</v>
      </c>
      <c r="G70" s="20">
        <v>556305833</v>
      </c>
      <c r="H70" s="20">
        <v>357956060</v>
      </c>
      <c r="I70" s="20">
        <v>375916146</v>
      </c>
      <c r="J70" s="20">
        <v>375916146</v>
      </c>
      <c r="K70" s="26">
        <v>0.5967525391288806</v>
      </c>
      <c r="L70" s="26">
        <v>0.5967525391288806</v>
      </c>
    </row>
    <row r="71" spans="1:12" s="31" customFormat="1" ht="45" x14ac:dyDescent="0.25">
      <c r="A71" s="31" t="s">
        <v>1405</v>
      </c>
      <c r="B71" s="40" t="str">
        <f>+VLOOKUP(A71,Hoja5!$D$2:$E$733,2)</f>
        <v>RECREACION PARA TODOS, COMO MECANISMO PARA LA COHESION COMUNITARIA MEDIANTE EL APROVECHAMIENTO Y USO DEL TIEMPO LIBRE. TG+ - ICAT 3%</v>
      </c>
      <c r="C71" s="29">
        <v>161768753</v>
      </c>
      <c r="D71" s="29">
        <v>161768753</v>
      </c>
      <c r="E71" s="29">
        <v>0</v>
      </c>
      <c r="F71" s="29">
        <v>0</v>
      </c>
      <c r="G71" s="29">
        <v>0</v>
      </c>
      <c r="H71" s="29">
        <v>0</v>
      </c>
      <c r="I71" s="29">
        <v>161768753</v>
      </c>
      <c r="J71" s="29">
        <v>161768753</v>
      </c>
      <c r="K71" s="30">
        <v>0</v>
      </c>
      <c r="L71" s="30">
        <v>0</v>
      </c>
    </row>
    <row r="72" spans="1:12" s="31" customFormat="1" ht="30" x14ac:dyDescent="0.25">
      <c r="A72" s="31" t="s">
        <v>1407</v>
      </c>
      <c r="B72" s="40" t="str">
        <f>+VLOOKUP(A72,Hoja5!$D$2:$E$733,2)</f>
        <v>IMPLEMENTACION DEL PROGRAMA NACIONAL  CAMPAMENTOS JUVENILES  EN EL DISTRITO DE CARTAGENA  TG+ - ICAT 3%</v>
      </c>
      <c r="C72" s="29">
        <v>179942190</v>
      </c>
      <c r="D72" s="29">
        <v>179942190</v>
      </c>
      <c r="E72" s="29">
        <v>72600000</v>
      </c>
      <c r="F72" s="29">
        <v>72600000</v>
      </c>
      <c r="G72" s="29">
        <v>72600000</v>
      </c>
      <c r="H72" s="29">
        <v>72600000</v>
      </c>
      <c r="I72" s="29">
        <v>107342190</v>
      </c>
      <c r="J72" s="29">
        <v>107342190</v>
      </c>
      <c r="K72" s="30">
        <v>0.40346291217195923</v>
      </c>
      <c r="L72" s="30">
        <v>0.40346291217195923</v>
      </c>
    </row>
    <row r="73" spans="1:12" s="31" customFormat="1" ht="45" x14ac:dyDescent="0.25">
      <c r="A73" s="31" t="s">
        <v>1409</v>
      </c>
      <c r="B73" s="40" t="str">
        <f>+VLOOKUP(A73,Hoja5!$D$2:$E$733,2)</f>
        <v>APROVECHAMIENTO DEL ESPACIO PUBLICO PARA LA REALIZACION DE EVENTOS RECREATIVOS QUE PERMITAN LA COHESION COMUNITARIA. TG+ - ICAT 3%</v>
      </c>
      <c r="C73" s="29">
        <v>590511036</v>
      </c>
      <c r="D73" s="29">
        <v>590511036</v>
      </c>
      <c r="E73" s="29">
        <v>483705833</v>
      </c>
      <c r="F73" s="29">
        <v>483705833</v>
      </c>
      <c r="G73" s="29">
        <v>483705833</v>
      </c>
      <c r="H73" s="29">
        <v>285356060</v>
      </c>
      <c r="I73" s="29">
        <v>106805203</v>
      </c>
      <c r="J73" s="29">
        <v>106805203</v>
      </c>
      <c r="K73" s="30">
        <v>0.81913089427849406</v>
      </c>
      <c r="L73" s="30">
        <v>0.81913089427849406</v>
      </c>
    </row>
    <row r="74" spans="1:12" s="31" customFormat="1" ht="26.25" x14ac:dyDescent="0.25">
      <c r="A74" s="15" t="s">
        <v>1967</v>
      </c>
      <c r="B74" s="38" t="str">
        <f>+VLOOKUP(A74,Hoja5!$D$2:$E$733,2)</f>
        <v xml:space="preserve">PLAN INTEGRAL DE SEGURIDAD CIUDADANA - Contribucion de Contratos de Obras Publicas </v>
      </c>
      <c r="C74" s="21">
        <v>398494728</v>
      </c>
      <c r="D74" s="21">
        <v>484594728</v>
      </c>
      <c r="E74" s="21">
        <v>293725000</v>
      </c>
      <c r="F74" s="21">
        <v>293725000</v>
      </c>
      <c r="G74" s="21">
        <v>293725000</v>
      </c>
      <c r="H74" s="21">
        <v>268400000</v>
      </c>
      <c r="I74" s="21">
        <v>190869728</v>
      </c>
      <c r="J74" s="21">
        <v>190869728</v>
      </c>
      <c r="K74" s="27">
        <v>0.60612504228481823</v>
      </c>
      <c r="L74" s="27">
        <v>0.60612504228481823</v>
      </c>
    </row>
    <row r="75" spans="1:12" s="31" customFormat="1" x14ac:dyDescent="0.25">
      <c r="A75" s="16" t="s">
        <v>1964</v>
      </c>
      <c r="B75" s="39"/>
      <c r="C75" s="22">
        <v>2036487</v>
      </c>
      <c r="D75" s="22">
        <v>2036487</v>
      </c>
      <c r="E75" s="22">
        <v>0</v>
      </c>
      <c r="F75" s="22">
        <v>0</v>
      </c>
      <c r="G75" s="22">
        <v>0</v>
      </c>
      <c r="H75" s="22">
        <v>0</v>
      </c>
      <c r="I75" s="22">
        <v>2036487</v>
      </c>
      <c r="J75" s="22">
        <v>2036487</v>
      </c>
      <c r="K75" s="28">
        <v>0</v>
      </c>
      <c r="L75" s="28">
        <v>0</v>
      </c>
    </row>
    <row r="76" spans="1:12" s="31" customFormat="1" ht="45" x14ac:dyDescent="0.25">
      <c r="A76" s="31" t="s">
        <v>1309</v>
      </c>
      <c r="B76" s="40" t="str">
        <f>+VLOOKUP(A76,Hoja5!$D$2:$E$733,2)</f>
        <v>RECOPILACION DE LA MEMORIA HISTORICA DEL DEPORTE CARTAGENERO Y BOLIVARENSE. TG+ - Rendimientos financieros - ider</v>
      </c>
      <c r="C76" s="29">
        <v>2036487</v>
      </c>
      <c r="D76" s="29">
        <v>2036487</v>
      </c>
      <c r="E76" s="29">
        <v>0</v>
      </c>
      <c r="F76" s="29">
        <v>0</v>
      </c>
      <c r="G76" s="29">
        <v>0</v>
      </c>
      <c r="H76" s="29">
        <v>0</v>
      </c>
      <c r="I76" s="29">
        <v>2036487</v>
      </c>
      <c r="J76" s="29">
        <v>2036487</v>
      </c>
      <c r="K76" s="30">
        <v>0</v>
      </c>
      <c r="L76" s="30">
        <v>0</v>
      </c>
    </row>
    <row r="77" spans="1:12" s="31" customFormat="1" x14ac:dyDescent="0.25">
      <c r="A77" s="14" t="s">
        <v>1968</v>
      </c>
      <c r="B77" s="37"/>
      <c r="C77" s="20">
        <v>36210000</v>
      </c>
      <c r="D77" s="20">
        <v>36210000</v>
      </c>
      <c r="E77" s="20">
        <v>0</v>
      </c>
      <c r="F77" s="20">
        <v>0</v>
      </c>
      <c r="G77" s="20">
        <v>0</v>
      </c>
      <c r="H77" s="20">
        <v>0</v>
      </c>
      <c r="I77" s="20">
        <v>36210000</v>
      </c>
      <c r="J77" s="20">
        <v>36210000</v>
      </c>
      <c r="K77" s="26">
        <v>0</v>
      </c>
      <c r="L77" s="26">
        <v>0</v>
      </c>
    </row>
    <row r="78" spans="1:12" s="31" customFormat="1" ht="45" x14ac:dyDescent="0.25">
      <c r="A78" s="31" t="s">
        <v>1315</v>
      </c>
      <c r="B78" s="40" t="str">
        <f>+VLOOKUP(A78,Hoja5!$D$2:$E$733,2)</f>
        <v>RECOPILACION DE LA MEMORIA HISTORICA DEL DEPORTE CARTAGENERO Y BOLIVARENSE. TG+ - Espectaculos publicos - ider</v>
      </c>
      <c r="C78" s="29">
        <v>36210000</v>
      </c>
      <c r="D78" s="29">
        <v>36210000</v>
      </c>
      <c r="E78" s="29">
        <v>0</v>
      </c>
      <c r="F78" s="29">
        <v>0</v>
      </c>
      <c r="G78" s="29">
        <v>0</v>
      </c>
      <c r="H78" s="29">
        <v>0</v>
      </c>
      <c r="I78" s="29">
        <v>36210000</v>
      </c>
      <c r="J78" s="29">
        <v>36210000</v>
      </c>
      <c r="K78" s="30">
        <v>0</v>
      </c>
      <c r="L78" s="30">
        <v>0</v>
      </c>
    </row>
    <row r="79" spans="1:12" s="31" customFormat="1" x14ac:dyDescent="0.25">
      <c r="A79" s="14" t="s">
        <v>1969</v>
      </c>
      <c r="B79" s="37"/>
      <c r="C79" s="20">
        <v>0</v>
      </c>
      <c r="D79" s="20">
        <v>86100000</v>
      </c>
      <c r="E79" s="20">
        <v>38500000</v>
      </c>
      <c r="F79" s="20">
        <v>38500000</v>
      </c>
      <c r="G79" s="20">
        <v>38500000</v>
      </c>
      <c r="H79" s="20">
        <v>38500000</v>
      </c>
      <c r="I79" s="20">
        <v>47600000</v>
      </c>
      <c r="J79" s="20">
        <v>47600000</v>
      </c>
      <c r="K79" s="26">
        <v>0.44715447154471544</v>
      </c>
      <c r="L79" s="26">
        <v>0.44715447154471544</v>
      </c>
    </row>
    <row r="80" spans="1:12" s="31" customFormat="1" ht="45" x14ac:dyDescent="0.25">
      <c r="A80" s="31" t="s">
        <v>1317</v>
      </c>
      <c r="B80" s="40" t="str">
        <f>+VLOOKUP(A80,Hoja5!$D$2:$E$733,2)</f>
        <v>APLICACION DE LA CIENCIA, LA TECNOLOGIA Y LA INNOVACION (CTEI)EN EL SECTOR DEPORTE EN EL DISTRITO DE CARTAGENA DE INDIAS - Tasa Pro Deporte y Recreacion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30" t="e">
        <v>#DIV/0!</v>
      </c>
      <c r="L80" s="30" t="e">
        <v>#DIV/0!</v>
      </c>
    </row>
    <row r="81" spans="1:12" s="31" customFormat="1" ht="60" x14ac:dyDescent="0.25">
      <c r="A81" s="31" t="s">
        <v>1321</v>
      </c>
      <c r="B81" s="40" t="str">
        <f>+VLOOKUP(A81,Hoja5!$D$2:$E$733,2)</f>
        <v>DIVULGACION, APROPIACION DE CONOCIMIENTO Y PARTICIPACION CIUDADANA EN EL SECTOR DEPORTE, DEL DISTRITO DE CARTAGENA DE INDIAS  TG+ - Tasa Pro Deporte y Recreacion</v>
      </c>
      <c r="C81" s="29">
        <v>0</v>
      </c>
      <c r="D81" s="29">
        <v>38500000</v>
      </c>
      <c r="E81" s="29">
        <v>38500000</v>
      </c>
      <c r="F81" s="29">
        <v>38500000</v>
      </c>
      <c r="G81" s="29">
        <v>38500000</v>
      </c>
      <c r="H81" s="29">
        <v>38500000</v>
      </c>
      <c r="I81" s="29">
        <v>0</v>
      </c>
      <c r="J81" s="29">
        <v>0</v>
      </c>
      <c r="K81" s="30">
        <v>1</v>
      </c>
      <c r="L81" s="30">
        <v>1</v>
      </c>
    </row>
    <row r="82" spans="1:12" s="31" customFormat="1" ht="45" x14ac:dyDescent="0.25">
      <c r="A82" s="31" t="s">
        <v>1323</v>
      </c>
      <c r="B82" s="40" t="str">
        <f>+VLOOKUP(A82,Hoja5!$D$2:$E$733,2)</f>
        <v>RECOPILACION DE LA MEMORIA HISTORICA DEL DEPORTE CARTAGENERO Y BOLIVARENSE TG+ - Tasa Pro Deporte y Recreación</v>
      </c>
      <c r="C82" s="29">
        <v>0</v>
      </c>
      <c r="D82" s="29">
        <v>47600000</v>
      </c>
      <c r="E82" s="29">
        <v>0</v>
      </c>
      <c r="F82" s="29">
        <v>0</v>
      </c>
      <c r="G82" s="29">
        <v>0</v>
      </c>
      <c r="H82" s="29">
        <v>0</v>
      </c>
      <c r="I82" s="29">
        <v>47600000</v>
      </c>
      <c r="J82" s="29">
        <v>47600000</v>
      </c>
      <c r="K82" s="30">
        <v>0</v>
      </c>
      <c r="L82" s="30">
        <v>0</v>
      </c>
    </row>
    <row r="83" spans="1:12" s="31" customFormat="1" x14ac:dyDescent="0.25">
      <c r="A83" s="14" t="s">
        <v>1975</v>
      </c>
      <c r="B83" s="37"/>
      <c r="C83" s="20">
        <v>49500000</v>
      </c>
      <c r="D83" s="20">
        <v>49500000</v>
      </c>
      <c r="E83" s="20">
        <v>0</v>
      </c>
      <c r="F83" s="20">
        <v>0</v>
      </c>
      <c r="G83" s="20">
        <v>0</v>
      </c>
      <c r="H83" s="20">
        <v>0</v>
      </c>
      <c r="I83" s="20">
        <v>49500000</v>
      </c>
      <c r="J83" s="20">
        <v>49500000</v>
      </c>
      <c r="K83" s="26">
        <v>0</v>
      </c>
      <c r="L83" s="26">
        <v>0</v>
      </c>
    </row>
    <row r="84" spans="1:12" s="31" customFormat="1" ht="60" x14ac:dyDescent="0.25">
      <c r="A84" s="31" t="s">
        <v>1355</v>
      </c>
      <c r="B84" s="40" t="str">
        <f>+VLOOKUP(A84,Hoja5!$D$2:$E$733,2)</f>
        <v>DIVULGACION, APROPIACION DE CONOCIMIENTO Y PARTICIPACION CIUDADANA EN EL SECTOR DEPORTE, DEL DISTRITO DE CARTAGENA DE INDIAS  TG+ - Arrendamiento escenarios deportivos</v>
      </c>
      <c r="C84" s="29">
        <v>49500000</v>
      </c>
      <c r="D84" s="29">
        <v>49500000</v>
      </c>
      <c r="E84" s="29">
        <v>0</v>
      </c>
      <c r="F84" s="29">
        <v>0</v>
      </c>
      <c r="G84" s="29">
        <v>0</v>
      </c>
      <c r="H84" s="29">
        <v>0</v>
      </c>
      <c r="I84" s="29">
        <v>49500000</v>
      </c>
      <c r="J84" s="29">
        <v>49500000</v>
      </c>
      <c r="K84" s="30">
        <v>0</v>
      </c>
      <c r="L84" s="30">
        <v>0</v>
      </c>
    </row>
    <row r="85" spans="1:12" s="31" customFormat="1" x14ac:dyDescent="0.25">
      <c r="A85" s="14" t="s">
        <v>1977</v>
      </c>
      <c r="B85" s="37"/>
      <c r="C85" s="20">
        <v>309648241</v>
      </c>
      <c r="D85" s="20">
        <v>309648241</v>
      </c>
      <c r="E85" s="20">
        <v>255225000</v>
      </c>
      <c r="F85" s="20">
        <v>255225000</v>
      </c>
      <c r="G85" s="20">
        <v>255225000</v>
      </c>
      <c r="H85" s="20">
        <v>229900000</v>
      </c>
      <c r="I85" s="20">
        <v>54423241</v>
      </c>
      <c r="J85" s="20">
        <v>54423241</v>
      </c>
      <c r="K85" s="26">
        <v>0.82424172401483142</v>
      </c>
      <c r="L85" s="26">
        <v>0.82424172401483142</v>
      </c>
    </row>
    <row r="86" spans="1:12" s="31" customFormat="1" ht="45" x14ac:dyDescent="0.25">
      <c r="A86" s="31" t="s">
        <v>1411</v>
      </c>
      <c r="B86" s="40" t="str">
        <f>+VLOOKUP(A86,Hoja5!$D$2:$E$733,2)</f>
        <v>APLICACION DE LA CIENCIA, LA TECNOLOGIA Y LA INNOVACION (CTEI) EN EL SECTOR DEPORTE EN EL DISTRITO DE CARTAGENA DE INDIAS TG+ - ICAT 3%</v>
      </c>
      <c r="C86" s="29">
        <v>309648241</v>
      </c>
      <c r="D86" s="29">
        <v>309648241</v>
      </c>
      <c r="E86" s="29">
        <v>255225000</v>
      </c>
      <c r="F86" s="29">
        <v>255225000</v>
      </c>
      <c r="G86" s="29">
        <v>255225000</v>
      </c>
      <c r="H86" s="29">
        <v>229900000</v>
      </c>
      <c r="I86" s="29">
        <v>54423241</v>
      </c>
      <c r="J86" s="29">
        <v>54423241</v>
      </c>
      <c r="K86" s="30">
        <v>0.82424172401483142</v>
      </c>
      <c r="L86" s="30">
        <v>0.82424172401483142</v>
      </c>
    </row>
    <row r="87" spans="1:12" s="31" customFormat="1" ht="45" x14ac:dyDescent="0.25">
      <c r="A87" s="31" t="s">
        <v>1425</v>
      </c>
      <c r="B87" s="40" t="str">
        <f>+VLOOKUP(A87,Hoja5!$D$2:$E$733,2)</f>
        <v>APLICACION DE LA CIENCIA, LA TECNOLOGIA Y LA INNOVACION (CTEI) EN EL SECTOR DEPORTE EN EL DISTRITO DE CARTAGENA DE INDIAS - ICAT (3 %)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30" t="e">
        <v>#DIV/0!</v>
      </c>
      <c r="L87" s="30" t="e">
        <v>#DIV/0!</v>
      </c>
    </row>
    <row r="88" spans="1:12" s="31" customFormat="1" x14ac:dyDescent="0.25">
      <c r="A88" s="14" t="s">
        <v>1979</v>
      </c>
      <c r="B88" s="37"/>
      <c r="C88" s="20">
        <v>1100000</v>
      </c>
      <c r="D88" s="20">
        <v>1100000</v>
      </c>
      <c r="E88" s="20">
        <v>0</v>
      </c>
      <c r="F88" s="20">
        <v>0</v>
      </c>
      <c r="G88" s="20">
        <v>0</v>
      </c>
      <c r="H88" s="20">
        <v>0</v>
      </c>
      <c r="I88" s="20">
        <v>1100000</v>
      </c>
      <c r="J88" s="20">
        <v>1100000</v>
      </c>
      <c r="K88" s="26">
        <v>0</v>
      </c>
      <c r="L88" s="26">
        <v>0</v>
      </c>
    </row>
    <row r="89" spans="1:12" s="31" customFormat="1" ht="30" x14ac:dyDescent="0.25">
      <c r="A89" s="31" t="s">
        <v>1433</v>
      </c>
      <c r="B89" s="40" t="str">
        <f>+VLOOKUP(A89,Hoja5!$D$2:$E$733,2)</f>
        <v xml:space="preserve">RECOPILACION DE LA MEMORIA HISTORICA DEL DEPORTE CARTAGENERO Y BOLIVARENSE. TG+ -  Venta de Servicios - IDER </v>
      </c>
      <c r="C89" s="29">
        <v>1100000</v>
      </c>
      <c r="D89" s="29">
        <v>1100000</v>
      </c>
      <c r="E89" s="29">
        <v>0</v>
      </c>
      <c r="F89" s="29">
        <v>0</v>
      </c>
      <c r="G89" s="29">
        <v>0</v>
      </c>
      <c r="H89" s="29">
        <v>0</v>
      </c>
      <c r="I89" s="29">
        <v>1100000</v>
      </c>
      <c r="J89" s="29">
        <v>1100000</v>
      </c>
      <c r="K89" s="30">
        <v>0</v>
      </c>
      <c r="L89" s="30">
        <v>0</v>
      </c>
    </row>
    <row r="90" spans="1:12" s="31" customFormat="1" ht="26.25" x14ac:dyDescent="0.25">
      <c r="A90" s="15" t="s">
        <v>1974</v>
      </c>
      <c r="B90" s="38" t="str">
        <f>+VLOOKUP(A90,Hoja5!$D$2:$E$733,2)</f>
        <v xml:space="preserve">PLAN INTEGRAL DE SEGURIDAD CIUDADANA - Contribucion de Contratos de Obras Publicas </v>
      </c>
      <c r="C90" s="21">
        <v>7038713887</v>
      </c>
      <c r="D90" s="21">
        <v>6967215998.7199993</v>
      </c>
      <c r="E90" s="21">
        <v>6701607345.6900005</v>
      </c>
      <c r="F90" s="21">
        <v>6701607345</v>
      </c>
      <c r="G90" s="21">
        <v>6701607345</v>
      </c>
      <c r="H90" s="21">
        <v>6353657345</v>
      </c>
      <c r="I90" s="21">
        <v>265608653.02999878</v>
      </c>
      <c r="J90" s="21">
        <v>265608653.71999931</v>
      </c>
      <c r="K90" s="27">
        <v>0.96187736205124175</v>
      </c>
      <c r="L90" s="27">
        <v>0.96187736195220641</v>
      </c>
    </row>
    <row r="91" spans="1:12" s="31" customFormat="1" x14ac:dyDescent="0.25">
      <c r="A91" s="16" t="s">
        <v>1969</v>
      </c>
      <c r="B91" s="39"/>
      <c r="C91" s="22">
        <v>3500000000</v>
      </c>
      <c r="D91" s="22">
        <v>987200000</v>
      </c>
      <c r="E91" s="22">
        <v>987200000</v>
      </c>
      <c r="F91" s="22">
        <v>987200000</v>
      </c>
      <c r="G91" s="22">
        <v>987200000</v>
      </c>
      <c r="H91" s="22">
        <v>639250000</v>
      </c>
      <c r="I91" s="22">
        <v>0</v>
      </c>
      <c r="J91" s="22">
        <v>0</v>
      </c>
      <c r="K91" s="28">
        <v>1</v>
      </c>
      <c r="L91" s="28">
        <v>1</v>
      </c>
    </row>
    <row r="92" spans="1:12" s="31" customFormat="1" ht="45" x14ac:dyDescent="0.25">
      <c r="A92" s="31" t="s">
        <v>1347</v>
      </c>
      <c r="B92" s="40" t="str">
        <f>+VLOOKUP(A92,Hoja5!$D$2:$E$733,2)</f>
        <v xml:space="preserve">CONSERVACION, MANTENIMIENTO Y MEJORAMIENTO DE LOS ESCENARIOS DEPORTIVOS DE LA CIUDAD  TG+ - Tasa prodeporte y recreacion </v>
      </c>
      <c r="C92" s="29">
        <v>3500000000</v>
      </c>
      <c r="D92" s="29">
        <v>987200000</v>
      </c>
      <c r="E92" s="29">
        <v>987200000</v>
      </c>
      <c r="F92" s="29">
        <v>987200000</v>
      </c>
      <c r="G92" s="29">
        <v>987200000</v>
      </c>
      <c r="H92" s="29">
        <v>639250000</v>
      </c>
      <c r="I92" s="29">
        <v>0</v>
      </c>
      <c r="J92" s="29">
        <v>0</v>
      </c>
      <c r="K92" s="30">
        <v>1</v>
      </c>
      <c r="L92" s="30">
        <v>1</v>
      </c>
    </row>
    <row r="93" spans="1:12" s="31" customFormat="1" x14ac:dyDescent="0.25">
      <c r="A93" s="14" t="s">
        <v>1975</v>
      </c>
      <c r="B93" s="37"/>
      <c r="C93" s="20">
        <v>75000000</v>
      </c>
      <c r="D93" s="20">
        <v>75000000</v>
      </c>
      <c r="E93" s="20">
        <v>0</v>
      </c>
      <c r="F93" s="20">
        <v>0</v>
      </c>
      <c r="G93" s="20">
        <v>0</v>
      </c>
      <c r="H93" s="20">
        <v>0</v>
      </c>
      <c r="I93" s="20">
        <v>75000000</v>
      </c>
      <c r="J93" s="20">
        <v>75000000</v>
      </c>
      <c r="K93" s="26">
        <v>0</v>
      </c>
      <c r="L93" s="26">
        <v>0</v>
      </c>
    </row>
    <row r="94" spans="1:12" s="31" customFormat="1" ht="45" x14ac:dyDescent="0.25">
      <c r="A94" s="31" t="s">
        <v>1357</v>
      </c>
      <c r="B94" s="40" t="str">
        <f>+VLOOKUP(A94,Hoja5!$D$2:$E$733,2)</f>
        <v>CONSERVACION, MANTENIMIENTO Y MEJORAMIENTO DE LOS ESCENARIOS DEPORTIVOS DE LA CIUDAD  TG+ - Arrendamiento escenarios deportivos</v>
      </c>
      <c r="C94" s="29">
        <v>75000000</v>
      </c>
      <c r="D94" s="29">
        <v>75000000</v>
      </c>
      <c r="E94" s="29">
        <v>0</v>
      </c>
      <c r="F94" s="29">
        <v>0</v>
      </c>
      <c r="G94" s="29">
        <v>0</v>
      </c>
      <c r="H94" s="29">
        <v>0</v>
      </c>
      <c r="I94" s="29">
        <v>75000000</v>
      </c>
      <c r="J94" s="29">
        <v>75000000</v>
      </c>
      <c r="K94" s="30">
        <v>0</v>
      </c>
      <c r="L94" s="30">
        <v>0</v>
      </c>
    </row>
    <row r="95" spans="1:12" s="31" customFormat="1" x14ac:dyDescent="0.25">
      <c r="A95" s="14" t="s">
        <v>1976</v>
      </c>
      <c r="B95" s="37"/>
      <c r="C95" s="20">
        <v>491779254</v>
      </c>
      <c r="D95" s="20">
        <v>846044571.65999997</v>
      </c>
      <c r="E95" s="20">
        <v>684691034</v>
      </c>
      <c r="F95" s="20">
        <v>684691034</v>
      </c>
      <c r="G95" s="20">
        <v>684691034</v>
      </c>
      <c r="H95" s="20">
        <v>684691034</v>
      </c>
      <c r="I95" s="20">
        <v>161353537.65999997</v>
      </c>
      <c r="J95" s="20">
        <v>161353537.65999997</v>
      </c>
      <c r="K95" s="26">
        <v>0.8092848260424238</v>
      </c>
      <c r="L95" s="26">
        <v>0.8092848260424238</v>
      </c>
    </row>
    <row r="96" spans="1:12" s="31" customFormat="1" ht="45" x14ac:dyDescent="0.25">
      <c r="A96" s="31" t="s">
        <v>1391</v>
      </c>
      <c r="B96" s="40" t="str">
        <f>+VLOOKUP(A96,Hoja5!$D$2:$E$733,2)</f>
        <v>CONSERVACION, MANTENIMIENTO Y MEJORAMIENTO DE LOS ESCENARIOS DEPORTIVOS DE LA CIUDAD  TG+ - SGP  Proposito General - Deportes</v>
      </c>
      <c r="C96" s="29">
        <v>491779254</v>
      </c>
      <c r="D96" s="29">
        <v>491779254</v>
      </c>
      <c r="E96" s="29">
        <v>491779254</v>
      </c>
      <c r="F96" s="29">
        <v>491779254</v>
      </c>
      <c r="G96" s="29">
        <v>491779254</v>
      </c>
      <c r="H96" s="29">
        <v>491779254</v>
      </c>
      <c r="I96" s="29">
        <v>0</v>
      </c>
      <c r="J96" s="29">
        <v>0</v>
      </c>
      <c r="K96" s="30">
        <v>1</v>
      </c>
      <c r="L96" s="30">
        <v>1</v>
      </c>
    </row>
    <row r="97" spans="1:12" s="31" customFormat="1" ht="45" x14ac:dyDescent="0.25">
      <c r="A97" s="31" t="s">
        <v>1371</v>
      </c>
      <c r="B97" s="40" t="str">
        <f>+VLOOKUP(A97,Hoja5!$D$2:$E$733,2)</f>
        <v>CONSERVACION, MANTENIMIENTO Y MEJORAMIENTO DE LOS ESCENARIOS DEPORTIVOS DE LA CIUDAD TG+. - SGP  Proposito General - Deportes</v>
      </c>
      <c r="C97" s="29">
        <v>0</v>
      </c>
      <c r="D97" s="29">
        <v>219223814</v>
      </c>
      <c r="E97" s="29">
        <v>192911780</v>
      </c>
      <c r="F97" s="29">
        <v>192911780</v>
      </c>
      <c r="G97" s="29">
        <v>192911780</v>
      </c>
      <c r="H97" s="29">
        <v>192911780</v>
      </c>
      <c r="I97" s="29">
        <v>26312034</v>
      </c>
      <c r="J97" s="29">
        <v>26312034</v>
      </c>
      <c r="K97" s="30">
        <v>0.8799763879666832</v>
      </c>
      <c r="L97" s="30">
        <v>0.8799763879666832</v>
      </c>
    </row>
    <row r="98" spans="1:12" s="31" customFormat="1" ht="45" x14ac:dyDescent="0.25">
      <c r="A98" s="31" t="s">
        <v>1369</v>
      </c>
      <c r="B98" s="40" t="str">
        <f>+VLOOKUP(A98,Hoja5!$D$2:$E$733,2)</f>
        <v>CONSERVACION, MANTENIMIENTO Y MEJORAMIENTO DE LOS ESCENARIOS DEPORTIVOS DE LA CIUDAD  - SGP  Proposito General - Deportes</v>
      </c>
      <c r="C98" s="29">
        <v>0</v>
      </c>
      <c r="D98" s="29">
        <v>135041503.66</v>
      </c>
      <c r="E98" s="29">
        <v>0</v>
      </c>
      <c r="F98" s="29">
        <v>0</v>
      </c>
      <c r="G98" s="29">
        <v>0</v>
      </c>
      <c r="H98" s="29">
        <v>0</v>
      </c>
      <c r="I98" s="29">
        <v>135041503.66</v>
      </c>
      <c r="J98" s="29">
        <v>135041503.66</v>
      </c>
      <c r="K98" s="30">
        <v>0</v>
      </c>
      <c r="L98" s="30">
        <v>0</v>
      </c>
    </row>
    <row r="99" spans="1:12" s="31" customFormat="1" x14ac:dyDescent="0.25">
      <c r="A99" s="14" t="s">
        <v>1977</v>
      </c>
      <c r="B99" s="37"/>
      <c r="C99" s="20">
        <v>2942680073</v>
      </c>
      <c r="D99" s="20">
        <v>5029716867.0599995</v>
      </c>
      <c r="E99" s="20">
        <v>5029716311.6900005</v>
      </c>
      <c r="F99" s="20">
        <v>5029716311</v>
      </c>
      <c r="G99" s="20">
        <v>5029716311</v>
      </c>
      <c r="H99" s="20">
        <v>5029716311</v>
      </c>
      <c r="I99" s="20">
        <v>555.36999893188477</v>
      </c>
      <c r="J99" s="20">
        <v>556.05999946594238</v>
      </c>
      <c r="K99" s="26">
        <v>0.99999988958225405</v>
      </c>
      <c r="L99" s="26">
        <v>0.99999988944506935</v>
      </c>
    </row>
    <row r="100" spans="1:12" s="31" customFormat="1" ht="30" x14ac:dyDescent="0.25">
      <c r="A100" s="31" t="s">
        <v>1413</v>
      </c>
      <c r="B100" s="40" t="str">
        <f>+VLOOKUP(A100,Hoja5!$D$2:$E$733,2)</f>
        <v>CONSERVACION, MANTENIMIENTO Y MEJORAMIENTO DE LOS ESCENARIOS DEPORTIVOS DE LA CIUDAD  TG+ - ICAT 3%</v>
      </c>
      <c r="C100" s="29">
        <v>2942680073</v>
      </c>
      <c r="D100" s="29">
        <v>2942680073</v>
      </c>
      <c r="E100" s="29">
        <v>2942679517.6900001</v>
      </c>
      <c r="F100" s="29">
        <v>2942679517</v>
      </c>
      <c r="G100" s="29">
        <v>2942679517</v>
      </c>
      <c r="H100" s="29">
        <v>2942679517</v>
      </c>
      <c r="I100" s="29">
        <v>555.30999994277954</v>
      </c>
      <c r="J100" s="29">
        <v>556</v>
      </c>
      <c r="K100" s="30">
        <v>0.99999981129107274</v>
      </c>
      <c r="L100" s="30">
        <v>0.99999981105659252</v>
      </c>
    </row>
    <row r="101" spans="1:12" s="31" customFormat="1" ht="30" x14ac:dyDescent="0.25">
      <c r="A101" s="31" t="s">
        <v>1427</v>
      </c>
      <c r="B101" s="40" t="str">
        <f>+VLOOKUP(A101,Hoja5!$D$2:$E$733,2)</f>
        <v>CONSERVACION, MANTENIMIENTO Y MEJORAMIENTO DE LOS ESCENARIOS DEPORTIVOS DE LA CIUDAD - ICAT (3 %)</v>
      </c>
      <c r="C101" s="29">
        <v>0</v>
      </c>
      <c r="D101" s="29">
        <v>2087036794.0599999</v>
      </c>
      <c r="E101" s="29">
        <v>2087036794</v>
      </c>
      <c r="F101" s="29">
        <v>2087036794</v>
      </c>
      <c r="G101" s="29">
        <v>2087036794</v>
      </c>
      <c r="H101" s="29">
        <v>2087036794</v>
      </c>
      <c r="I101" s="29">
        <v>5.9999942779541016E-2</v>
      </c>
      <c r="J101" s="29">
        <v>5.9999942779541016E-2</v>
      </c>
      <c r="K101" s="30">
        <v>0.99999999997125111</v>
      </c>
      <c r="L101" s="30">
        <v>0.99999999997125111</v>
      </c>
    </row>
    <row r="102" spans="1:12" s="31" customFormat="1" x14ac:dyDescent="0.25">
      <c r="A102" s="14" t="s">
        <v>1978</v>
      </c>
      <c r="B102" s="37"/>
      <c r="C102" s="20">
        <v>29254560</v>
      </c>
      <c r="D102" s="20">
        <v>29254560</v>
      </c>
      <c r="E102" s="20">
        <v>0</v>
      </c>
      <c r="F102" s="20">
        <v>0</v>
      </c>
      <c r="G102" s="20">
        <v>0</v>
      </c>
      <c r="H102" s="20">
        <v>0</v>
      </c>
      <c r="I102" s="20">
        <v>29254560</v>
      </c>
      <c r="J102" s="20">
        <v>29254560</v>
      </c>
      <c r="K102" s="26">
        <v>0</v>
      </c>
      <c r="L102" s="26">
        <v>0</v>
      </c>
    </row>
    <row r="103" spans="1:12" s="31" customFormat="1" ht="45" x14ac:dyDescent="0.25">
      <c r="A103" s="31" t="s">
        <v>1429</v>
      </c>
      <c r="B103" s="40" t="str">
        <f>+VLOOKUP(A103,Hoja5!$D$2:$E$733,2)</f>
        <v>CONSERVACION, MANTENIMIENTO Y MEJORAMIENTO DE LOS ESCENARIOS DEPORTIVOS DE LA CIUDAD  TG+ - Rendimientos financieros sgp proposito general - deportes</v>
      </c>
      <c r="C103" s="29">
        <v>29254560</v>
      </c>
      <c r="D103" s="29">
        <v>29254560</v>
      </c>
      <c r="E103" s="29">
        <v>0</v>
      </c>
      <c r="F103" s="29">
        <v>0</v>
      </c>
      <c r="G103" s="29">
        <v>0</v>
      </c>
      <c r="H103" s="29">
        <v>0</v>
      </c>
      <c r="I103" s="29">
        <v>29254560</v>
      </c>
      <c r="J103" s="29">
        <v>29254560</v>
      </c>
      <c r="K103" s="30">
        <v>0</v>
      </c>
      <c r="L103" s="30">
        <v>0</v>
      </c>
    </row>
    <row r="104" spans="1:12" s="31" customFormat="1" x14ac:dyDescent="0.25">
      <c r="A104" s="47" t="s">
        <v>2032</v>
      </c>
      <c r="B104" s="48"/>
      <c r="C104" s="32">
        <v>26762792757</v>
      </c>
      <c r="D104" s="32">
        <v>18257137001.060001</v>
      </c>
      <c r="E104" s="32">
        <v>15592874544.690001</v>
      </c>
      <c r="F104" s="32">
        <v>15592874543.5</v>
      </c>
      <c r="G104" s="32">
        <v>15592874543.5</v>
      </c>
      <c r="H104" s="32">
        <v>14999174485.5</v>
      </c>
      <c r="I104" s="32">
        <v>2664262456.3700008</v>
      </c>
      <c r="J104" s="32">
        <v>2664262457.5600014</v>
      </c>
      <c r="K104" s="33">
        <v>0.85407008468987688</v>
      </c>
      <c r="L104" s="33">
        <v>0.85407008462469691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8"/>
  <sheetViews>
    <sheetView topLeftCell="C1" workbookViewId="0">
      <selection activeCell="A3" sqref="A3:L3"/>
    </sheetView>
  </sheetViews>
  <sheetFormatPr baseColWidth="10" defaultRowHeight="15" x14ac:dyDescent="0.25"/>
  <cols>
    <col min="1" max="1" width="25" customWidth="1"/>
    <col min="2" max="2" width="45.140625" style="34" customWidth="1"/>
    <col min="3" max="8" width="18.7109375" style="17" bestFit="1" customWidth="1"/>
    <col min="9" max="9" width="23.7109375" style="17" bestFit="1" customWidth="1"/>
    <col min="10" max="10" width="11.140625" style="17" bestFit="1" customWidth="1"/>
    <col min="11" max="11" width="16.7109375" style="23" bestFit="1" customWidth="1"/>
    <col min="12" max="12" width="15.42578125" style="23" bestFit="1" customWidth="1"/>
  </cols>
  <sheetData>
    <row r="1" spans="1:12" x14ac:dyDescent="0.25">
      <c r="A1" s="1" t="s">
        <v>1</v>
      </c>
      <c r="C1" s="17" t="s">
        <v>1441</v>
      </c>
    </row>
    <row r="3" spans="1:12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1981</v>
      </c>
      <c r="B4" s="35"/>
      <c r="C4" s="18">
        <v>14005178047.010002</v>
      </c>
      <c r="D4" s="18">
        <v>16855173637.840002</v>
      </c>
      <c r="E4" s="18">
        <v>16855173637.840002</v>
      </c>
      <c r="F4" s="18">
        <v>16855173637.840002</v>
      </c>
      <c r="G4" s="18">
        <v>16855173637.840002</v>
      </c>
      <c r="H4" s="18">
        <v>16855173637.840002</v>
      </c>
      <c r="I4" s="18">
        <v>0</v>
      </c>
      <c r="J4" s="18">
        <v>0</v>
      </c>
      <c r="K4" s="24">
        <v>1</v>
      </c>
      <c r="L4" s="24">
        <v>1</v>
      </c>
    </row>
    <row r="5" spans="1:12" x14ac:dyDescent="0.25">
      <c r="A5" s="13" t="s">
        <v>1712</v>
      </c>
      <c r="B5" s="36"/>
      <c r="C5" s="19">
        <v>14005178047.010002</v>
      </c>
      <c r="D5" s="19">
        <v>16855173637.840002</v>
      </c>
      <c r="E5" s="19">
        <v>16855173637.840002</v>
      </c>
      <c r="F5" s="19">
        <v>16855173637.840002</v>
      </c>
      <c r="G5" s="19">
        <v>16855173637.840002</v>
      </c>
      <c r="H5" s="19">
        <v>16855173637.840002</v>
      </c>
      <c r="I5" s="19">
        <v>0</v>
      </c>
      <c r="J5" s="19">
        <v>0</v>
      </c>
      <c r="K5" s="25">
        <v>1</v>
      </c>
      <c r="L5" s="25">
        <v>1</v>
      </c>
    </row>
    <row r="6" spans="1:12" x14ac:dyDescent="0.25">
      <c r="A6" s="14" t="s">
        <v>1983</v>
      </c>
      <c r="B6" s="37"/>
      <c r="C6" s="20">
        <v>14005178047.010002</v>
      </c>
      <c r="D6" s="20">
        <v>16855173637.840002</v>
      </c>
      <c r="E6" s="20">
        <v>16855173637.840002</v>
      </c>
      <c r="F6" s="20">
        <v>16855173637.840002</v>
      </c>
      <c r="G6" s="20">
        <v>16855173637.840002</v>
      </c>
      <c r="H6" s="20">
        <v>16855173637.840002</v>
      </c>
      <c r="I6" s="20">
        <v>0</v>
      </c>
      <c r="J6" s="20">
        <v>0</v>
      </c>
      <c r="K6" s="26">
        <v>1</v>
      </c>
      <c r="L6" s="26">
        <v>1</v>
      </c>
    </row>
    <row r="7" spans="1:12" x14ac:dyDescent="0.25">
      <c r="A7" s="15" t="s">
        <v>1986</v>
      </c>
      <c r="B7" s="38"/>
      <c r="C7" s="21">
        <v>9271030059.5300007</v>
      </c>
      <c r="D7" s="21">
        <v>9374501518.9800014</v>
      </c>
      <c r="E7" s="21">
        <v>9374501518.9800014</v>
      </c>
      <c r="F7" s="21">
        <v>9374501518.9800014</v>
      </c>
      <c r="G7" s="21">
        <v>9374501518.9800014</v>
      </c>
      <c r="H7" s="21">
        <v>9374501518.9800014</v>
      </c>
      <c r="I7" s="21">
        <v>0</v>
      </c>
      <c r="J7" s="21">
        <v>0</v>
      </c>
      <c r="K7" s="27">
        <v>1</v>
      </c>
      <c r="L7" s="27">
        <v>1</v>
      </c>
    </row>
    <row r="8" spans="1:12" x14ac:dyDescent="0.25">
      <c r="A8" s="16" t="s">
        <v>1722</v>
      </c>
      <c r="B8" s="39"/>
      <c r="C8" s="22">
        <v>3600000000</v>
      </c>
      <c r="D8" s="22">
        <v>3600000000</v>
      </c>
      <c r="E8" s="22">
        <v>3600000000</v>
      </c>
      <c r="F8" s="22">
        <v>3600000000</v>
      </c>
      <c r="G8" s="22">
        <v>3600000000</v>
      </c>
      <c r="H8" s="22">
        <v>3600000000</v>
      </c>
      <c r="I8" s="22">
        <v>0</v>
      </c>
      <c r="J8" s="22">
        <v>0</v>
      </c>
      <c r="K8" s="28">
        <v>1</v>
      </c>
      <c r="L8" s="28">
        <v>1</v>
      </c>
    </row>
    <row r="9" spans="1:12" ht="45" x14ac:dyDescent="0.25">
      <c r="A9" s="31" t="s">
        <v>1483</v>
      </c>
      <c r="B9" s="40" t="s">
        <v>1484</v>
      </c>
      <c r="C9" s="29">
        <v>3600000000</v>
      </c>
      <c r="D9" s="29">
        <v>3600000000</v>
      </c>
      <c r="E9" s="29">
        <v>3600000000</v>
      </c>
      <c r="F9" s="29">
        <v>3600000000</v>
      </c>
      <c r="G9" s="29">
        <v>3600000000</v>
      </c>
      <c r="H9" s="29">
        <v>3600000000</v>
      </c>
      <c r="I9" s="29">
        <v>0</v>
      </c>
      <c r="J9" s="29">
        <v>0</v>
      </c>
      <c r="K9" s="30">
        <v>1</v>
      </c>
      <c r="L9" s="30">
        <v>1</v>
      </c>
    </row>
    <row r="10" spans="1:12" x14ac:dyDescent="0.25">
      <c r="A10" s="14" t="s">
        <v>1985</v>
      </c>
      <c r="B10" s="37"/>
      <c r="C10" s="20">
        <v>5671030059.5299997</v>
      </c>
      <c r="D10" s="20">
        <v>5774501518.9799995</v>
      </c>
      <c r="E10" s="20">
        <v>5774501518.9799995</v>
      </c>
      <c r="F10" s="20">
        <v>5774501518.9799995</v>
      </c>
      <c r="G10" s="20">
        <v>5774501518.9799995</v>
      </c>
      <c r="H10" s="20">
        <v>5774501518.9799995</v>
      </c>
      <c r="I10" s="20">
        <v>0</v>
      </c>
      <c r="J10" s="20">
        <v>0</v>
      </c>
      <c r="K10" s="26">
        <v>1</v>
      </c>
      <c r="L10" s="26">
        <v>1</v>
      </c>
    </row>
    <row r="11" spans="1:12" ht="30" x14ac:dyDescent="0.25">
      <c r="A11" s="31" t="s">
        <v>1447</v>
      </c>
      <c r="B11" s="40" t="s">
        <v>1450</v>
      </c>
      <c r="C11" s="29">
        <v>3124762667.8499999</v>
      </c>
      <c r="D11" s="29">
        <v>3124762667.8499999</v>
      </c>
      <c r="E11" s="29">
        <v>3124762667.8499999</v>
      </c>
      <c r="F11" s="29">
        <v>3124762667.8499999</v>
      </c>
      <c r="G11" s="29">
        <v>3124762667.8499999</v>
      </c>
      <c r="H11" s="29">
        <v>3124762667.8499999</v>
      </c>
      <c r="I11" s="29">
        <v>0</v>
      </c>
      <c r="J11" s="29">
        <v>0</v>
      </c>
      <c r="K11" s="30">
        <v>1</v>
      </c>
      <c r="L11" s="30">
        <v>1</v>
      </c>
    </row>
    <row r="12" spans="1:12" ht="45" x14ac:dyDescent="0.25">
      <c r="A12" s="31" t="s">
        <v>1451</v>
      </c>
      <c r="B12" s="40" t="s">
        <v>1452</v>
      </c>
      <c r="C12" s="29">
        <v>593264534.53999996</v>
      </c>
      <c r="D12" s="29">
        <v>593264534.53999996</v>
      </c>
      <c r="E12" s="29">
        <v>593264534.53999996</v>
      </c>
      <c r="F12" s="29">
        <v>593264534.53999996</v>
      </c>
      <c r="G12" s="29">
        <v>593264534.53999996</v>
      </c>
      <c r="H12" s="29">
        <v>593264534.53999996</v>
      </c>
      <c r="I12" s="29">
        <v>0</v>
      </c>
      <c r="J12" s="29">
        <v>0</v>
      </c>
      <c r="K12" s="30">
        <v>1</v>
      </c>
      <c r="L12" s="30">
        <v>1</v>
      </c>
    </row>
    <row r="13" spans="1:12" ht="30" x14ac:dyDescent="0.25">
      <c r="A13" s="31" t="s">
        <v>1453</v>
      </c>
      <c r="B13" s="40" t="s">
        <v>1454</v>
      </c>
      <c r="C13" s="29">
        <v>966637777.76999998</v>
      </c>
      <c r="D13" s="29">
        <v>966637777.76999998</v>
      </c>
      <c r="E13" s="29">
        <v>966637777.76999998</v>
      </c>
      <c r="F13" s="29">
        <v>966637777.76999998</v>
      </c>
      <c r="G13" s="29">
        <v>966637777.76999998</v>
      </c>
      <c r="H13" s="29">
        <v>966637777.76999998</v>
      </c>
      <c r="I13" s="29">
        <v>0</v>
      </c>
      <c r="J13" s="29">
        <v>0</v>
      </c>
      <c r="K13" s="30">
        <v>1</v>
      </c>
      <c r="L13" s="30">
        <v>1</v>
      </c>
    </row>
    <row r="14" spans="1:12" ht="30" x14ac:dyDescent="0.25">
      <c r="A14" s="31" t="s">
        <v>1455</v>
      </c>
      <c r="B14" s="40" t="s">
        <v>1456</v>
      </c>
      <c r="C14" s="29">
        <v>986365079.37</v>
      </c>
      <c r="D14" s="29">
        <v>986365079.37</v>
      </c>
      <c r="E14" s="29">
        <v>986365079.37</v>
      </c>
      <c r="F14" s="29">
        <v>986365079.37</v>
      </c>
      <c r="G14" s="29">
        <v>986365079.37</v>
      </c>
      <c r="H14" s="29">
        <v>986365079.37</v>
      </c>
      <c r="I14" s="29">
        <v>0</v>
      </c>
      <c r="J14" s="29">
        <v>0</v>
      </c>
      <c r="K14" s="30">
        <v>1</v>
      </c>
      <c r="L14" s="30">
        <v>1</v>
      </c>
    </row>
    <row r="15" spans="1:12" ht="30" x14ac:dyDescent="0.25">
      <c r="A15" s="31" t="s">
        <v>1481</v>
      </c>
      <c r="B15" s="40" t="s">
        <v>1482</v>
      </c>
      <c r="C15" s="29">
        <v>0</v>
      </c>
      <c r="D15" s="29">
        <v>103471459.45</v>
      </c>
      <c r="E15" s="29">
        <v>103471459.45</v>
      </c>
      <c r="F15" s="29">
        <v>103471459.45</v>
      </c>
      <c r="G15" s="29">
        <v>103471459.45</v>
      </c>
      <c r="H15" s="29">
        <v>103471459.45</v>
      </c>
      <c r="I15" s="29">
        <v>0</v>
      </c>
      <c r="J15" s="29">
        <v>0</v>
      </c>
      <c r="K15" s="30">
        <v>1</v>
      </c>
      <c r="L15" s="30">
        <v>1</v>
      </c>
    </row>
    <row r="16" spans="1:12" x14ac:dyDescent="0.25">
      <c r="A16" s="15" t="s">
        <v>1987</v>
      </c>
      <c r="B16" s="38"/>
      <c r="C16" s="21">
        <v>1643941798.96</v>
      </c>
      <c r="D16" s="21">
        <v>2821797946.3199997</v>
      </c>
      <c r="E16" s="21">
        <v>2821797946.3199997</v>
      </c>
      <c r="F16" s="21">
        <v>2821797946.3199997</v>
      </c>
      <c r="G16" s="21">
        <v>2821797946.3199997</v>
      </c>
      <c r="H16" s="21">
        <v>2821797946.3199997</v>
      </c>
      <c r="I16" s="21">
        <v>0</v>
      </c>
      <c r="J16" s="21">
        <v>0</v>
      </c>
      <c r="K16" s="27">
        <v>1</v>
      </c>
      <c r="L16" s="27">
        <v>1</v>
      </c>
    </row>
    <row r="17" spans="1:12" x14ac:dyDescent="0.25">
      <c r="A17" s="16" t="s">
        <v>1985</v>
      </c>
      <c r="B17" s="39"/>
      <c r="C17" s="22">
        <v>1643941798.96</v>
      </c>
      <c r="D17" s="22">
        <v>2821797946.3199997</v>
      </c>
      <c r="E17" s="22">
        <v>2821797946.3199997</v>
      </c>
      <c r="F17" s="22">
        <v>2821797946.3199997</v>
      </c>
      <c r="G17" s="22">
        <v>2821797946.3199997</v>
      </c>
      <c r="H17" s="22">
        <v>2821797946.3199997</v>
      </c>
      <c r="I17" s="22">
        <v>0</v>
      </c>
      <c r="J17" s="22">
        <v>0</v>
      </c>
      <c r="K17" s="28">
        <v>1</v>
      </c>
      <c r="L17" s="28">
        <v>1</v>
      </c>
    </row>
    <row r="18" spans="1:12" ht="30" x14ac:dyDescent="0.25">
      <c r="A18" s="31" t="s">
        <v>1457</v>
      </c>
      <c r="B18" s="40" t="s">
        <v>1458</v>
      </c>
      <c r="C18" s="29">
        <v>684975749.55999994</v>
      </c>
      <c r="D18" s="29">
        <v>2342314921.6199999</v>
      </c>
      <c r="E18" s="29">
        <v>2342314921.6199999</v>
      </c>
      <c r="F18" s="29">
        <v>2342314921.6199999</v>
      </c>
      <c r="G18" s="29">
        <v>2342314921.6199999</v>
      </c>
      <c r="H18" s="29">
        <v>2342314921.6199999</v>
      </c>
      <c r="I18" s="29">
        <v>0</v>
      </c>
      <c r="J18" s="29">
        <v>0</v>
      </c>
      <c r="K18" s="30">
        <v>1</v>
      </c>
      <c r="L18" s="30">
        <v>1</v>
      </c>
    </row>
    <row r="19" spans="1:12" ht="45" x14ac:dyDescent="0.25">
      <c r="A19" s="31" t="s">
        <v>1459</v>
      </c>
      <c r="B19" s="40" t="s">
        <v>1460</v>
      </c>
      <c r="C19" s="29">
        <v>479483024.69999999</v>
      </c>
      <c r="D19" s="29">
        <v>479483024.69999999</v>
      </c>
      <c r="E19" s="29">
        <v>479483024.69999999</v>
      </c>
      <c r="F19" s="29">
        <v>479483024.69999999</v>
      </c>
      <c r="G19" s="29">
        <v>479483024.69999999</v>
      </c>
      <c r="H19" s="29">
        <v>479483024.69999999</v>
      </c>
      <c r="I19" s="29">
        <v>0</v>
      </c>
      <c r="J19" s="29">
        <v>0</v>
      </c>
      <c r="K19" s="30">
        <v>1</v>
      </c>
      <c r="L19" s="30">
        <v>1</v>
      </c>
    </row>
    <row r="20" spans="1:12" ht="30" x14ac:dyDescent="0.25">
      <c r="A20" s="31" t="s">
        <v>1461</v>
      </c>
      <c r="B20" s="40" t="s">
        <v>1462</v>
      </c>
      <c r="C20" s="29">
        <v>479483024.69999999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30" t="e">
        <v>#DIV/0!</v>
      </c>
      <c r="L20" s="30" t="e">
        <v>#DIV/0!</v>
      </c>
    </row>
    <row r="21" spans="1:12" x14ac:dyDescent="0.25">
      <c r="A21" s="15" t="s">
        <v>1984</v>
      </c>
      <c r="B21" s="38"/>
      <c r="C21" s="21">
        <v>940618719.58000004</v>
      </c>
      <c r="D21" s="21">
        <v>920062619.04999995</v>
      </c>
      <c r="E21" s="21">
        <v>920062619.04999995</v>
      </c>
      <c r="F21" s="21">
        <v>920062619.04999995</v>
      </c>
      <c r="G21" s="21">
        <v>920062619.04999995</v>
      </c>
      <c r="H21" s="21">
        <v>920062619.04999995</v>
      </c>
      <c r="I21" s="21">
        <v>0</v>
      </c>
      <c r="J21" s="21">
        <v>0</v>
      </c>
      <c r="K21" s="27">
        <v>1</v>
      </c>
      <c r="L21" s="27">
        <v>1</v>
      </c>
    </row>
    <row r="22" spans="1:12" x14ac:dyDescent="0.25">
      <c r="A22" s="16" t="s">
        <v>1985</v>
      </c>
      <c r="B22" s="39"/>
      <c r="C22" s="22">
        <v>657576719.58000004</v>
      </c>
      <c r="D22" s="22">
        <v>920062619.04999995</v>
      </c>
      <c r="E22" s="22">
        <v>920062619.04999995</v>
      </c>
      <c r="F22" s="22">
        <v>920062619.04999995</v>
      </c>
      <c r="G22" s="22">
        <v>920062619.04999995</v>
      </c>
      <c r="H22" s="22">
        <v>920062619.04999995</v>
      </c>
      <c r="I22" s="22">
        <v>0</v>
      </c>
      <c r="J22" s="22">
        <v>0</v>
      </c>
      <c r="K22" s="28">
        <v>1</v>
      </c>
      <c r="L22" s="28">
        <v>1</v>
      </c>
    </row>
    <row r="23" spans="1:12" ht="30" x14ac:dyDescent="0.25">
      <c r="A23" s="31" t="s">
        <v>1463</v>
      </c>
      <c r="B23" s="40" t="s">
        <v>1464</v>
      </c>
      <c r="C23" s="29">
        <v>657576719.58000004</v>
      </c>
      <c r="D23" s="29">
        <v>920062619.04999995</v>
      </c>
      <c r="E23" s="29">
        <v>920062619.04999995</v>
      </c>
      <c r="F23" s="29">
        <v>920062619.04999995</v>
      </c>
      <c r="G23" s="29">
        <v>920062619.04999995</v>
      </c>
      <c r="H23" s="29">
        <v>920062619.04999995</v>
      </c>
      <c r="I23" s="29">
        <v>0</v>
      </c>
      <c r="J23" s="29">
        <v>0</v>
      </c>
      <c r="K23" s="30">
        <v>1</v>
      </c>
      <c r="L23" s="30">
        <v>1</v>
      </c>
    </row>
    <row r="24" spans="1:12" x14ac:dyDescent="0.25">
      <c r="A24" s="14" t="s">
        <v>1982</v>
      </c>
      <c r="B24" s="37"/>
      <c r="C24" s="20">
        <v>283042000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6" t="e">
        <v>#DIV/0!</v>
      </c>
      <c r="L24" s="26" t="e">
        <v>#DIV/0!</v>
      </c>
    </row>
    <row r="25" spans="1:12" ht="45" x14ac:dyDescent="0.25">
      <c r="A25" s="31" t="s">
        <v>1443</v>
      </c>
      <c r="B25" s="40" t="s">
        <v>1446</v>
      </c>
      <c r="C25" s="29">
        <v>283042000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30" t="e">
        <v>#DIV/0!</v>
      </c>
      <c r="L25" s="30" t="e">
        <v>#DIV/0!</v>
      </c>
    </row>
    <row r="26" spans="1:12" x14ac:dyDescent="0.25">
      <c r="A26" s="15" t="s">
        <v>1988</v>
      </c>
      <c r="B26" s="38"/>
      <c r="C26" s="21">
        <v>1295641762.0999999</v>
      </c>
      <c r="D26" s="21">
        <v>2519391197.4899998</v>
      </c>
      <c r="E26" s="21">
        <v>2519391197.4899998</v>
      </c>
      <c r="F26" s="21">
        <v>2519391197.4899998</v>
      </c>
      <c r="G26" s="21">
        <v>2519391197.4899998</v>
      </c>
      <c r="H26" s="21">
        <v>2519391197.4899998</v>
      </c>
      <c r="I26" s="21">
        <v>0</v>
      </c>
      <c r="J26" s="21">
        <v>0</v>
      </c>
      <c r="K26" s="27">
        <v>1</v>
      </c>
      <c r="L26" s="27">
        <v>1</v>
      </c>
    </row>
    <row r="27" spans="1:12" x14ac:dyDescent="0.25">
      <c r="A27" s="16" t="s">
        <v>1985</v>
      </c>
      <c r="B27" s="39"/>
      <c r="C27" s="22">
        <v>1295641762.0999999</v>
      </c>
      <c r="D27" s="22">
        <v>2519391197.4899998</v>
      </c>
      <c r="E27" s="22">
        <v>2519391197.4899998</v>
      </c>
      <c r="F27" s="22">
        <v>2519391197.4899998</v>
      </c>
      <c r="G27" s="22">
        <v>2519391197.4899998</v>
      </c>
      <c r="H27" s="22">
        <v>2519391197.4899998</v>
      </c>
      <c r="I27" s="22">
        <v>0</v>
      </c>
      <c r="J27" s="22">
        <v>0</v>
      </c>
      <c r="K27" s="28">
        <v>1</v>
      </c>
      <c r="L27" s="28">
        <v>1</v>
      </c>
    </row>
    <row r="28" spans="1:12" ht="30" x14ac:dyDescent="0.25">
      <c r="A28" s="31" t="s">
        <v>1465</v>
      </c>
      <c r="B28" s="40" t="s">
        <v>1466</v>
      </c>
      <c r="C28" s="29">
        <v>117785614.73999999</v>
      </c>
      <c r="D28" s="29">
        <v>117785614.73999999</v>
      </c>
      <c r="E28" s="29">
        <v>117785614.73999999</v>
      </c>
      <c r="F28" s="29">
        <v>117785614.73999999</v>
      </c>
      <c r="G28" s="29">
        <v>117785614.73999999</v>
      </c>
      <c r="H28" s="29">
        <v>117785614.73999999</v>
      </c>
      <c r="I28" s="29">
        <v>0</v>
      </c>
      <c r="J28" s="29">
        <v>0</v>
      </c>
      <c r="K28" s="30">
        <v>1</v>
      </c>
      <c r="L28" s="30">
        <v>1</v>
      </c>
    </row>
    <row r="29" spans="1:12" ht="30" x14ac:dyDescent="0.25">
      <c r="A29" s="31" t="s">
        <v>1467</v>
      </c>
      <c r="B29" s="40" t="s">
        <v>1468</v>
      </c>
      <c r="C29" s="29">
        <v>1177856147.3599999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30" t="e">
        <v>#DIV/0!</v>
      </c>
      <c r="L29" s="30" t="e">
        <v>#DIV/0!</v>
      </c>
    </row>
    <row r="30" spans="1:12" ht="30" x14ac:dyDescent="0.25">
      <c r="A30" s="31" t="s">
        <v>1477</v>
      </c>
      <c r="B30" s="40" t="s">
        <v>1478</v>
      </c>
      <c r="C30" s="29">
        <v>0</v>
      </c>
      <c r="D30" s="29">
        <v>2401605582.75</v>
      </c>
      <c r="E30" s="29">
        <v>2401605582.75</v>
      </c>
      <c r="F30" s="29">
        <v>2401605582.75</v>
      </c>
      <c r="G30" s="29">
        <v>2401605582.75</v>
      </c>
      <c r="H30" s="29">
        <v>2401605582.75</v>
      </c>
      <c r="I30" s="29">
        <v>0</v>
      </c>
      <c r="J30" s="29">
        <v>0</v>
      </c>
      <c r="K30" s="30">
        <v>1</v>
      </c>
      <c r="L30" s="30">
        <v>1</v>
      </c>
    </row>
    <row r="31" spans="1:12" x14ac:dyDescent="0.25">
      <c r="A31" s="15" t="s">
        <v>1989</v>
      </c>
      <c r="B31" s="38"/>
      <c r="C31" s="21">
        <v>853945706.84000003</v>
      </c>
      <c r="D31" s="21">
        <v>1219420356</v>
      </c>
      <c r="E31" s="21">
        <v>1219420356</v>
      </c>
      <c r="F31" s="21">
        <v>1219420356</v>
      </c>
      <c r="G31" s="21">
        <v>1219420356</v>
      </c>
      <c r="H31" s="21">
        <v>1219420356</v>
      </c>
      <c r="I31" s="21">
        <v>0</v>
      </c>
      <c r="J31" s="21">
        <v>0</v>
      </c>
      <c r="K31" s="27">
        <v>1</v>
      </c>
      <c r="L31" s="27">
        <v>1</v>
      </c>
    </row>
    <row r="32" spans="1:12" x14ac:dyDescent="0.25">
      <c r="A32" s="16" t="s">
        <v>1985</v>
      </c>
      <c r="B32" s="39"/>
      <c r="C32" s="22">
        <v>853945706.84000003</v>
      </c>
      <c r="D32" s="22">
        <v>1219420356</v>
      </c>
      <c r="E32" s="22">
        <v>1219420356</v>
      </c>
      <c r="F32" s="22">
        <v>1219420356</v>
      </c>
      <c r="G32" s="22">
        <v>1219420356</v>
      </c>
      <c r="H32" s="22">
        <v>1219420356</v>
      </c>
      <c r="I32" s="22">
        <v>0</v>
      </c>
      <c r="J32" s="22">
        <v>0</v>
      </c>
      <c r="K32" s="28">
        <v>1</v>
      </c>
      <c r="L32" s="28">
        <v>1</v>
      </c>
    </row>
    <row r="33" spans="1:12" ht="45" x14ac:dyDescent="0.25">
      <c r="A33" s="31" t="s">
        <v>1469</v>
      </c>
      <c r="B33" s="40" t="s">
        <v>1470</v>
      </c>
      <c r="C33" s="29">
        <v>500588862.63</v>
      </c>
      <c r="D33" s="29">
        <v>439167000</v>
      </c>
      <c r="E33" s="29">
        <v>439167000</v>
      </c>
      <c r="F33" s="29">
        <v>439167000</v>
      </c>
      <c r="G33" s="29">
        <v>439167000</v>
      </c>
      <c r="H33" s="29">
        <v>439167000</v>
      </c>
      <c r="I33" s="29">
        <v>0</v>
      </c>
      <c r="J33" s="29">
        <v>0</v>
      </c>
      <c r="K33" s="30">
        <v>1</v>
      </c>
      <c r="L33" s="30">
        <v>1</v>
      </c>
    </row>
    <row r="34" spans="1:12" ht="30" x14ac:dyDescent="0.25">
      <c r="A34" s="31" t="s">
        <v>1471</v>
      </c>
      <c r="B34" s="40" t="s">
        <v>1472</v>
      </c>
      <c r="C34" s="29">
        <v>117785614.73999999</v>
      </c>
      <c r="D34" s="29">
        <v>93400000</v>
      </c>
      <c r="E34" s="29">
        <v>93400000</v>
      </c>
      <c r="F34" s="29">
        <v>93400000</v>
      </c>
      <c r="G34" s="29">
        <v>93400000</v>
      </c>
      <c r="H34" s="29">
        <v>93400000</v>
      </c>
      <c r="I34" s="29">
        <v>0</v>
      </c>
      <c r="J34" s="29">
        <v>0</v>
      </c>
      <c r="K34" s="30">
        <v>1</v>
      </c>
      <c r="L34" s="30">
        <v>1</v>
      </c>
    </row>
    <row r="35" spans="1:12" ht="30" x14ac:dyDescent="0.25">
      <c r="A35" s="31" t="s">
        <v>1473</v>
      </c>
      <c r="B35" s="40" t="s">
        <v>1474</v>
      </c>
      <c r="C35" s="29">
        <v>58892807.369999997</v>
      </c>
      <c r="D35" s="29">
        <v>58892807.369999997</v>
      </c>
      <c r="E35" s="29">
        <v>58892807.369999997</v>
      </c>
      <c r="F35" s="29">
        <v>58892807.369999997</v>
      </c>
      <c r="G35" s="29">
        <v>58892807.369999997</v>
      </c>
      <c r="H35" s="29">
        <v>58892807.369999997</v>
      </c>
      <c r="I35" s="29">
        <v>0</v>
      </c>
      <c r="J35" s="29">
        <v>0</v>
      </c>
      <c r="K35" s="30">
        <v>1</v>
      </c>
      <c r="L35" s="30">
        <v>1</v>
      </c>
    </row>
    <row r="36" spans="1:12" ht="45" x14ac:dyDescent="0.25">
      <c r="A36" s="31" t="s">
        <v>1475</v>
      </c>
      <c r="B36" s="40" t="s">
        <v>1476</v>
      </c>
      <c r="C36" s="29">
        <v>176678422.09999999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30" t="e">
        <v>#DIV/0!</v>
      </c>
      <c r="L36" s="30" t="e">
        <v>#DIV/0!</v>
      </c>
    </row>
    <row r="37" spans="1:12" ht="45" x14ac:dyDescent="0.25">
      <c r="A37" s="31" t="s">
        <v>1479</v>
      </c>
      <c r="B37" s="40" t="s">
        <v>1480</v>
      </c>
      <c r="C37" s="29">
        <v>0</v>
      </c>
      <c r="D37" s="29">
        <v>627960548.63</v>
      </c>
      <c r="E37" s="29">
        <v>627960548.63</v>
      </c>
      <c r="F37" s="29">
        <v>627960548.63</v>
      </c>
      <c r="G37" s="29">
        <v>627960548.63</v>
      </c>
      <c r="H37" s="29">
        <v>627960548.63</v>
      </c>
      <c r="I37" s="29">
        <v>0</v>
      </c>
      <c r="J37" s="29">
        <v>0</v>
      </c>
      <c r="K37" s="30">
        <v>1</v>
      </c>
      <c r="L37" s="30">
        <v>1</v>
      </c>
    </row>
    <row r="38" spans="1:12" x14ac:dyDescent="0.25">
      <c r="A38" s="65" t="s">
        <v>2032</v>
      </c>
      <c r="B38" s="66"/>
      <c r="C38" s="32">
        <v>14005178047.010002</v>
      </c>
      <c r="D38" s="32">
        <v>16855173637.840002</v>
      </c>
      <c r="E38" s="32">
        <v>16855173637.840002</v>
      </c>
      <c r="F38" s="32">
        <v>16855173637.840002</v>
      </c>
      <c r="G38" s="32">
        <v>16855173637.840002</v>
      </c>
      <c r="H38" s="32">
        <v>16855173637.840002</v>
      </c>
      <c r="I38" s="32">
        <v>0</v>
      </c>
      <c r="J38" s="32">
        <v>0</v>
      </c>
      <c r="K38" s="33">
        <v>1</v>
      </c>
      <c r="L38" s="33">
        <v>1</v>
      </c>
    </row>
  </sheetData>
  <mergeCells count="2">
    <mergeCell ref="A3:B3"/>
    <mergeCell ref="A38:B3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95"/>
  <sheetViews>
    <sheetView topLeftCell="E1" workbookViewId="0">
      <selection activeCell="A3" sqref="A3:L3"/>
    </sheetView>
  </sheetViews>
  <sheetFormatPr baseColWidth="10" defaultRowHeight="15" x14ac:dyDescent="0.25"/>
  <cols>
    <col min="1" max="1" width="26.42578125" customWidth="1"/>
    <col min="2" max="2" width="58.7109375" style="34" customWidth="1"/>
    <col min="3" max="3" width="27.5703125" style="17" customWidth="1"/>
    <col min="4" max="4" width="30" style="17" customWidth="1"/>
    <col min="5" max="5" width="25.140625" style="17" customWidth="1"/>
    <col min="6" max="6" width="23.42578125" style="17" customWidth="1"/>
    <col min="7" max="7" width="26.7109375" style="17" customWidth="1"/>
    <col min="8" max="8" width="28.28515625" style="17" customWidth="1"/>
    <col min="9" max="9" width="23.28515625" style="17" customWidth="1"/>
    <col min="10" max="10" width="20.28515625" style="17" customWidth="1"/>
    <col min="11" max="11" width="21.7109375" style="23" customWidth="1"/>
    <col min="12" max="12" width="17" style="23" customWidth="1"/>
  </cols>
  <sheetData>
    <row r="1" spans="1:12" x14ac:dyDescent="0.25">
      <c r="A1" s="1" t="s">
        <v>1</v>
      </c>
      <c r="C1" s="17" t="s">
        <v>1485</v>
      </c>
    </row>
    <row r="3" spans="1:12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1990</v>
      </c>
      <c r="B4" s="35"/>
      <c r="C4" s="18">
        <v>11806391447</v>
      </c>
      <c r="D4" s="18">
        <v>9261954745</v>
      </c>
      <c r="E4" s="18">
        <v>5783907740.6899996</v>
      </c>
      <c r="F4" s="18">
        <v>5783907740.6899996</v>
      </c>
      <c r="G4" s="18">
        <v>5783907740.6899996</v>
      </c>
      <c r="H4" s="18">
        <v>5783907740.6899996</v>
      </c>
      <c r="I4" s="18">
        <v>3478047004.3100004</v>
      </c>
      <c r="J4" s="18">
        <v>3478047004.3100004</v>
      </c>
      <c r="K4" s="24">
        <v>0.62448024201504559</v>
      </c>
      <c r="L4" s="24">
        <v>0.62448024201504559</v>
      </c>
    </row>
    <row r="5" spans="1:12" x14ac:dyDescent="0.25">
      <c r="A5" s="13" t="s">
        <v>1715</v>
      </c>
      <c r="B5" s="36"/>
      <c r="C5" s="19">
        <v>11653908868</v>
      </c>
      <c r="D5" s="19">
        <v>9109472166</v>
      </c>
      <c r="E5" s="19">
        <v>5631426162.6899996</v>
      </c>
      <c r="F5" s="19">
        <v>5631426162.6899996</v>
      </c>
      <c r="G5" s="19">
        <v>5631426162.6899996</v>
      </c>
      <c r="H5" s="19">
        <v>5631426162.6899996</v>
      </c>
      <c r="I5" s="19">
        <v>3478046003.3100004</v>
      </c>
      <c r="J5" s="19">
        <v>3478046003.3100004</v>
      </c>
      <c r="K5" s="25">
        <v>0.61819456276606399</v>
      </c>
      <c r="L5" s="25">
        <v>0.61819456276606399</v>
      </c>
    </row>
    <row r="6" spans="1:12" x14ac:dyDescent="0.25">
      <c r="A6" s="14" t="s">
        <v>1991</v>
      </c>
      <c r="B6" s="37"/>
      <c r="C6" s="20">
        <v>11653908868</v>
      </c>
      <c r="D6" s="20">
        <v>9109472166</v>
      </c>
      <c r="E6" s="20">
        <v>5631426162.6899996</v>
      </c>
      <c r="F6" s="20">
        <v>5631426162.6899996</v>
      </c>
      <c r="G6" s="20">
        <v>5631426162.6899996</v>
      </c>
      <c r="H6" s="20">
        <v>5631426162.6899996</v>
      </c>
      <c r="I6" s="20">
        <v>3478046003.3100004</v>
      </c>
      <c r="J6" s="20">
        <v>3478046003.3100004</v>
      </c>
      <c r="K6" s="26">
        <v>0.61819456276606399</v>
      </c>
      <c r="L6" s="26">
        <v>0.61819456276606399</v>
      </c>
    </row>
    <row r="7" spans="1:12" x14ac:dyDescent="0.25">
      <c r="A7" s="15" t="s">
        <v>2002</v>
      </c>
      <c r="B7" s="38"/>
      <c r="C7" s="21">
        <v>1249890000</v>
      </c>
      <c r="D7" s="21">
        <v>1469890000</v>
      </c>
      <c r="E7" s="21">
        <v>1274000000</v>
      </c>
      <c r="F7" s="21">
        <v>1274000000</v>
      </c>
      <c r="G7" s="21">
        <v>1274000000</v>
      </c>
      <c r="H7" s="21">
        <v>1274000000</v>
      </c>
      <c r="I7" s="21">
        <v>195890000</v>
      </c>
      <c r="J7" s="21">
        <v>195890000</v>
      </c>
      <c r="K7" s="27">
        <v>0.86673152412765586</v>
      </c>
      <c r="L7" s="27">
        <v>0.86673152412765586</v>
      </c>
    </row>
    <row r="8" spans="1:12" x14ac:dyDescent="0.25">
      <c r="A8" s="16" t="s">
        <v>1722</v>
      </c>
      <c r="B8" s="39"/>
      <c r="C8" s="22">
        <v>850000000</v>
      </c>
      <c r="D8" s="22">
        <v>850000000</v>
      </c>
      <c r="E8" s="22">
        <v>850000000</v>
      </c>
      <c r="F8" s="22">
        <v>850000000</v>
      </c>
      <c r="G8" s="22">
        <v>850000000</v>
      </c>
      <c r="H8" s="22">
        <v>850000000</v>
      </c>
      <c r="I8" s="22">
        <v>0</v>
      </c>
      <c r="J8" s="22">
        <v>0</v>
      </c>
      <c r="K8" s="28">
        <v>1</v>
      </c>
      <c r="L8" s="28">
        <v>1</v>
      </c>
    </row>
    <row r="9" spans="1:12" ht="30" x14ac:dyDescent="0.25">
      <c r="A9" s="31" t="s">
        <v>1583</v>
      </c>
      <c r="B9" s="40" t="s">
        <v>1584</v>
      </c>
      <c r="C9" s="29">
        <v>850000000</v>
      </c>
      <c r="D9" s="29">
        <v>850000000</v>
      </c>
      <c r="E9" s="29">
        <v>850000000</v>
      </c>
      <c r="F9" s="29">
        <v>850000000</v>
      </c>
      <c r="G9" s="29">
        <v>850000000</v>
      </c>
      <c r="H9" s="29">
        <v>850000000</v>
      </c>
      <c r="I9" s="29">
        <v>0</v>
      </c>
      <c r="J9" s="29">
        <v>0</v>
      </c>
      <c r="K9" s="30">
        <v>1</v>
      </c>
      <c r="L9" s="30">
        <v>1</v>
      </c>
    </row>
    <row r="10" spans="1:12" x14ac:dyDescent="0.25">
      <c r="A10" s="14" t="s">
        <v>2001</v>
      </c>
      <c r="B10" s="37"/>
      <c r="C10" s="20">
        <v>204000000</v>
      </c>
      <c r="D10" s="20">
        <v>204000000</v>
      </c>
      <c r="E10" s="20">
        <v>204000000</v>
      </c>
      <c r="F10" s="20">
        <v>204000000</v>
      </c>
      <c r="G10" s="20">
        <v>204000000</v>
      </c>
      <c r="H10" s="20">
        <v>204000000</v>
      </c>
      <c r="I10" s="20">
        <v>0</v>
      </c>
      <c r="J10" s="20">
        <v>0</v>
      </c>
      <c r="K10" s="26">
        <v>1</v>
      </c>
      <c r="L10" s="26">
        <v>1</v>
      </c>
    </row>
    <row r="11" spans="1:12" ht="30" x14ac:dyDescent="0.25">
      <c r="A11" s="31" t="s">
        <v>1529</v>
      </c>
      <c r="B11" s="40" t="s">
        <v>1530</v>
      </c>
      <c r="C11" s="29">
        <v>204000000</v>
      </c>
      <c r="D11" s="29">
        <v>204000000</v>
      </c>
      <c r="E11" s="29">
        <v>204000000</v>
      </c>
      <c r="F11" s="29">
        <v>204000000</v>
      </c>
      <c r="G11" s="29">
        <v>204000000</v>
      </c>
      <c r="H11" s="29">
        <v>204000000</v>
      </c>
      <c r="I11" s="29">
        <v>0</v>
      </c>
      <c r="J11" s="29">
        <v>0</v>
      </c>
      <c r="K11" s="30">
        <v>1</v>
      </c>
      <c r="L11" s="30">
        <v>1</v>
      </c>
    </row>
    <row r="12" spans="1:12" x14ac:dyDescent="0.25">
      <c r="A12" s="14" t="s">
        <v>2004</v>
      </c>
      <c r="B12" s="37"/>
      <c r="C12" s="20">
        <v>195890000</v>
      </c>
      <c r="D12" s="20">
        <v>195890000</v>
      </c>
      <c r="E12" s="20">
        <v>0</v>
      </c>
      <c r="F12" s="20">
        <v>0</v>
      </c>
      <c r="G12" s="20">
        <v>0</v>
      </c>
      <c r="H12" s="20">
        <v>0</v>
      </c>
      <c r="I12" s="20">
        <v>195890000</v>
      </c>
      <c r="J12" s="20">
        <v>195890000</v>
      </c>
      <c r="K12" s="26">
        <v>0</v>
      </c>
      <c r="L12" s="26">
        <v>0</v>
      </c>
    </row>
    <row r="13" spans="1:12" ht="30" x14ac:dyDescent="0.25">
      <c r="A13" s="31" t="s">
        <v>1555</v>
      </c>
      <c r="B13" s="40" t="s">
        <v>1558</v>
      </c>
      <c r="C13" s="29">
        <v>195890000</v>
      </c>
      <c r="D13" s="29">
        <v>195890000</v>
      </c>
      <c r="E13" s="29">
        <v>0</v>
      </c>
      <c r="F13" s="29">
        <v>0</v>
      </c>
      <c r="G13" s="29">
        <v>0</v>
      </c>
      <c r="H13" s="29">
        <v>0</v>
      </c>
      <c r="I13" s="29">
        <v>195890000</v>
      </c>
      <c r="J13" s="29">
        <v>195890000</v>
      </c>
      <c r="K13" s="30">
        <v>0</v>
      </c>
      <c r="L13" s="30">
        <v>0</v>
      </c>
    </row>
    <row r="14" spans="1:12" x14ac:dyDescent="0.25">
      <c r="A14" s="14" t="s">
        <v>1741</v>
      </c>
      <c r="B14" s="37"/>
      <c r="C14" s="20">
        <v>0</v>
      </c>
      <c r="D14" s="20">
        <v>220000000</v>
      </c>
      <c r="E14" s="20">
        <v>220000000</v>
      </c>
      <c r="F14" s="20">
        <v>220000000</v>
      </c>
      <c r="G14" s="20">
        <v>220000000</v>
      </c>
      <c r="H14" s="20">
        <v>220000000</v>
      </c>
      <c r="I14" s="20">
        <v>0</v>
      </c>
      <c r="J14" s="20">
        <v>0</v>
      </c>
      <c r="K14" s="26">
        <v>1</v>
      </c>
      <c r="L14" s="26">
        <v>1</v>
      </c>
    </row>
    <row r="15" spans="1:12" ht="30" x14ac:dyDescent="0.25">
      <c r="A15" s="31" t="s">
        <v>1573</v>
      </c>
      <c r="B15" s="40" t="s">
        <v>1574</v>
      </c>
      <c r="C15" s="29">
        <v>0</v>
      </c>
      <c r="D15" s="29">
        <v>220000000</v>
      </c>
      <c r="E15" s="29">
        <v>220000000</v>
      </c>
      <c r="F15" s="29">
        <v>220000000</v>
      </c>
      <c r="G15" s="29">
        <v>220000000</v>
      </c>
      <c r="H15" s="29">
        <v>220000000</v>
      </c>
      <c r="I15" s="29">
        <v>0</v>
      </c>
      <c r="J15" s="29">
        <v>0</v>
      </c>
      <c r="K15" s="30">
        <v>1</v>
      </c>
      <c r="L15" s="30">
        <v>1</v>
      </c>
    </row>
    <row r="16" spans="1:12" ht="26.25" x14ac:dyDescent="0.25">
      <c r="A16" s="15" t="s">
        <v>1992</v>
      </c>
      <c r="B16" s="38" t="s">
        <v>1113</v>
      </c>
      <c r="C16" s="21">
        <v>1142759664</v>
      </c>
      <c r="D16" s="21">
        <v>1142759664</v>
      </c>
      <c r="E16" s="21">
        <v>910759663.33000004</v>
      </c>
      <c r="F16" s="21">
        <v>910759663.33000004</v>
      </c>
      <c r="G16" s="21">
        <v>910759663.33000004</v>
      </c>
      <c r="H16" s="21">
        <v>910759663.33000004</v>
      </c>
      <c r="I16" s="21">
        <v>232000000.66999996</v>
      </c>
      <c r="J16" s="21">
        <v>232000000.66999996</v>
      </c>
      <c r="K16" s="27">
        <v>0.79698268325473554</v>
      </c>
      <c r="L16" s="27">
        <v>0.79698268325473554</v>
      </c>
    </row>
    <row r="17" spans="1:12" x14ac:dyDescent="0.25">
      <c r="A17" s="16" t="s">
        <v>1722</v>
      </c>
      <c r="B17" s="39"/>
      <c r="C17" s="22">
        <v>350000000</v>
      </c>
      <c r="D17" s="22">
        <v>350000000</v>
      </c>
      <c r="E17" s="22">
        <v>350000000</v>
      </c>
      <c r="F17" s="22">
        <v>350000000</v>
      </c>
      <c r="G17" s="22">
        <v>350000000</v>
      </c>
      <c r="H17" s="22">
        <v>350000000</v>
      </c>
      <c r="I17" s="22">
        <v>0</v>
      </c>
      <c r="J17" s="22">
        <v>0</v>
      </c>
      <c r="K17" s="28">
        <v>1</v>
      </c>
      <c r="L17" s="28">
        <v>1</v>
      </c>
    </row>
    <row r="18" spans="1:12" ht="45" x14ac:dyDescent="0.25">
      <c r="A18" s="31" t="s">
        <v>1585</v>
      </c>
      <c r="B18" s="40" t="s">
        <v>1586</v>
      </c>
      <c r="C18" s="29">
        <v>100000000</v>
      </c>
      <c r="D18" s="29">
        <v>100000000</v>
      </c>
      <c r="E18" s="29">
        <v>100000000</v>
      </c>
      <c r="F18" s="29">
        <v>100000000</v>
      </c>
      <c r="G18" s="29">
        <v>100000000</v>
      </c>
      <c r="H18" s="29">
        <v>100000000</v>
      </c>
      <c r="I18" s="29">
        <v>0</v>
      </c>
      <c r="J18" s="29">
        <v>0</v>
      </c>
      <c r="K18" s="30">
        <v>1</v>
      </c>
      <c r="L18" s="30">
        <v>1</v>
      </c>
    </row>
    <row r="19" spans="1:12" ht="30" x14ac:dyDescent="0.25">
      <c r="A19" s="31" t="s">
        <v>1487</v>
      </c>
      <c r="B19" s="40" t="s">
        <v>1488</v>
      </c>
      <c r="C19" s="29">
        <v>250000000</v>
      </c>
      <c r="D19" s="29">
        <v>250000000</v>
      </c>
      <c r="E19" s="29">
        <v>250000000</v>
      </c>
      <c r="F19" s="29">
        <v>250000000</v>
      </c>
      <c r="G19" s="29">
        <v>250000000</v>
      </c>
      <c r="H19" s="29">
        <v>250000000</v>
      </c>
      <c r="I19" s="29">
        <v>0</v>
      </c>
      <c r="J19" s="29">
        <v>0</v>
      </c>
      <c r="K19" s="30">
        <v>1</v>
      </c>
      <c r="L19" s="30">
        <v>1</v>
      </c>
    </row>
    <row r="20" spans="1:12" x14ac:dyDescent="0.25">
      <c r="A20" s="14" t="s">
        <v>2001</v>
      </c>
      <c r="B20" s="37"/>
      <c r="C20" s="20">
        <v>538818744</v>
      </c>
      <c r="D20" s="20">
        <v>538818744</v>
      </c>
      <c r="E20" s="20">
        <v>538818743.33000004</v>
      </c>
      <c r="F20" s="20">
        <v>538818743.33000004</v>
      </c>
      <c r="G20" s="20">
        <v>538818743.33000004</v>
      </c>
      <c r="H20" s="20">
        <v>538818743.33000004</v>
      </c>
      <c r="I20" s="20">
        <v>0.66999995708465576</v>
      </c>
      <c r="J20" s="20">
        <v>0.66999995708465576</v>
      </c>
      <c r="K20" s="26">
        <v>0.99999999875653922</v>
      </c>
      <c r="L20" s="26">
        <v>0.99999999875653922</v>
      </c>
    </row>
    <row r="21" spans="1:12" ht="30" x14ac:dyDescent="0.25">
      <c r="A21" s="31" t="s">
        <v>1531</v>
      </c>
      <c r="B21" s="40" t="s">
        <v>1532</v>
      </c>
      <c r="C21" s="29">
        <v>230000000</v>
      </c>
      <c r="D21" s="29">
        <v>230000000</v>
      </c>
      <c r="E21" s="29">
        <v>229999999.34</v>
      </c>
      <c r="F21" s="29">
        <v>229999999.34</v>
      </c>
      <c r="G21" s="29">
        <v>229999999.34</v>
      </c>
      <c r="H21" s="29">
        <v>229999999.34</v>
      </c>
      <c r="I21" s="29">
        <v>0.65999999642372131</v>
      </c>
      <c r="J21" s="29">
        <v>0.65999999642372131</v>
      </c>
      <c r="K21" s="30">
        <v>0.99999999713043475</v>
      </c>
      <c r="L21" s="30">
        <v>0.99999999713043475</v>
      </c>
    </row>
    <row r="22" spans="1:12" ht="30" x14ac:dyDescent="0.25">
      <c r="A22" s="31" t="s">
        <v>1533</v>
      </c>
      <c r="B22" s="40" t="s">
        <v>1534</v>
      </c>
      <c r="C22" s="29">
        <v>308818744</v>
      </c>
      <c r="D22" s="29">
        <v>308818744</v>
      </c>
      <c r="E22" s="29">
        <v>308818743.99000001</v>
      </c>
      <c r="F22" s="29">
        <v>308818743.99000001</v>
      </c>
      <c r="G22" s="29">
        <v>308818743.99000001</v>
      </c>
      <c r="H22" s="29">
        <v>308818743.99000001</v>
      </c>
      <c r="I22" s="29">
        <v>9.9999904632568359E-3</v>
      </c>
      <c r="J22" s="29">
        <v>9.9999904632568359E-3</v>
      </c>
      <c r="K22" s="30">
        <v>0.99999999996761857</v>
      </c>
      <c r="L22" s="30">
        <v>0.99999999996761857</v>
      </c>
    </row>
    <row r="23" spans="1:12" x14ac:dyDescent="0.25">
      <c r="A23" s="14" t="s">
        <v>2004</v>
      </c>
      <c r="B23" s="37"/>
      <c r="C23" s="20">
        <v>232000000</v>
      </c>
      <c r="D23" s="20">
        <v>232000000</v>
      </c>
      <c r="E23" s="20">
        <v>0</v>
      </c>
      <c r="F23" s="20">
        <v>0</v>
      </c>
      <c r="G23" s="20">
        <v>0</v>
      </c>
      <c r="H23" s="20">
        <v>0</v>
      </c>
      <c r="I23" s="20">
        <v>232000000</v>
      </c>
      <c r="J23" s="20">
        <v>232000000</v>
      </c>
      <c r="K23" s="26">
        <v>0</v>
      </c>
      <c r="L23" s="26">
        <v>0</v>
      </c>
    </row>
    <row r="24" spans="1:12" ht="30" x14ac:dyDescent="0.25">
      <c r="A24" s="31" t="s">
        <v>1559</v>
      </c>
      <c r="B24" s="40" t="s">
        <v>1560</v>
      </c>
      <c r="C24" s="29">
        <v>116000000</v>
      </c>
      <c r="D24" s="29">
        <v>116000000</v>
      </c>
      <c r="E24" s="29">
        <v>0</v>
      </c>
      <c r="F24" s="29">
        <v>0</v>
      </c>
      <c r="G24" s="29">
        <v>0</v>
      </c>
      <c r="H24" s="29">
        <v>0</v>
      </c>
      <c r="I24" s="29">
        <v>116000000</v>
      </c>
      <c r="J24" s="29">
        <v>116000000</v>
      </c>
      <c r="K24" s="30">
        <v>0</v>
      </c>
      <c r="L24" s="30">
        <v>0</v>
      </c>
    </row>
    <row r="25" spans="1:12" ht="30" x14ac:dyDescent="0.25">
      <c r="A25" s="31" t="s">
        <v>1561</v>
      </c>
      <c r="B25" s="40" t="s">
        <v>1562</v>
      </c>
      <c r="C25" s="29">
        <v>116000000</v>
      </c>
      <c r="D25" s="29">
        <v>116000000</v>
      </c>
      <c r="E25" s="29">
        <v>0</v>
      </c>
      <c r="F25" s="29">
        <v>0</v>
      </c>
      <c r="G25" s="29">
        <v>0</v>
      </c>
      <c r="H25" s="29">
        <v>0</v>
      </c>
      <c r="I25" s="29">
        <v>116000000</v>
      </c>
      <c r="J25" s="29">
        <v>116000000</v>
      </c>
      <c r="K25" s="30">
        <v>0</v>
      </c>
      <c r="L25" s="30">
        <v>0</v>
      </c>
    </row>
    <row r="26" spans="1:12" x14ac:dyDescent="0.25">
      <c r="A26" s="14" t="s">
        <v>2005</v>
      </c>
      <c r="B26" s="37"/>
      <c r="C26" s="20">
        <v>21940920</v>
      </c>
      <c r="D26" s="20">
        <v>21940920</v>
      </c>
      <c r="E26" s="20">
        <v>21940920</v>
      </c>
      <c r="F26" s="20">
        <v>21940920</v>
      </c>
      <c r="G26" s="20">
        <v>21940920</v>
      </c>
      <c r="H26" s="20">
        <v>21940920</v>
      </c>
      <c r="I26" s="20">
        <v>0</v>
      </c>
      <c r="J26" s="20">
        <v>0</v>
      </c>
      <c r="K26" s="26">
        <v>1</v>
      </c>
      <c r="L26" s="26">
        <v>1</v>
      </c>
    </row>
    <row r="27" spans="1:12" ht="30" x14ac:dyDescent="0.25">
      <c r="A27" s="31" t="s">
        <v>1579</v>
      </c>
      <c r="B27" s="40" t="s">
        <v>1582</v>
      </c>
      <c r="C27" s="29">
        <v>21940920</v>
      </c>
      <c r="D27" s="29">
        <v>21940920</v>
      </c>
      <c r="E27" s="29">
        <v>21940920</v>
      </c>
      <c r="F27" s="29">
        <v>21940920</v>
      </c>
      <c r="G27" s="29">
        <v>21940920</v>
      </c>
      <c r="H27" s="29">
        <v>21940920</v>
      </c>
      <c r="I27" s="29">
        <v>0</v>
      </c>
      <c r="J27" s="29">
        <v>0</v>
      </c>
      <c r="K27" s="30">
        <v>1</v>
      </c>
      <c r="L27" s="30">
        <v>1</v>
      </c>
    </row>
    <row r="28" spans="1:12" ht="26.25" x14ac:dyDescent="0.25">
      <c r="A28" s="15" t="s">
        <v>1993</v>
      </c>
      <c r="B28" s="38" t="s">
        <v>1113</v>
      </c>
      <c r="C28" s="21">
        <v>1679760249</v>
      </c>
      <c r="D28" s="21">
        <v>1679760249</v>
      </c>
      <c r="E28" s="21">
        <v>935457248.18000007</v>
      </c>
      <c r="F28" s="21">
        <v>935457248.18000007</v>
      </c>
      <c r="G28" s="21">
        <v>935457248.18000007</v>
      </c>
      <c r="H28" s="21">
        <v>935457248.18000007</v>
      </c>
      <c r="I28" s="21">
        <v>744303000.81999993</v>
      </c>
      <c r="J28" s="21">
        <v>744303000.81999993</v>
      </c>
      <c r="K28" s="27">
        <v>0.55689926508077525</v>
      </c>
      <c r="L28" s="27">
        <v>0.55689926508077525</v>
      </c>
    </row>
    <row r="29" spans="1:12" x14ac:dyDescent="0.25">
      <c r="A29" s="16" t="s">
        <v>1722</v>
      </c>
      <c r="B29" s="39"/>
      <c r="C29" s="22">
        <v>530457249</v>
      </c>
      <c r="D29" s="22">
        <v>530457249</v>
      </c>
      <c r="E29" s="22">
        <v>530457248.85000002</v>
      </c>
      <c r="F29" s="22">
        <v>530457248.85000002</v>
      </c>
      <c r="G29" s="22">
        <v>530457248.85000002</v>
      </c>
      <c r="H29" s="22">
        <v>530457248.85000002</v>
      </c>
      <c r="I29" s="22">
        <v>0.14999997615814209</v>
      </c>
      <c r="J29" s="22">
        <v>0.14999997615814209</v>
      </c>
      <c r="K29" s="28">
        <v>0.99999999971722509</v>
      </c>
      <c r="L29" s="28">
        <v>0.99999999971722509</v>
      </c>
    </row>
    <row r="30" spans="1:12" ht="30" x14ac:dyDescent="0.25">
      <c r="A30" s="31" t="s">
        <v>1489</v>
      </c>
      <c r="B30" s="40" t="s">
        <v>1490</v>
      </c>
      <c r="C30" s="29">
        <v>450000000</v>
      </c>
      <c r="D30" s="29">
        <v>450000000</v>
      </c>
      <c r="E30" s="29">
        <v>450000000</v>
      </c>
      <c r="F30" s="29">
        <v>450000000</v>
      </c>
      <c r="G30" s="29">
        <v>450000000</v>
      </c>
      <c r="H30" s="29">
        <v>450000000</v>
      </c>
      <c r="I30" s="29">
        <v>0</v>
      </c>
      <c r="J30" s="29">
        <v>0</v>
      </c>
      <c r="K30" s="30">
        <v>1</v>
      </c>
      <c r="L30" s="30">
        <v>1</v>
      </c>
    </row>
    <row r="31" spans="1:12" ht="30" x14ac:dyDescent="0.25">
      <c r="A31" s="31" t="s">
        <v>1491</v>
      </c>
      <c r="B31" s="40" t="s">
        <v>1492</v>
      </c>
      <c r="C31" s="29">
        <v>80457249</v>
      </c>
      <c r="D31" s="29">
        <v>80457249</v>
      </c>
      <c r="E31" s="29">
        <v>80457248.849999994</v>
      </c>
      <c r="F31" s="29">
        <v>80457248.849999994</v>
      </c>
      <c r="G31" s="29">
        <v>80457248.849999994</v>
      </c>
      <c r="H31" s="29">
        <v>80457248.849999994</v>
      </c>
      <c r="I31" s="29">
        <v>0.15000000596046448</v>
      </c>
      <c r="J31" s="29">
        <v>0.15000000596046448</v>
      </c>
      <c r="K31" s="30">
        <v>0.99999999813565577</v>
      </c>
      <c r="L31" s="30">
        <v>0.99999999813565577</v>
      </c>
    </row>
    <row r="32" spans="1:12" x14ac:dyDescent="0.25">
      <c r="A32" s="14" t="s">
        <v>1998</v>
      </c>
      <c r="B32" s="37"/>
      <c r="C32" s="20">
        <v>285613000</v>
      </c>
      <c r="D32" s="20">
        <v>285613000</v>
      </c>
      <c r="E32" s="20">
        <v>0</v>
      </c>
      <c r="F32" s="20">
        <v>0</v>
      </c>
      <c r="G32" s="20">
        <v>0</v>
      </c>
      <c r="H32" s="20">
        <v>0</v>
      </c>
      <c r="I32" s="20">
        <v>285613000</v>
      </c>
      <c r="J32" s="20">
        <v>285613000</v>
      </c>
      <c r="K32" s="26">
        <v>0</v>
      </c>
      <c r="L32" s="26">
        <v>0</v>
      </c>
    </row>
    <row r="33" spans="1:12" ht="30" x14ac:dyDescent="0.25">
      <c r="A33" s="31" t="s">
        <v>1511</v>
      </c>
      <c r="B33" s="40" t="s">
        <v>1514</v>
      </c>
      <c r="C33" s="29">
        <v>285613000</v>
      </c>
      <c r="D33" s="29">
        <v>285613000</v>
      </c>
      <c r="E33" s="29">
        <v>0</v>
      </c>
      <c r="F33" s="29">
        <v>0</v>
      </c>
      <c r="G33" s="29">
        <v>0</v>
      </c>
      <c r="H33" s="29">
        <v>0</v>
      </c>
      <c r="I33" s="29">
        <v>285613000</v>
      </c>
      <c r="J33" s="29">
        <v>285613000</v>
      </c>
      <c r="K33" s="30">
        <v>0</v>
      </c>
      <c r="L33" s="30">
        <v>0</v>
      </c>
    </row>
    <row r="34" spans="1:12" x14ac:dyDescent="0.25">
      <c r="A34" s="14" t="s">
        <v>2001</v>
      </c>
      <c r="B34" s="37"/>
      <c r="C34" s="20">
        <v>405000000</v>
      </c>
      <c r="D34" s="20">
        <v>405000000</v>
      </c>
      <c r="E34" s="20">
        <v>404999999.33000004</v>
      </c>
      <c r="F34" s="20">
        <v>404999999.33000004</v>
      </c>
      <c r="G34" s="20">
        <v>404999999.33000004</v>
      </c>
      <c r="H34" s="20">
        <v>404999999.33000004</v>
      </c>
      <c r="I34" s="20">
        <v>0.66999995708465576</v>
      </c>
      <c r="J34" s="20">
        <v>0.66999995708465576</v>
      </c>
      <c r="K34" s="26">
        <v>0.9999999983456791</v>
      </c>
      <c r="L34" s="26">
        <v>0.9999999983456791</v>
      </c>
    </row>
    <row r="35" spans="1:12" ht="30" x14ac:dyDescent="0.25">
      <c r="A35" s="31" t="s">
        <v>1535</v>
      </c>
      <c r="B35" s="40" t="s">
        <v>1536</v>
      </c>
      <c r="C35" s="29">
        <v>280000000</v>
      </c>
      <c r="D35" s="29">
        <v>280000000</v>
      </c>
      <c r="E35" s="29">
        <v>279999999.99000001</v>
      </c>
      <c r="F35" s="29">
        <v>279999999.99000001</v>
      </c>
      <c r="G35" s="29">
        <v>279999999.99000001</v>
      </c>
      <c r="H35" s="29">
        <v>279999999.99000001</v>
      </c>
      <c r="I35" s="29">
        <v>9.9999904632568359E-3</v>
      </c>
      <c r="J35" s="29">
        <v>9.9999904632568359E-3</v>
      </c>
      <c r="K35" s="30">
        <v>0.99999999996428579</v>
      </c>
      <c r="L35" s="30">
        <v>0.99999999996428579</v>
      </c>
    </row>
    <row r="36" spans="1:12" ht="30" x14ac:dyDescent="0.25">
      <c r="A36" s="31" t="s">
        <v>1537</v>
      </c>
      <c r="B36" s="40" t="s">
        <v>1538</v>
      </c>
      <c r="C36" s="29">
        <v>125000000</v>
      </c>
      <c r="D36" s="29">
        <v>125000000</v>
      </c>
      <c r="E36" s="29">
        <v>124999999.34</v>
      </c>
      <c r="F36" s="29">
        <v>124999999.34</v>
      </c>
      <c r="G36" s="29">
        <v>124999999.34</v>
      </c>
      <c r="H36" s="29">
        <v>124999999.34</v>
      </c>
      <c r="I36" s="29">
        <v>0.65999999642372131</v>
      </c>
      <c r="J36" s="29">
        <v>0.65999999642372131</v>
      </c>
      <c r="K36" s="30">
        <v>0.99999999472000001</v>
      </c>
      <c r="L36" s="30">
        <v>0.99999999472000001</v>
      </c>
    </row>
    <row r="37" spans="1:12" x14ac:dyDescent="0.25">
      <c r="A37" s="14" t="s">
        <v>2003</v>
      </c>
      <c r="B37" s="37"/>
      <c r="C37" s="20">
        <v>101630000</v>
      </c>
      <c r="D37" s="20">
        <v>101630000</v>
      </c>
      <c r="E37" s="20">
        <v>0</v>
      </c>
      <c r="F37" s="20">
        <v>0</v>
      </c>
      <c r="G37" s="20">
        <v>0</v>
      </c>
      <c r="H37" s="20">
        <v>0</v>
      </c>
      <c r="I37" s="20">
        <v>101630000</v>
      </c>
      <c r="J37" s="20">
        <v>101630000</v>
      </c>
      <c r="K37" s="26">
        <v>0</v>
      </c>
      <c r="L37" s="26">
        <v>0</v>
      </c>
    </row>
    <row r="38" spans="1:12" ht="30" x14ac:dyDescent="0.25">
      <c r="A38" s="31" t="s">
        <v>1551</v>
      </c>
      <c r="B38" s="40" t="s">
        <v>1554</v>
      </c>
      <c r="C38" s="29">
        <v>101630000</v>
      </c>
      <c r="D38" s="29">
        <v>101630000</v>
      </c>
      <c r="E38" s="29">
        <v>0</v>
      </c>
      <c r="F38" s="29">
        <v>0</v>
      </c>
      <c r="G38" s="29">
        <v>0</v>
      </c>
      <c r="H38" s="29">
        <v>0</v>
      </c>
      <c r="I38" s="29">
        <v>101630000</v>
      </c>
      <c r="J38" s="29">
        <v>101630000</v>
      </c>
      <c r="K38" s="30">
        <v>0</v>
      </c>
      <c r="L38" s="30">
        <v>0</v>
      </c>
    </row>
    <row r="39" spans="1:12" x14ac:dyDescent="0.25">
      <c r="A39" s="14" t="s">
        <v>2004</v>
      </c>
      <c r="B39" s="37"/>
      <c r="C39" s="20">
        <v>305230000</v>
      </c>
      <c r="D39" s="20">
        <v>305230000</v>
      </c>
      <c r="E39" s="20">
        <v>0</v>
      </c>
      <c r="F39" s="20">
        <v>0</v>
      </c>
      <c r="G39" s="20">
        <v>0</v>
      </c>
      <c r="H39" s="20">
        <v>0</v>
      </c>
      <c r="I39" s="20">
        <v>305230000</v>
      </c>
      <c r="J39" s="20">
        <v>305230000</v>
      </c>
      <c r="K39" s="26">
        <v>0</v>
      </c>
      <c r="L39" s="26">
        <v>0</v>
      </c>
    </row>
    <row r="40" spans="1:12" ht="30" x14ac:dyDescent="0.25">
      <c r="A40" s="31" t="s">
        <v>1563</v>
      </c>
      <c r="B40" s="40" t="s">
        <v>1564</v>
      </c>
      <c r="C40" s="29">
        <v>305230000</v>
      </c>
      <c r="D40" s="29">
        <v>305230000</v>
      </c>
      <c r="E40" s="29">
        <v>0</v>
      </c>
      <c r="F40" s="29">
        <v>0</v>
      </c>
      <c r="G40" s="29">
        <v>0</v>
      </c>
      <c r="H40" s="29">
        <v>0</v>
      </c>
      <c r="I40" s="29">
        <v>305230000</v>
      </c>
      <c r="J40" s="29">
        <v>305230000</v>
      </c>
      <c r="K40" s="30">
        <v>0</v>
      </c>
      <c r="L40" s="30">
        <v>0</v>
      </c>
    </row>
    <row r="41" spans="1:12" x14ac:dyDescent="0.25">
      <c r="A41" s="14" t="s">
        <v>1806</v>
      </c>
      <c r="B41" s="37"/>
      <c r="C41" s="20">
        <v>51830000</v>
      </c>
      <c r="D41" s="20">
        <v>51830000</v>
      </c>
      <c r="E41" s="20">
        <v>0</v>
      </c>
      <c r="F41" s="20">
        <v>0</v>
      </c>
      <c r="G41" s="20">
        <v>0</v>
      </c>
      <c r="H41" s="20">
        <v>0</v>
      </c>
      <c r="I41" s="20">
        <v>51830000</v>
      </c>
      <c r="J41" s="20">
        <v>51830000</v>
      </c>
      <c r="K41" s="26">
        <v>0</v>
      </c>
      <c r="L41" s="26">
        <v>0</v>
      </c>
    </row>
    <row r="42" spans="1:12" ht="30" x14ac:dyDescent="0.25">
      <c r="A42" s="31" t="s">
        <v>1577</v>
      </c>
      <c r="B42" s="40" t="s">
        <v>1578</v>
      </c>
      <c r="C42" s="29">
        <v>51830000</v>
      </c>
      <c r="D42" s="29">
        <v>51830000</v>
      </c>
      <c r="E42" s="29">
        <v>0</v>
      </c>
      <c r="F42" s="29">
        <v>0</v>
      </c>
      <c r="G42" s="29">
        <v>0</v>
      </c>
      <c r="H42" s="29">
        <v>0</v>
      </c>
      <c r="I42" s="29">
        <v>51830000</v>
      </c>
      <c r="J42" s="29">
        <v>51830000</v>
      </c>
      <c r="K42" s="30">
        <v>0</v>
      </c>
      <c r="L42" s="30">
        <v>0</v>
      </c>
    </row>
    <row r="43" spans="1:12" ht="26.25" x14ac:dyDescent="0.25">
      <c r="A43" s="15" t="s">
        <v>1994</v>
      </c>
      <c r="B43" s="38" t="s">
        <v>1113</v>
      </c>
      <c r="C43" s="21">
        <v>3017000000</v>
      </c>
      <c r="D43" s="21">
        <v>1181417862</v>
      </c>
      <c r="E43" s="21">
        <v>652417861.34000003</v>
      </c>
      <c r="F43" s="21">
        <v>652417861.34000003</v>
      </c>
      <c r="G43" s="21">
        <v>652417861.34000003</v>
      </c>
      <c r="H43" s="21">
        <v>652417861.34000003</v>
      </c>
      <c r="I43" s="21">
        <v>529000000.65999997</v>
      </c>
      <c r="J43" s="21">
        <v>529000000.65999997</v>
      </c>
      <c r="K43" s="27">
        <v>0.55223294172608339</v>
      </c>
      <c r="L43" s="27">
        <v>0.55223294172608339</v>
      </c>
    </row>
    <row r="44" spans="1:12" x14ac:dyDescent="0.25">
      <c r="A44" s="16" t="s">
        <v>1722</v>
      </c>
      <c r="B44" s="39"/>
      <c r="C44" s="22">
        <v>1928611013</v>
      </c>
      <c r="D44" s="22">
        <v>300000000</v>
      </c>
      <c r="E44" s="22">
        <v>299999999.69</v>
      </c>
      <c r="F44" s="22">
        <v>299999999.69</v>
      </c>
      <c r="G44" s="22">
        <v>299999999.69</v>
      </c>
      <c r="H44" s="22">
        <v>299999999.69</v>
      </c>
      <c r="I44" s="22">
        <v>0.31000000238418579</v>
      </c>
      <c r="J44" s="22">
        <v>0.31000000238418579</v>
      </c>
      <c r="K44" s="28">
        <v>0.99999999896666669</v>
      </c>
      <c r="L44" s="28">
        <v>0.99999999896666669</v>
      </c>
    </row>
    <row r="45" spans="1:12" ht="30" x14ac:dyDescent="0.25">
      <c r="A45" s="31" t="s">
        <v>1493</v>
      </c>
      <c r="B45" s="40" t="s">
        <v>1494</v>
      </c>
      <c r="C45" s="29">
        <v>150000000</v>
      </c>
      <c r="D45" s="29">
        <v>150000000</v>
      </c>
      <c r="E45" s="29">
        <v>150000000</v>
      </c>
      <c r="F45" s="29">
        <v>150000000</v>
      </c>
      <c r="G45" s="29">
        <v>150000000</v>
      </c>
      <c r="H45" s="29">
        <v>150000000</v>
      </c>
      <c r="I45" s="29">
        <v>0</v>
      </c>
      <c r="J45" s="29">
        <v>0</v>
      </c>
      <c r="K45" s="30">
        <v>1</v>
      </c>
      <c r="L45" s="30">
        <v>1</v>
      </c>
    </row>
    <row r="46" spans="1:12" ht="30" x14ac:dyDescent="0.25">
      <c r="A46" s="31" t="s">
        <v>1495</v>
      </c>
      <c r="B46" s="40" t="s">
        <v>1496</v>
      </c>
      <c r="C46" s="29">
        <v>150000000</v>
      </c>
      <c r="D46" s="29">
        <v>150000000</v>
      </c>
      <c r="E46" s="29">
        <v>149999999.69</v>
      </c>
      <c r="F46" s="29">
        <v>149999999.69</v>
      </c>
      <c r="G46" s="29">
        <v>149999999.69</v>
      </c>
      <c r="H46" s="29">
        <v>149999999.69</v>
      </c>
      <c r="I46" s="29">
        <v>0.31000000238418579</v>
      </c>
      <c r="J46" s="29">
        <v>0.31000000238418579</v>
      </c>
      <c r="K46" s="30">
        <v>0.99999999793333327</v>
      </c>
      <c r="L46" s="30">
        <v>0.99999999793333327</v>
      </c>
    </row>
    <row r="47" spans="1:12" ht="30" x14ac:dyDescent="0.25">
      <c r="A47" s="31" t="s">
        <v>1497</v>
      </c>
      <c r="B47" s="40" t="s">
        <v>1498</v>
      </c>
      <c r="C47" s="29">
        <v>1628611013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30" t="e">
        <v>#DIV/0!</v>
      </c>
      <c r="L47" s="30" t="e">
        <v>#DIV/0!</v>
      </c>
    </row>
    <row r="48" spans="1:12" x14ac:dyDescent="0.25">
      <c r="A48" s="14" t="s">
        <v>1755</v>
      </c>
      <c r="B48" s="37"/>
      <c r="C48" s="20">
        <v>271388987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6" t="e">
        <v>#DIV/0!</v>
      </c>
      <c r="L48" s="26" t="e">
        <v>#DIV/0!</v>
      </c>
    </row>
    <row r="49" spans="1:12" ht="30" x14ac:dyDescent="0.25">
      <c r="A49" s="31" t="s">
        <v>1523</v>
      </c>
      <c r="B49" s="40" t="s">
        <v>1524</v>
      </c>
      <c r="C49" s="29">
        <v>271388987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30" t="e">
        <v>#DIV/0!</v>
      </c>
      <c r="L49" s="30" t="e">
        <v>#DIV/0!</v>
      </c>
    </row>
    <row r="50" spans="1:12" x14ac:dyDescent="0.25">
      <c r="A50" s="14" t="s">
        <v>2001</v>
      </c>
      <c r="B50" s="37"/>
      <c r="C50" s="20">
        <v>188000000</v>
      </c>
      <c r="D50" s="20">
        <v>352417862</v>
      </c>
      <c r="E50" s="20">
        <v>352417861.64999998</v>
      </c>
      <c r="F50" s="20">
        <v>352417861.64999998</v>
      </c>
      <c r="G50" s="20">
        <v>352417861.64999998</v>
      </c>
      <c r="H50" s="20">
        <v>352417861.64999998</v>
      </c>
      <c r="I50" s="20">
        <v>0.35000002384185791</v>
      </c>
      <c r="J50" s="20">
        <v>0.35000002384185791</v>
      </c>
      <c r="K50" s="26">
        <v>0.99999999900686076</v>
      </c>
      <c r="L50" s="26">
        <v>0.99999999900686076</v>
      </c>
    </row>
    <row r="51" spans="1:12" ht="30" x14ac:dyDescent="0.25">
      <c r="A51" s="31" t="s">
        <v>1539</v>
      </c>
      <c r="B51" s="40" t="s">
        <v>1540</v>
      </c>
      <c r="C51" s="29">
        <v>94000000</v>
      </c>
      <c r="D51" s="29">
        <v>94000000</v>
      </c>
      <c r="E51" s="29">
        <v>93999999.989999995</v>
      </c>
      <c r="F51" s="29">
        <v>93999999.989999995</v>
      </c>
      <c r="G51" s="29">
        <v>93999999.989999995</v>
      </c>
      <c r="H51" s="29">
        <v>93999999.989999995</v>
      </c>
      <c r="I51" s="29">
        <v>1.000000536441803E-2</v>
      </c>
      <c r="J51" s="29">
        <v>1.000000536441803E-2</v>
      </c>
      <c r="K51" s="30">
        <v>0.99999999989361699</v>
      </c>
      <c r="L51" s="30">
        <v>0.99999999989361699</v>
      </c>
    </row>
    <row r="52" spans="1:12" ht="30" x14ac:dyDescent="0.25">
      <c r="A52" s="31" t="s">
        <v>1541</v>
      </c>
      <c r="B52" s="40" t="s">
        <v>1542</v>
      </c>
      <c r="C52" s="29">
        <v>94000000</v>
      </c>
      <c r="D52" s="29">
        <v>94000000</v>
      </c>
      <c r="E52" s="29">
        <v>93999999.659999996</v>
      </c>
      <c r="F52" s="29">
        <v>93999999.659999996</v>
      </c>
      <c r="G52" s="29">
        <v>93999999.659999996</v>
      </c>
      <c r="H52" s="29">
        <v>93999999.659999996</v>
      </c>
      <c r="I52" s="29">
        <v>0.34000000357627869</v>
      </c>
      <c r="J52" s="29">
        <v>0.34000000357627869</v>
      </c>
      <c r="K52" s="30">
        <v>0.99999999638297865</v>
      </c>
      <c r="L52" s="30">
        <v>0.99999999638297865</v>
      </c>
    </row>
    <row r="53" spans="1:12" ht="30" x14ac:dyDescent="0.25">
      <c r="A53" s="31" t="s">
        <v>1525</v>
      </c>
      <c r="B53" s="40" t="s">
        <v>1528</v>
      </c>
      <c r="C53" s="29">
        <v>0</v>
      </c>
      <c r="D53" s="29">
        <v>164417862</v>
      </c>
      <c r="E53" s="29">
        <v>164417862</v>
      </c>
      <c r="F53" s="29">
        <v>164417862</v>
      </c>
      <c r="G53" s="29">
        <v>164417862</v>
      </c>
      <c r="H53" s="29">
        <v>164417862</v>
      </c>
      <c r="I53" s="29">
        <v>0</v>
      </c>
      <c r="J53" s="29">
        <v>0</v>
      </c>
      <c r="K53" s="30">
        <v>1</v>
      </c>
      <c r="L53" s="30">
        <v>1</v>
      </c>
    </row>
    <row r="54" spans="1:12" x14ac:dyDescent="0.25">
      <c r="A54" s="14" t="s">
        <v>1749</v>
      </c>
      <c r="B54" s="37"/>
      <c r="C54" s="20">
        <v>100000000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6" t="e">
        <v>#DIV/0!</v>
      </c>
      <c r="L54" s="26" t="e">
        <v>#DIV/0!</v>
      </c>
    </row>
    <row r="55" spans="1:12" ht="30" x14ac:dyDescent="0.25">
      <c r="A55" s="31" t="s">
        <v>1549</v>
      </c>
      <c r="B55" s="40" t="s">
        <v>1550</v>
      </c>
      <c r="C55" s="29">
        <v>100000000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30" t="e">
        <v>#DIV/0!</v>
      </c>
      <c r="L55" s="30" t="e">
        <v>#DIV/0!</v>
      </c>
    </row>
    <row r="56" spans="1:12" x14ac:dyDescent="0.25">
      <c r="A56" s="14" t="s">
        <v>2004</v>
      </c>
      <c r="B56" s="37"/>
      <c r="C56" s="20">
        <v>529000000</v>
      </c>
      <c r="D56" s="20">
        <v>529000000</v>
      </c>
      <c r="E56" s="20">
        <v>0</v>
      </c>
      <c r="F56" s="20">
        <v>0</v>
      </c>
      <c r="G56" s="20">
        <v>0</v>
      </c>
      <c r="H56" s="20">
        <v>0</v>
      </c>
      <c r="I56" s="20">
        <v>529000000</v>
      </c>
      <c r="J56" s="20">
        <v>529000000</v>
      </c>
      <c r="K56" s="26">
        <v>0</v>
      </c>
      <c r="L56" s="26">
        <v>0</v>
      </c>
    </row>
    <row r="57" spans="1:12" ht="30" x14ac:dyDescent="0.25">
      <c r="A57" s="31" t="s">
        <v>1565</v>
      </c>
      <c r="B57" s="40" t="s">
        <v>1566</v>
      </c>
      <c r="C57" s="29">
        <v>264500000</v>
      </c>
      <c r="D57" s="29">
        <v>264500000</v>
      </c>
      <c r="E57" s="29">
        <v>0</v>
      </c>
      <c r="F57" s="29">
        <v>0</v>
      </c>
      <c r="G57" s="29">
        <v>0</v>
      </c>
      <c r="H57" s="29">
        <v>0</v>
      </c>
      <c r="I57" s="29">
        <v>264500000</v>
      </c>
      <c r="J57" s="29">
        <v>264500000</v>
      </c>
      <c r="K57" s="30">
        <v>0</v>
      </c>
      <c r="L57" s="30">
        <v>0</v>
      </c>
    </row>
    <row r="58" spans="1:12" ht="30" x14ac:dyDescent="0.25">
      <c r="A58" s="31" t="s">
        <v>1567</v>
      </c>
      <c r="B58" s="40" t="s">
        <v>1568</v>
      </c>
      <c r="C58" s="29">
        <v>264500000</v>
      </c>
      <c r="D58" s="29">
        <v>264500000</v>
      </c>
      <c r="E58" s="29">
        <v>0</v>
      </c>
      <c r="F58" s="29">
        <v>0</v>
      </c>
      <c r="G58" s="29">
        <v>0</v>
      </c>
      <c r="H58" s="29">
        <v>0</v>
      </c>
      <c r="I58" s="29">
        <v>264500000</v>
      </c>
      <c r="J58" s="29">
        <v>264500000</v>
      </c>
      <c r="K58" s="30">
        <v>0</v>
      </c>
      <c r="L58" s="30">
        <v>0</v>
      </c>
    </row>
    <row r="59" spans="1:12" ht="26.25" x14ac:dyDescent="0.25">
      <c r="A59" s="15" t="s">
        <v>1995</v>
      </c>
      <c r="B59" s="38" t="s">
        <v>1113</v>
      </c>
      <c r="C59" s="21">
        <v>1011401598</v>
      </c>
      <c r="D59" s="21">
        <v>1011401598</v>
      </c>
      <c r="E59" s="21">
        <v>423731596.85000002</v>
      </c>
      <c r="F59" s="21">
        <v>423731596.85000002</v>
      </c>
      <c r="G59" s="21">
        <v>423731596.85000002</v>
      </c>
      <c r="H59" s="21">
        <v>423731596.85000002</v>
      </c>
      <c r="I59" s="21">
        <v>587670001.14999998</v>
      </c>
      <c r="J59" s="21">
        <v>587670001.14999998</v>
      </c>
      <c r="K59" s="27">
        <v>0.41895484215954348</v>
      </c>
      <c r="L59" s="27">
        <v>0.41895484215954348</v>
      </c>
    </row>
    <row r="60" spans="1:12" x14ac:dyDescent="0.25">
      <c r="A60" s="16" t="s">
        <v>1722</v>
      </c>
      <c r="B60" s="39"/>
      <c r="C60" s="22">
        <v>128731598</v>
      </c>
      <c r="D60" s="22">
        <v>128731598</v>
      </c>
      <c r="E60" s="22">
        <v>128731597.84999999</v>
      </c>
      <c r="F60" s="22">
        <v>128731597.84999999</v>
      </c>
      <c r="G60" s="22">
        <v>128731597.84999999</v>
      </c>
      <c r="H60" s="22">
        <v>128731597.84999999</v>
      </c>
      <c r="I60" s="22">
        <v>0.15000000596046448</v>
      </c>
      <c r="J60" s="22">
        <v>0.15000000596046448</v>
      </c>
      <c r="K60" s="28">
        <v>0.99999999883478485</v>
      </c>
      <c r="L60" s="28">
        <v>0.99999999883478485</v>
      </c>
    </row>
    <row r="61" spans="1:12" ht="30" x14ac:dyDescent="0.25">
      <c r="A61" s="31" t="s">
        <v>1499</v>
      </c>
      <c r="B61" s="40" t="s">
        <v>1500</v>
      </c>
      <c r="C61" s="29">
        <v>80457249</v>
      </c>
      <c r="D61" s="29">
        <v>80457249</v>
      </c>
      <c r="E61" s="29">
        <v>80457248.849999994</v>
      </c>
      <c r="F61" s="29">
        <v>80457248.849999994</v>
      </c>
      <c r="G61" s="29">
        <v>80457248.849999994</v>
      </c>
      <c r="H61" s="29">
        <v>80457248.849999994</v>
      </c>
      <c r="I61" s="29">
        <v>0.15000000596046448</v>
      </c>
      <c r="J61" s="29">
        <v>0.15000000596046448</v>
      </c>
      <c r="K61" s="30">
        <v>0.99999999813565577</v>
      </c>
      <c r="L61" s="30">
        <v>0.99999999813565577</v>
      </c>
    </row>
    <row r="62" spans="1:12" ht="30" x14ac:dyDescent="0.25">
      <c r="A62" s="31" t="s">
        <v>1509</v>
      </c>
      <c r="B62" s="40" t="s">
        <v>1510</v>
      </c>
      <c r="C62" s="29">
        <v>48274349</v>
      </c>
      <c r="D62" s="29">
        <v>48274349</v>
      </c>
      <c r="E62" s="29">
        <v>48274349</v>
      </c>
      <c r="F62" s="29">
        <v>48274349</v>
      </c>
      <c r="G62" s="29">
        <v>48274349</v>
      </c>
      <c r="H62" s="29">
        <v>48274349</v>
      </c>
      <c r="I62" s="29">
        <v>0</v>
      </c>
      <c r="J62" s="29">
        <v>0</v>
      </c>
      <c r="K62" s="30">
        <v>1</v>
      </c>
      <c r="L62" s="30">
        <v>1</v>
      </c>
    </row>
    <row r="63" spans="1:12" x14ac:dyDescent="0.25">
      <c r="A63" s="14" t="s">
        <v>2001</v>
      </c>
      <c r="B63" s="37"/>
      <c r="C63" s="20">
        <v>295000000</v>
      </c>
      <c r="D63" s="20">
        <v>295000000</v>
      </c>
      <c r="E63" s="20">
        <v>294999999</v>
      </c>
      <c r="F63" s="20">
        <v>294999999</v>
      </c>
      <c r="G63" s="20">
        <v>294999999</v>
      </c>
      <c r="H63" s="20">
        <v>294999999</v>
      </c>
      <c r="I63" s="20">
        <v>1</v>
      </c>
      <c r="J63" s="20">
        <v>1</v>
      </c>
      <c r="K63" s="26">
        <v>0.99999999661016947</v>
      </c>
      <c r="L63" s="26">
        <v>0.99999999661016947</v>
      </c>
    </row>
    <row r="64" spans="1:12" ht="30" x14ac:dyDescent="0.25">
      <c r="A64" s="31" t="s">
        <v>1543</v>
      </c>
      <c r="B64" s="40" t="s">
        <v>1544</v>
      </c>
      <c r="C64" s="29">
        <v>190000000</v>
      </c>
      <c r="D64" s="29">
        <v>190000000</v>
      </c>
      <c r="E64" s="29">
        <v>189999999.66</v>
      </c>
      <c r="F64" s="29">
        <v>189999999.66</v>
      </c>
      <c r="G64" s="29">
        <v>189999999.66</v>
      </c>
      <c r="H64" s="29">
        <v>189999999.66</v>
      </c>
      <c r="I64" s="29">
        <v>0.34000000357627869</v>
      </c>
      <c r="J64" s="29">
        <v>0.34000000357627869</v>
      </c>
      <c r="K64" s="30">
        <v>0.99999999821052632</v>
      </c>
      <c r="L64" s="30">
        <v>0.99999999821052632</v>
      </c>
    </row>
    <row r="65" spans="1:12" x14ac:dyDescent="0.25">
      <c r="A65" s="31" t="s">
        <v>1545</v>
      </c>
      <c r="B65" s="40" t="s">
        <v>1546</v>
      </c>
      <c r="C65" s="29">
        <v>105000000</v>
      </c>
      <c r="D65" s="29">
        <v>105000000</v>
      </c>
      <c r="E65" s="29">
        <v>104999999.34</v>
      </c>
      <c r="F65" s="29">
        <v>104999999.34</v>
      </c>
      <c r="G65" s="29">
        <v>104999999.34</v>
      </c>
      <c r="H65" s="29">
        <v>104999999.34</v>
      </c>
      <c r="I65" s="29">
        <v>0.65999999642372131</v>
      </c>
      <c r="J65" s="29">
        <v>0.65999999642372131</v>
      </c>
      <c r="K65" s="30">
        <v>0.99999999371428572</v>
      </c>
      <c r="L65" s="30">
        <v>0.99999999371428572</v>
      </c>
    </row>
    <row r="66" spans="1:12" x14ac:dyDescent="0.25">
      <c r="A66" s="14" t="s">
        <v>2004</v>
      </c>
      <c r="B66" s="37"/>
      <c r="C66" s="20">
        <v>587670000</v>
      </c>
      <c r="D66" s="20">
        <v>587670000</v>
      </c>
      <c r="E66" s="20">
        <v>0</v>
      </c>
      <c r="F66" s="20">
        <v>0</v>
      </c>
      <c r="G66" s="20">
        <v>0</v>
      </c>
      <c r="H66" s="20">
        <v>0</v>
      </c>
      <c r="I66" s="20">
        <v>587670000</v>
      </c>
      <c r="J66" s="20">
        <v>587670000</v>
      </c>
      <c r="K66" s="26">
        <v>0</v>
      </c>
      <c r="L66" s="26">
        <v>0</v>
      </c>
    </row>
    <row r="67" spans="1:12" ht="30" x14ac:dyDescent="0.25">
      <c r="A67" s="31" t="s">
        <v>1569</v>
      </c>
      <c r="B67" s="40" t="s">
        <v>1570</v>
      </c>
      <c r="C67" s="29">
        <v>587670000</v>
      </c>
      <c r="D67" s="29">
        <v>587670000</v>
      </c>
      <c r="E67" s="29">
        <v>0</v>
      </c>
      <c r="F67" s="29">
        <v>0</v>
      </c>
      <c r="G67" s="29">
        <v>0</v>
      </c>
      <c r="H67" s="29">
        <v>0</v>
      </c>
      <c r="I67" s="29">
        <v>587670000</v>
      </c>
      <c r="J67" s="29">
        <v>587670000</v>
      </c>
      <c r="K67" s="30">
        <v>0</v>
      </c>
      <c r="L67" s="30">
        <v>0</v>
      </c>
    </row>
    <row r="68" spans="1:12" ht="26.25" x14ac:dyDescent="0.25">
      <c r="A68" s="15" t="s">
        <v>1996</v>
      </c>
      <c r="B68" s="38" t="s">
        <v>1113</v>
      </c>
      <c r="C68" s="21">
        <v>3553097357</v>
      </c>
      <c r="D68" s="21">
        <v>2624242793</v>
      </c>
      <c r="E68" s="21">
        <v>1435059792.99</v>
      </c>
      <c r="F68" s="21">
        <v>1435059792.99</v>
      </c>
      <c r="G68" s="21">
        <v>1435059792.99</v>
      </c>
      <c r="H68" s="21">
        <v>1435059792.99</v>
      </c>
      <c r="I68" s="21">
        <v>1189183000.01</v>
      </c>
      <c r="J68" s="21">
        <v>1189183000.01</v>
      </c>
      <c r="K68" s="27">
        <v>0.54684718838437141</v>
      </c>
      <c r="L68" s="27">
        <v>0.54684718838437141</v>
      </c>
    </row>
    <row r="69" spans="1:12" x14ac:dyDescent="0.25">
      <c r="A69" s="16" t="s">
        <v>1722</v>
      </c>
      <c r="B69" s="39"/>
      <c r="C69" s="22">
        <v>800000000</v>
      </c>
      <c r="D69" s="22">
        <v>800000000</v>
      </c>
      <c r="E69" s="22">
        <v>800000000</v>
      </c>
      <c r="F69" s="22">
        <v>800000000</v>
      </c>
      <c r="G69" s="22">
        <v>800000000</v>
      </c>
      <c r="H69" s="22">
        <v>800000000</v>
      </c>
      <c r="I69" s="22">
        <v>0</v>
      </c>
      <c r="J69" s="22">
        <v>0</v>
      </c>
      <c r="K69" s="28">
        <v>1</v>
      </c>
      <c r="L69" s="28">
        <v>1</v>
      </c>
    </row>
    <row r="70" spans="1:12" ht="30" x14ac:dyDescent="0.25">
      <c r="A70" s="31" t="s">
        <v>1501</v>
      </c>
      <c r="B70" s="40" t="s">
        <v>1502</v>
      </c>
      <c r="C70" s="29">
        <v>800000000</v>
      </c>
      <c r="D70" s="29">
        <v>800000000</v>
      </c>
      <c r="E70" s="29">
        <v>800000000</v>
      </c>
      <c r="F70" s="29">
        <v>800000000</v>
      </c>
      <c r="G70" s="29">
        <v>800000000</v>
      </c>
      <c r="H70" s="29">
        <v>800000000</v>
      </c>
      <c r="I70" s="29">
        <v>0</v>
      </c>
      <c r="J70" s="29">
        <v>0</v>
      </c>
      <c r="K70" s="30">
        <v>1</v>
      </c>
      <c r="L70" s="30">
        <v>1</v>
      </c>
    </row>
    <row r="71" spans="1:12" x14ac:dyDescent="0.25">
      <c r="A71" s="14" t="s">
        <v>1999</v>
      </c>
      <c r="B71" s="37"/>
      <c r="C71" s="20">
        <v>896073000</v>
      </c>
      <c r="D71" s="20">
        <v>896073000</v>
      </c>
      <c r="E71" s="20">
        <v>0</v>
      </c>
      <c r="F71" s="20">
        <v>0</v>
      </c>
      <c r="G71" s="20">
        <v>0</v>
      </c>
      <c r="H71" s="20">
        <v>0</v>
      </c>
      <c r="I71" s="20">
        <v>896073000</v>
      </c>
      <c r="J71" s="20">
        <v>896073000</v>
      </c>
      <c r="K71" s="26">
        <v>0</v>
      </c>
      <c r="L71" s="26">
        <v>0</v>
      </c>
    </row>
    <row r="72" spans="1:12" ht="30" x14ac:dyDescent="0.25">
      <c r="A72" s="31" t="s">
        <v>1515</v>
      </c>
      <c r="B72" s="40" t="s">
        <v>1518</v>
      </c>
      <c r="C72" s="29">
        <v>896073000</v>
      </c>
      <c r="D72" s="29">
        <v>896073000</v>
      </c>
      <c r="E72" s="29">
        <v>0</v>
      </c>
      <c r="F72" s="29">
        <v>0</v>
      </c>
      <c r="G72" s="29">
        <v>0</v>
      </c>
      <c r="H72" s="29">
        <v>0</v>
      </c>
      <c r="I72" s="29">
        <v>896073000</v>
      </c>
      <c r="J72" s="29">
        <v>896073000</v>
      </c>
      <c r="K72" s="30">
        <v>0</v>
      </c>
      <c r="L72" s="30">
        <v>0</v>
      </c>
    </row>
    <row r="73" spans="1:12" x14ac:dyDescent="0.25">
      <c r="A73" s="14" t="s">
        <v>2001</v>
      </c>
      <c r="B73" s="37"/>
      <c r="C73" s="20">
        <v>407614357</v>
      </c>
      <c r="D73" s="20">
        <v>407614357</v>
      </c>
      <c r="E73" s="20">
        <v>407614356.99000001</v>
      </c>
      <c r="F73" s="20">
        <v>407614356.99000001</v>
      </c>
      <c r="G73" s="20">
        <v>407614356.99000001</v>
      </c>
      <c r="H73" s="20">
        <v>407614356.99000001</v>
      </c>
      <c r="I73" s="20">
        <v>9.9999904632568359E-3</v>
      </c>
      <c r="J73" s="20">
        <v>9.9999904632568359E-3</v>
      </c>
      <c r="K73" s="26">
        <v>0.99999999997546707</v>
      </c>
      <c r="L73" s="26">
        <v>0.99999999997546707</v>
      </c>
    </row>
    <row r="74" spans="1:12" ht="30" x14ac:dyDescent="0.25">
      <c r="A74" s="31" t="s">
        <v>1547</v>
      </c>
      <c r="B74" s="40" t="s">
        <v>1548</v>
      </c>
      <c r="C74" s="29">
        <v>407614357</v>
      </c>
      <c r="D74" s="29">
        <v>407614357</v>
      </c>
      <c r="E74" s="29">
        <v>407614356.99000001</v>
      </c>
      <c r="F74" s="29">
        <v>407614356.99000001</v>
      </c>
      <c r="G74" s="29">
        <v>407614356.99000001</v>
      </c>
      <c r="H74" s="29">
        <v>407614356.99000001</v>
      </c>
      <c r="I74" s="29">
        <v>9.9999904632568359E-3</v>
      </c>
      <c r="J74" s="29">
        <v>9.9999904632568359E-3</v>
      </c>
      <c r="K74" s="30">
        <v>0.99999999997546707</v>
      </c>
      <c r="L74" s="30">
        <v>0.99999999997546707</v>
      </c>
    </row>
    <row r="75" spans="1:12" x14ac:dyDescent="0.25">
      <c r="A75" s="14" t="s">
        <v>2004</v>
      </c>
      <c r="B75" s="37"/>
      <c r="C75" s="20">
        <v>109110000</v>
      </c>
      <c r="D75" s="20">
        <v>109110000</v>
      </c>
      <c r="E75" s="20">
        <v>0</v>
      </c>
      <c r="F75" s="20">
        <v>0</v>
      </c>
      <c r="G75" s="20">
        <v>0</v>
      </c>
      <c r="H75" s="20">
        <v>0</v>
      </c>
      <c r="I75" s="20">
        <v>109110000</v>
      </c>
      <c r="J75" s="20">
        <v>109110000</v>
      </c>
      <c r="K75" s="26">
        <v>0</v>
      </c>
      <c r="L75" s="26">
        <v>0</v>
      </c>
    </row>
    <row r="76" spans="1:12" ht="30" x14ac:dyDescent="0.25">
      <c r="A76" s="31" t="s">
        <v>1571</v>
      </c>
      <c r="B76" s="40" t="s">
        <v>1572</v>
      </c>
      <c r="C76" s="29">
        <v>109110000</v>
      </c>
      <c r="D76" s="29">
        <v>109110000</v>
      </c>
      <c r="E76" s="29">
        <v>0</v>
      </c>
      <c r="F76" s="29">
        <v>0</v>
      </c>
      <c r="G76" s="29">
        <v>0</v>
      </c>
      <c r="H76" s="29">
        <v>0</v>
      </c>
      <c r="I76" s="29">
        <v>109110000</v>
      </c>
      <c r="J76" s="29">
        <v>109110000</v>
      </c>
      <c r="K76" s="30">
        <v>0</v>
      </c>
      <c r="L76" s="30">
        <v>0</v>
      </c>
    </row>
    <row r="77" spans="1:12" x14ac:dyDescent="0.25">
      <c r="A77" s="14" t="s">
        <v>1741</v>
      </c>
      <c r="B77" s="37"/>
      <c r="C77" s="20">
        <v>0</v>
      </c>
      <c r="D77" s="20">
        <v>227445436</v>
      </c>
      <c r="E77" s="20">
        <v>227445436</v>
      </c>
      <c r="F77" s="20">
        <v>227445436</v>
      </c>
      <c r="G77" s="20">
        <v>227445436</v>
      </c>
      <c r="H77" s="20">
        <v>227445436</v>
      </c>
      <c r="I77" s="20">
        <v>0</v>
      </c>
      <c r="J77" s="20">
        <v>0</v>
      </c>
      <c r="K77" s="26">
        <v>1</v>
      </c>
      <c r="L77" s="26">
        <v>1</v>
      </c>
    </row>
    <row r="78" spans="1:12" ht="30" x14ac:dyDescent="0.25">
      <c r="A78" s="31" t="s">
        <v>1575</v>
      </c>
      <c r="B78" s="40" t="s">
        <v>1576</v>
      </c>
      <c r="C78" s="29">
        <v>0</v>
      </c>
      <c r="D78" s="29">
        <v>227445436</v>
      </c>
      <c r="E78" s="29">
        <v>227445436</v>
      </c>
      <c r="F78" s="29">
        <v>227445436</v>
      </c>
      <c r="G78" s="29">
        <v>227445436</v>
      </c>
      <c r="H78" s="29">
        <v>227445436</v>
      </c>
      <c r="I78" s="29">
        <v>0</v>
      </c>
      <c r="J78" s="29">
        <v>0</v>
      </c>
      <c r="K78" s="30">
        <v>1</v>
      </c>
      <c r="L78" s="30">
        <v>1</v>
      </c>
    </row>
    <row r="79" spans="1:12" x14ac:dyDescent="0.25">
      <c r="A79" s="14" t="s">
        <v>2000</v>
      </c>
      <c r="B79" s="37"/>
      <c r="C79" s="20">
        <v>1340300000</v>
      </c>
      <c r="D79" s="20">
        <v>184000000</v>
      </c>
      <c r="E79" s="20">
        <v>0</v>
      </c>
      <c r="F79" s="20">
        <v>0</v>
      </c>
      <c r="G79" s="20">
        <v>0</v>
      </c>
      <c r="H79" s="20">
        <v>0</v>
      </c>
      <c r="I79" s="20">
        <v>184000000</v>
      </c>
      <c r="J79" s="20">
        <v>184000000</v>
      </c>
      <c r="K79" s="26">
        <v>0</v>
      </c>
      <c r="L79" s="26">
        <v>0</v>
      </c>
    </row>
    <row r="80" spans="1:12" ht="30" x14ac:dyDescent="0.25">
      <c r="A80" s="31" t="s">
        <v>1519</v>
      </c>
      <c r="B80" s="40" t="s">
        <v>1522</v>
      </c>
      <c r="C80" s="29">
        <v>1340300000</v>
      </c>
      <c r="D80" s="29">
        <v>184000000</v>
      </c>
      <c r="E80" s="29">
        <v>0</v>
      </c>
      <c r="F80" s="29">
        <v>0</v>
      </c>
      <c r="G80" s="29">
        <v>0</v>
      </c>
      <c r="H80" s="29">
        <v>0</v>
      </c>
      <c r="I80" s="29">
        <v>184000000</v>
      </c>
      <c r="J80" s="29">
        <v>184000000</v>
      </c>
      <c r="K80" s="30">
        <v>0</v>
      </c>
      <c r="L80" s="30">
        <v>0</v>
      </c>
    </row>
    <row r="81" spans="1:12" x14ac:dyDescent="0.25">
      <c r="A81" s="13" t="s">
        <v>1759</v>
      </c>
      <c r="B81" s="36"/>
      <c r="C81" s="19">
        <v>1</v>
      </c>
      <c r="D81" s="19">
        <v>1</v>
      </c>
      <c r="E81" s="19">
        <v>0</v>
      </c>
      <c r="F81" s="19">
        <v>0</v>
      </c>
      <c r="G81" s="19">
        <v>0</v>
      </c>
      <c r="H81" s="19">
        <v>0</v>
      </c>
      <c r="I81" s="19">
        <v>1</v>
      </c>
      <c r="J81" s="19">
        <v>1</v>
      </c>
      <c r="K81" s="25">
        <v>0</v>
      </c>
      <c r="L81" s="25">
        <v>0</v>
      </c>
    </row>
    <row r="82" spans="1:12" x14ac:dyDescent="0.25">
      <c r="A82" s="14" t="s">
        <v>1810</v>
      </c>
      <c r="B82" s="37"/>
      <c r="C82" s="20">
        <v>1</v>
      </c>
      <c r="D82" s="20">
        <v>1</v>
      </c>
      <c r="E82" s="20">
        <v>0</v>
      </c>
      <c r="F82" s="20">
        <v>0</v>
      </c>
      <c r="G82" s="20">
        <v>0</v>
      </c>
      <c r="H82" s="20">
        <v>0</v>
      </c>
      <c r="I82" s="20">
        <v>1</v>
      </c>
      <c r="J82" s="20">
        <v>1</v>
      </c>
      <c r="K82" s="26">
        <v>0</v>
      </c>
      <c r="L82" s="26">
        <v>0</v>
      </c>
    </row>
    <row r="83" spans="1:12" x14ac:dyDescent="0.25">
      <c r="A83" s="15" t="s">
        <v>1955</v>
      </c>
      <c r="B83" s="38"/>
      <c r="C83" s="21">
        <v>1</v>
      </c>
      <c r="D83" s="21">
        <v>1</v>
      </c>
      <c r="E83" s="21">
        <v>0</v>
      </c>
      <c r="F83" s="21">
        <v>0</v>
      </c>
      <c r="G83" s="21">
        <v>0</v>
      </c>
      <c r="H83" s="21">
        <v>0</v>
      </c>
      <c r="I83" s="21">
        <v>1</v>
      </c>
      <c r="J83" s="21">
        <v>1</v>
      </c>
      <c r="K83" s="27">
        <v>0</v>
      </c>
      <c r="L83" s="27">
        <v>0</v>
      </c>
    </row>
    <row r="84" spans="1:12" x14ac:dyDescent="0.25">
      <c r="A84" s="16" t="s">
        <v>1722</v>
      </c>
      <c r="B84" s="39"/>
      <c r="C84" s="22">
        <v>1</v>
      </c>
      <c r="D84" s="22">
        <v>1</v>
      </c>
      <c r="E84" s="22">
        <v>0</v>
      </c>
      <c r="F84" s="22">
        <v>0</v>
      </c>
      <c r="G84" s="22">
        <v>0</v>
      </c>
      <c r="H84" s="22">
        <v>0</v>
      </c>
      <c r="I84" s="22">
        <v>1</v>
      </c>
      <c r="J84" s="22">
        <v>1</v>
      </c>
      <c r="K84" s="28">
        <v>0</v>
      </c>
      <c r="L84" s="28">
        <v>0</v>
      </c>
    </row>
    <row r="85" spans="1:12" ht="30" x14ac:dyDescent="0.25">
      <c r="A85" s="31" t="s">
        <v>1503</v>
      </c>
      <c r="B85" s="40" t="s">
        <v>1504</v>
      </c>
      <c r="C85" s="29">
        <v>1</v>
      </c>
      <c r="D85" s="29">
        <v>1</v>
      </c>
      <c r="E85" s="29">
        <v>0</v>
      </c>
      <c r="F85" s="29">
        <v>0</v>
      </c>
      <c r="G85" s="29">
        <v>0</v>
      </c>
      <c r="H85" s="29">
        <v>0</v>
      </c>
      <c r="I85" s="29">
        <v>1</v>
      </c>
      <c r="J85" s="29">
        <v>1</v>
      </c>
      <c r="K85" s="30">
        <v>0</v>
      </c>
      <c r="L85" s="30">
        <v>0</v>
      </c>
    </row>
    <row r="86" spans="1:12" x14ac:dyDescent="0.25">
      <c r="A86" s="13" t="s">
        <v>1765</v>
      </c>
      <c r="B86" s="36"/>
      <c r="C86" s="19">
        <v>152482578</v>
      </c>
      <c r="D86" s="19">
        <v>152482578</v>
      </c>
      <c r="E86" s="19">
        <v>152481578</v>
      </c>
      <c r="F86" s="19">
        <v>152481578</v>
      </c>
      <c r="G86" s="19">
        <v>152481578</v>
      </c>
      <c r="H86" s="19">
        <v>152481578</v>
      </c>
      <c r="I86" s="19">
        <v>1000</v>
      </c>
      <c r="J86" s="19">
        <v>1000</v>
      </c>
      <c r="K86" s="25">
        <v>0.99999344187373329</v>
      </c>
      <c r="L86" s="25">
        <v>0.99999344187373329</v>
      </c>
    </row>
    <row r="87" spans="1:12" x14ac:dyDescent="0.25">
      <c r="A87" s="14" t="s">
        <v>1766</v>
      </c>
      <c r="B87" s="37"/>
      <c r="C87" s="20">
        <v>64365799</v>
      </c>
      <c r="D87" s="20">
        <v>64365799</v>
      </c>
      <c r="E87" s="20">
        <v>64365799</v>
      </c>
      <c r="F87" s="20">
        <v>64365799</v>
      </c>
      <c r="G87" s="20">
        <v>64365799</v>
      </c>
      <c r="H87" s="20">
        <v>64365799</v>
      </c>
      <c r="I87" s="20">
        <v>0</v>
      </c>
      <c r="J87" s="20">
        <v>0</v>
      </c>
      <c r="K87" s="26">
        <v>1</v>
      </c>
      <c r="L87" s="26">
        <v>1</v>
      </c>
    </row>
    <row r="88" spans="1:12" x14ac:dyDescent="0.25">
      <c r="A88" s="15" t="s">
        <v>1997</v>
      </c>
      <c r="B88" s="38"/>
      <c r="C88" s="21">
        <v>64365799</v>
      </c>
      <c r="D88" s="21">
        <v>64365799</v>
      </c>
      <c r="E88" s="21">
        <v>64365799</v>
      </c>
      <c r="F88" s="21">
        <v>64365799</v>
      </c>
      <c r="G88" s="21">
        <v>64365799</v>
      </c>
      <c r="H88" s="21">
        <v>64365799</v>
      </c>
      <c r="I88" s="21">
        <v>0</v>
      </c>
      <c r="J88" s="21">
        <v>0</v>
      </c>
      <c r="K88" s="27">
        <v>1</v>
      </c>
      <c r="L88" s="27">
        <v>1</v>
      </c>
    </row>
    <row r="89" spans="1:12" x14ac:dyDescent="0.25">
      <c r="A89" s="16" t="s">
        <v>1722</v>
      </c>
      <c r="B89" s="39"/>
      <c r="C89" s="22">
        <v>64365799</v>
      </c>
      <c r="D89" s="22">
        <v>64365799</v>
      </c>
      <c r="E89" s="22">
        <v>64365799</v>
      </c>
      <c r="F89" s="22">
        <v>64365799</v>
      </c>
      <c r="G89" s="22">
        <v>64365799</v>
      </c>
      <c r="H89" s="22">
        <v>64365799</v>
      </c>
      <c r="I89" s="22">
        <v>0</v>
      </c>
      <c r="J89" s="22">
        <v>0</v>
      </c>
      <c r="K89" s="28">
        <v>1</v>
      </c>
      <c r="L89" s="28">
        <v>1</v>
      </c>
    </row>
    <row r="90" spans="1:12" ht="30" x14ac:dyDescent="0.25">
      <c r="A90" s="31" t="s">
        <v>1505</v>
      </c>
      <c r="B90" s="40" t="s">
        <v>1506</v>
      </c>
      <c r="C90" s="29">
        <v>64365799</v>
      </c>
      <c r="D90" s="29">
        <v>64365799</v>
      </c>
      <c r="E90" s="29">
        <v>64365799</v>
      </c>
      <c r="F90" s="29">
        <v>64365799</v>
      </c>
      <c r="G90" s="29">
        <v>64365799</v>
      </c>
      <c r="H90" s="29">
        <v>64365799</v>
      </c>
      <c r="I90" s="29">
        <v>0</v>
      </c>
      <c r="J90" s="29">
        <v>0</v>
      </c>
      <c r="K90" s="30">
        <v>1</v>
      </c>
      <c r="L90" s="30">
        <v>1</v>
      </c>
    </row>
    <row r="91" spans="1:12" x14ac:dyDescent="0.25">
      <c r="A91" s="14" t="s">
        <v>1888</v>
      </c>
      <c r="B91" s="37"/>
      <c r="C91" s="20">
        <v>88116779</v>
      </c>
      <c r="D91" s="20">
        <v>88116779</v>
      </c>
      <c r="E91" s="20">
        <v>88115779</v>
      </c>
      <c r="F91" s="20">
        <v>88115779</v>
      </c>
      <c r="G91" s="20">
        <v>88115779</v>
      </c>
      <c r="H91" s="20">
        <v>88115779</v>
      </c>
      <c r="I91" s="20">
        <v>1000</v>
      </c>
      <c r="J91" s="20">
        <v>1000</v>
      </c>
      <c r="K91" s="26">
        <v>0.99998865142358417</v>
      </c>
      <c r="L91" s="26">
        <v>0.99998865142358417</v>
      </c>
    </row>
    <row r="92" spans="1:12" x14ac:dyDescent="0.25">
      <c r="A92" s="15" t="s">
        <v>1889</v>
      </c>
      <c r="B92" s="38"/>
      <c r="C92" s="21">
        <v>88116779</v>
      </c>
      <c r="D92" s="21">
        <v>88116779</v>
      </c>
      <c r="E92" s="21">
        <v>88115779</v>
      </c>
      <c r="F92" s="21">
        <v>88115779</v>
      </c>
      <c r="G92" s="21">
        <v>88115779</v>
      </c>
      <c r="H92" s="21">
        <v>88115779</v>
      </c>
      <c r="I92" s="21">
        <v>1000</v>
      </c>
      <c r="J92" s="21">
        <v>1000</v>
      </c>
      <c r="K92" s="27">
        <v>0.99998865142358417</v>
      </c>
      <c r="L92" s="27">
        <v>0.99998865142358417</v>
      </c>
    </row>
    <row r="93" spans="1:12" x14ac:dyDescent="0.25">
      <c r="A93" s="16" t="s">
        <v>1722</v>
      </c>
      <c r="B93" s="39"/>
      <c r="C93" s="22">
        <v>88116779</v>
      </c>
      <c r="D93" s="22">
        <v>88116779</v>
      </c>
      <c r="E93" s="22">
        <v>88115779</v>
      </c>
      <c r="F93" s="22">
        <v>88115779</v>
      </c>
      <c r="G93" s="22">
        <v>88115779</v>
      </c>
      <c r="H93" s="22">
        <v>88115779</v>
      </c>
      <c r="I93" s="22">
        <v>1000</v>
      </c>
      <c r="J93" s="22">
        <v>1000</v>
      </c>
      <c r="K93" s="28">
        <v>0.99998865142358417</v>
      </c>
      <c r="L93" s="28">
        <v>0.99998865142358417</v>
      </c>
    </row>
    <row r="94" spans="1:12" ht="45" x14ac:dyDescent="0.25">
      <c r="A94" s="31" t="s">
        <v>1507</v>
      </c>
      <c r="B94" s="40" t="s">
        <v>1508</v>
      </c>
      <c r="C94" s="29">
        <v>88116779</v>
      </c>
      <c r="D94" s="29">
        <v>88116779</v>
      </c>
      <c r="E94" s="29">
        <v>88115779</v>
      </c>
      <c r="F94" s="29">
        <v>88115779</v>
      </c>
      <c r="G94" s="29">
        <v>88115779</v>
      </c>
      <c r="H94" s="29">
        <v>88115779</v>
      </c>
      <c r="I94" s="29">
        <v>1000</v>
      </c>
      <c r="J94" s="29">
        <v>1000</v>
      </c>
      <c r="K94" s="30">
        <v>0.99998865142358417</v>
      </c>
      <c r="L94" s="30">
        <v>0.99998865142358417</v>
      </c>
    </row>
    <row r="95" spans="1:12" x14ac:dyDescent="0.25">
      <c r="A95" s="65" t="s">
        <v>2032</v>
      </c>
      <c r="B95" s="66"/>
      <c r="C95" s="32">
        <v>11806391447</v>
      </c>
      <c r="D95" s="32">
        <v>9261954745</v>
      </c>
      <c r="E95" s="32">
        <v>5783907740.6899996</v>
      </c>
      <c r="F95" s="32">
        <v>5783907740.6899996</v>
      </c>
      <c r="G95" s="32">
        <v>5783907740.6899996</v>
      </c>
      <c r="H95" s="32">
        <v>5783907740.6899996</v>
      </c>
      <c r="I95" s="32">
        <v>3478047004.3100004</v>
      </c>
      <c r="J95" s="32">
        <v>3478047004.3100004</v>
      </c>
      <c r="K95" s="33">
        <v>0.62448024201504559</v>
      </c>
      <c r="L95" s="33">
        <v>0.62448024201504559</v>
      </c>
    </row>
  </sheetData>
  <mergeCells count="2">
    <mergeCell ref="A3:B3"/>
    <mergeCell ref="A95:B9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68"/>
  <sheetViews>
    <sheetView topLeftCell="C1" zoomScale="90" zoomScaleNormal="90" workbookViewId="0">
      <selection activeCell="A3" sqref="A3:L3"/>
    </sheetView>
  </sheetViews>
  <sheetFormatPr baseColWidth="10" defaultRowHeight="15" x14ac:dyDescent="0.25"/>
  <cols>
    <col min="1" max="1" width="26.28515625" customWidth="1"/>
    <col min="2" max="2" width="72" style="34" customWidth="1"/>
    <col min="3" max="8" width="18.85546875" style="17" bestFit="1" customWidth="1"/>
    <col min="9" max="9" width="24.85546875" style="17" bestFit="1" customWidth="1"/>
    <col min="10" max="10" width="18.85546875" style="17" bestFit="1" customWidth="1"/>
    <col min="11" max="11" width="17.42578125" style="23" bestFit="1" customWidth="1"/>
    <col min="12" max="12" width="16.140625" style="23" bestFit="1" customWidth="1"/>
  </cols>
  <sheetData>
    <row r="1" spans="1:12" x14ac:dyDescent="0.25">
      <c r="A1" s="1" t="s">
        <v>1</v>
      </c>
      <c r="C1" s="17" t="s">
        <v>1587</v>
      </c>
    </row>
    <row r="3" spans="1:12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2006</v>
      </c>
      <c r="B4" s="35"/>
      <c r="C4" s="18">
        <v>7223660996</v>
      </c>
      <c r="D4" s="18">
        <v>7194162996</v>
      </c>
      <c r="E4" s="18">
        <v>3587302171.3299999</v>
      </c>
      <c r="F4" s="18">
        <v>3527302171.3299999</v>
      </c>
      <c r="G4" s="18">
        <v>3412783250.8999996</v>
      </c>
      <c r="H4" s="18">
        <v>3237329458.5499997</v>
      </c>
      <c r="I4" s="18">
        <v>3606860824.6700001</v>
      </c>
      <c r="J4" s="18">
        <v>3666860824.6700001</v>
      </c>
      <c r="K4" s="24">
        <v>0.49864065817309983</v>
      </c>
      <c r="L4" s="24">
        <v>0.49030056356676965</v>
      </c>
    </row>
    <row r="5" spans="1:12" x14ac:dyDescent="0.25">
      <c r="A5" s="13" t="s">
        <v>1712</v>
      </c>
      <c r="B5" s="36"/>
      <c r="C5" s="19">
        <v>7223660996</v>
      </c>
      <c r="D5" s="19">
        <v>7194162996</v>
      </c>
      <c r="E5" s="19">
        <v>3587302171.3299999</v>
      </c>
      <c r="F5" s="19">
        <v>3527302171.3299999</v>
      </c>
      <c r="G5" s="19">
        <v>3412783250.8999996</v>
      </c>
      <c r="H5" s="19">
        <v>3237329458.5499997</v>
      </c>
      <c r="I5" s="19">
        <v>3606860824.6700001</v>
      </c>
      <c r="J5" s="19">
        <v>3666860824.6700001</v>
      </c>
      <c r="K5" s="25">
        <v>0.49864065817309983</v>
      </c>
      <c r="L5" s="25">
        <v>0.49030056356676965</v>
      </c>
    </row>
    <row r="6" spans="1:12" x14ac:dyDescent="0.25">
      <c r="A6" s="14" t="s">
        <v>1903</v>
      </c>
      <c r="B6" s="37"/>
      <c r="C6" s="20">
        <v>6473660996</v>
      </c>
      <c r="D6" s="20">
        <v>6444162996</v>
      </c>
      <c r="E6" s="20">
        <v>3587302171.3299999</v>
      </c>
      <c r="F6" s="20">
        <v>3527302171.3299999</v>
      </c>
      <c r="G6" s="20">
        <v>3412783250.8999996</v>
      </c>
      <c r="H6" s="20">
        <v>3237329458.5499997</v>
      </c>
      <c r="I6" s="20">
        <v>2856860824.6700001</v>
      </c>
      <c r="J6" s="20">
        <v>2916860824.6700001</v>
      </c>
      <c r="K6" s="26">
        <v>0.55667464860164129</v>
      </c>
      <c r="L6" s="26">
        <v>0.54736389714528566</v>
      </c>
    </row>
    <row r="7" spans="1:12" x14ac:dyDescent="0.25">
      <c r="A7" s="15" t="s">
        <v>2017</v>
      </c>
      <c r="B7" s="38"/>
      <c r="C7" s="21">
        <v>1624425787</v>
      </c>
      <c r="D7" s="21">
        <v>1624425787</v>
      </c>
      <c r="E7" s="21">
        <v>1224425787</v>
      </c>
      <c r="F7" s="21">
        <v>1164425787</v>
      </c>
      <c r="G7" s="21">
        <v>1164425787</v>
      </c>
      <c r="H7" s="21">
        <v>1164425787</v>
      </c>
      <c r="I7" s="21">
        <v>400000000</v>
      </c>
      <c r="J7" s="21">
        <v>460000000</v>
      </c>
      <c r="K7" s="27">
        <v>0.75375914172187419</v>
      </c>
      <c r="L7" s="27">
        <v>0.71682301298015527</v>
      </c>
    </row>
    <row r="8" spans="1:12" x14ac:dyDescent="0.25">
      <c r="A8" s="16" t="s">
        <v>1722</v>
      </c>
      <c r="B8" s="39"/>
      <c r="C8" s="22">
        <v>1224425787</v>
      </c>
      <c r="D8" s="22">
        <v>1224425787</v>
      </c>
      <c r="E8" s="22">
        <v>1224425787</v>
      </c>
      <c r="F8" s="22">
        <v>1164425787</v>
      </c>
      <c r="G8" s="22">
        <v>1164425787</v>
      </c>
      <c r="H8" s="22">
        <v>1164425787</v>
      </c>
      <c r="I8" s="22">
        <v>0</v>
      </c>
      <c r="J8" s="22">
        <v>60000000</v>
      </c>
      <c r="K8" s="28">
        <v>1</v>
      </c>
      <c r="L8" s="28">
        <v>0.95099743844254725</v>
      </c>
    </row>
    <row r="9" spans="1:12" x14ac:dyDescent="0.25">
      <c r="A9" s="31" t="s">
        <v>1639</v>
      </c>
      <c r="B9" s="40" t="s">
        <v>1640</v>
      </c>
      <c r="C9" s="29">
        <v>648225418</v>
      </c>
      <c r="D9" s="29">
        <v>648225418</v>
      </c>
      <c r="E9" s="29">
        <v>648225418</v>
      </c>
      <c r="F9" s="29">
        <v>648225418</v>
      </c>
      <c r="G9" s="29">
        <v>648225418</v>
      </c>
      <c r="H9" s="29">
        <v>648225418</v>
      </c>
      <c r="I9" s="29">
        <v>0</v>
      </c>
      <c r="J9" s="29">
        <v>0</v>
      </c>
      <c r="K9" s="30">
        <v>1</v>
      </c>
      <c r="L9" s="30">
        <v>1</v>
      </c>
    </row>
    <row r="10" spans="1:12" ht="30" x14ac:dyDescent="0.25">
      <c r="A10" s="31" t="s">
        <v>1641</v>
      </c>
      <c r="B10" s="40" t="s">
        <v>1642</v>
      </c>
      <c r="C10" s="29">
        <v>576200369</v>
      </c>
      <c r="D10" s="29">
        <v>576200369</v>
      </c>
      <c r="E10" s="29">
        <v>576200369</v>
      </c>
      <c r="F10" s="29">
        <v>516200369</v>
      </c>
      <c r="G10" s="29">
        <v>516200369</v>
      </c>
      <c r="H10" s="29">
        <v>516200369</v>
      </c>
      <c r="I10" s="29">
        <v>0</v>
      </c>
      <c r="J10" s="29">
        <v>60000000</v>
      </c>
      <c r="K10" s="30">
        <v>1</v>
      </c>
      <c r="L10" s="30">
        <v>0.8958695564459106</v>
      </c>
    </row>
    <row r="11" spans="1:12" x14ac:dyDescent="0.25">
      <c r="A11" s="14" t="s">
        <v>2016</v>
      </c>
      <c r="B11" s="37"/>
      <c r="C11" s="20">
        <v>400000000</v>
      </c>
      <c r="D11" s="20">
        <v>400000000</v>
      </c>
      <c r="E11" s="20">
        <v>0</v>
      </c>
      <c r="F11" s="20">
        <v>0</v>
      </c>
      <c r="G11" s="20">
        <v>0</v>
      </c>
      <c r="H11" s="20">
        <v>0</v>
      </c>
      <c r="I11" s="20">
        <v>400000000</v>
      </c>
      <c r="J11" s="20">
        <v>400000000</v>
      </c>
      <c r="K11" s="26">
        <v>0</v>
      </c>
      <c r="L11" s="26">
        <v>0</v>
      </c>
    </row>
    <row r="12" spans="1:12" x14ac:dyDescent="0.25">
      <c r="A12" s="31" t="s">
        <v>1617</v>
      </c>
      <c r="B12" s="40" t="s">
        <v>1620</v>
      </c>
      <c r="C12" s="29">
        <v>200000000</v>
      </c>
      <c r="D12" s="29">
        <v>200000000</v>
      </c>
      <c r="E12" s="29">
        <v>0</v>
      </c>
      <c r="F12" s="29">
        <v>0</v>
      </c>
      <c r="G12" s="29">
        <v>0</v>
      </c>
      <c r="H12" s="29">
        <v>0</v>
      </c>
      <c r="I12" s="29">
        <v>200000000</v>
      </c>
      <c r="J12" s="29">
        <v>200000000</v>
      </c>
      <c r="K12" s="30">
        <v>0</v>
      </c>
      <c r="L12" s="30">
        <v>0</v>
      </c>
    </row>
    <row r="13" spans="1:12" x14ac:dyDescent="0.25">
      <c r="A13" s="31" t="s">
        <v>1621</v>
      </c>
      <c r="B13" s="40" t="s">
        <v>1622</v>
      </c>
      <c r="C13" s="29">
        <v>200000000</v>
      </c>
      <c r="D13" s="29">
        <v>200000000</v>
      </c>
      <c r="E13" s="29">
        <v>0</v>
      </c>
      <c r="F13" s="29">
        <v>0</v>
      </c>
      <c r="G13" s="29">
        <v>0</v>
      </c>
      <c r="H13" s="29">
        <v>0</v>
      </c>
      <c r="I13" s="29">
        <v>200000000</v>
      </c>
      <c r="J13" s="29">
        <v>200000000</v>
      </c>
      <c r="K13" s="30">
        <v>0</v>
      </c>
      <c r="L13" s="30">
        <v>0</v>
      </c>
    </row>
    <row r="14" spans="1:12" x14ac:dyDescent="0.25">
      <c r="A14" s="15" t="s">
        <v>2018</v>
      </c>
      <c r="B14" s="38"/>
      <c r="C14" s="21">
        <v>687265119</v>
      </c>
      <c r="D14" s="21">
        <v>767265119</v>
      </c>
      <c r="E14" s="21">
        <v>587265119</v>
      </c>
      <c r="F14" s="21">
        <v>587265119</v>
      </c>
      <c r="G14" s="21">
        <v>472746198.56999999</v>
      </c>
      <c r="H14" s="21">
        <v>402598452</v>
      </c>
      <c r="I14" s="21">
        <v>180000000</v>
      </c>
      <c r="J14" s="21">
        <v>180000000</v>
      </c>
      <c r="K14" s="27">
        <v>0.76540051731453729</v>
      </c>
      <c r="L14" s="27">
        <v>0.76540051731453729</v>
      </c>
    </row>
    <row r="15" spans="1:12" x14ac:dyDescent="0.25">
      <c r="A15" s="16" t="s">
        <v>1722</v>
      </c>
      <c r="B15" s="39"/>
      <c r="C15" s="22">
        <v>587265119</v>
      </c>
      <c r="D15" s="22">
        <v>667265119</v>
      </c>
      <c r="E15" s="22">
        <v>587265119</v>
      </c>
      <c r="F15" s="22">
        <v>587265119</v>
      </c>
      <c r="G15" s="22">
        <v>472746198.56999999</v>
      </c>
      <c r="H15" s="22">
        <v>402598452</v>
      </c>
      <c r="I15" s="22">
        <v>80000000</v>
      </c>
      <c r="J15" s="22">
        <v>80000000</v>
      </c>
      <c r="K15" s="28">
        <v>0.88010762480752425</v>
      </c>
      <c r="L15" s="28">
        <v>0.88010762480752425</v>
      </c>
    </row>
    <row r="16" spans="1:12" ht="30" x14ac:dyDescent="0.25">
      <c r="A16" s="31" t="s">
        <v>1643</v>
      </c>
      <c r="B16" s="40" t="s">
        <v>1644</v>
      </c>
      <c r="C16" s="29">
        <v>429645083</v>
      </c>
      <c r="D16" s="29">
        <v>509645083</v>
      </c>
      <c r="E16" s="29">
        <v>429645083</v>
      </c>
      <c r="F16" s="29">
        <v>429645083</v>
      </c>
      <c r="G16" s="29">
        <v>343126162.56999999</v>
      </c>
      <c r="H16" s="29">
        <v>272978416</v>
      </c>
      <c r="I16" s="29">
        <v>80000000</v>
      </c>
      <c r="J16" s="29">
        <v>80000000</v>
      </c>
      <c r="K16" s="30">
        <v>0.84302801563573604</v>
      </c>
      <c r="L16" s="30">
        <v>0.84302801563573604</v>
      </c>
    </row>
    <row r="17" spans="1:12" ht="30" x14ac:dyDescent="0.25">
      <c r="A17" s="31" t="s">
        <v>1645</v>
      </c>
      <c r="B17" s="40" t="s">
        <v>1646</v>
      </c>
      <c r="C17" s="29">
        <v>157620036</v>
      </c>
      <c r="D17" s="29">
        <v>157620036</v>
      </c>
      <c r="E17" s="29">
        <v>157620036</v>
      </c>
      <c r="F17" s="29">
        <v>157620036</v>
      </c>
      <c r="G17" s="29">
        <v>129620036</v>
      </c>
      <c r="H17" s="29">
        <v>129620036</v>
      </c>
      <c r="I17" s="29">
        <v>0</v>
      </c>
      <c r="J17" s="29">
        <v>0</v>
      </c>
      <c r="K17" s="30">
        <v>1</v>
      </c>
      <c r="L17" s="30">
        <v>1</v>
      </c>
    </row>
    <row r="18" spans="1:12" x14ac:dyDescent="0.25">
      <c r="A18" s="14" t="s">
        <v>2016</v>
      </c>
      <c r="B18" s="37"/>
      <c r="C18" s="20">
        <v>100000000</v>
      </c>
      <c r="D18" s="20">
        <v>100000000</v>
      </c>
      <c r="E18" s="20">
        <v>0</v>
      </c>
      <c r="F18" s="20">
        <v>0</v>
      </c>
      <c r="G18" s="20">
        <v>0</v>
      </c>
      <c r="H18" s="20">
        <v>0</v>
      </c>
      <c r="I18" s="20">
        <v>100000000</v>
      </c>
      <c r="J18" s="20">
        <v>100000000</v>
      </c>
      <c r="K18" s="26">
        <v>0</v>
      </c>
      <c r="L18" s="26">
        <v>0</v>
      </c>
    </row>
    <row r="19" spans="1:12" x14ac:dyDescent="0.25">
      <c r="A19" s="31" t="s">
        <v>1623</v>
      </c>
      <c r="B19" s="40" t="s">
        <v>1624</v>
      </c>
      <c r="C19" s="29">
        <v>50000000</v>
      </c>
      <c r="D19" s="29">
        <v>50000000</v>
      </c>
      <c r="E19" s="29">
        <v>0</v>
      </c>
      <c r="F19" s="29">
        <v>0</v>
      </c>
      <c r="G19" s="29">
        <v>0</v>
      </c>
      <c r="H19" s="29">
        <v>0</v>
      </c>
      <c r="I19" s="29">
        <v>50000000</v>
      </c>
      <c r="J19" s="29">
        <v>50000000</v>
      </c>
      <c r="K19" s="30">
        <v>0</v>
      </c>
      <c r="L19" s="30">
        <v>0</v>
      </c>
    </row>
    <row r="20" spans="1:12" x14ac:dyDescent="0.25">
      <c r="A20" s="31" t="s">
        <v>1625</v>
      </c>
      <c r="B20" s="40" t="s">
        <v>1626</v>
      </c>
      <c r="C20" s="29">
        <v>50000000</v>
      </c>
      <c r="D20" s="29">
        <v>50000000</v>
      </c>
      <c r="E20" s="29">
        <v>0</v>
      </c>
      <c r="F20" s="29">
        <v>0</v>
      </c>
      <c r="G20" s="29">
        <v>0</v>
      </c>
      <c r="H20" s="29">
        <v>0</v>
      </c>
      <c r="I20" s="29">
        <v>50000000</v>
      </c>
      <c r="J20" s="29">
        <v>50000000</v>
      </c>
      <c r="K20" s="30">
        <v>0</v>
      </c>
      <c r="L20" s="30">
        <v>0</v>
      </c>
    </row>
    <row r="21" spans="1:12" x14ac:dyDescent="0.25">
      <c r="A21" s="15" t="s">
        <v>2008</v>
      </c>
      <c r="B21" s="38"/>
      <c r="C21" s="21">
        <v>1981760591</v>
      </c>
      <c r="D21" s="21">
        <v>1872262591</v>
      </c>
      <c r="E21" s="21">
        <v>1321920590</v>
      </c>
      <c r="F21" s="21">
        <v>1321920590</v>
      </c>
      <c r="G21" s="21">
        <v>1321920590</v>
      </c>
      <c r="H21" s="21">
        <v>1321920590</v>
      </c>
      <c r="I21" s="21">
        <v>550342001</v>
      </c>
      <c r="J21" s="21">
        <v>550342001</v>
      </c>
      <c r="K21" s="27">
        <v>0.70605512087593703</v>
      </c>
      <c r="L21" s="27">
        <v>0.70605512087593703</v>
      </c>
    </row>
    <row r="22" spans="1:12" x14ac:dyDescent="0.25">
      <c r="A22" s="16" t="s">
        <v>1722</v>
      </c>
      <c r="B22" s="39"/>
      <c r="C22" s="22">
        <v>1321920590</v>
      </c>
      <c r="D22" s="22">
        <v>1321920590</v>
      </c>
      <c r="E22" s="22">
        <v>1321920590</v>
      </c>
      <c r="F22" s="22">
        <v>1321920590</v>
      </c>
      <c r="G22" s="22">
        <v>1321920590</v>
      </c>
      <c r="H22" s="22">
        <v>1321920590</v>
      </c>
      <c r="I22" s="22">
        <v>0</v>
      </c>
      <c r="J22" s="22">
        <v>0</v>
      </c>
      <c r="K22" s="28">
        <v>1</v>
      </c>
      <c r="L22" s="28">
        <v>1</v>
      </c>
    </row>
    <row r="23" spans="1:12" ht="30" x14ac:dyDescent="0.25">
      <c r="A23" s="31" t="s">
        <v>1649</v>
      </c>
      <c r="B23" s="40" t="s">
        <v>1650</v>
      </c>
      <c r="C23" s="29">
        <v>1321920590</v>
      </c>
      <c r="D23" s="29">
        <v>1321920590</v>
      </c>
      <c r="E23" s="29">
        <v>1321920590</v>
      </c>
      <c r="F23" s="29">
        <v>1321920590</v>
      </c>
      <c r="G23" s="29">
        <v>1321920590</v>
      </c>
      <c r="H23" s="29">
        <v>1321920590</v>
      </c>
      <c r="I23" s="29">
        <v>0</v>
      </c>
      <c r="J23" s="29">
        <v>0</v>
      </c>
      <c r="K23" s="30">
        <v>1</v>
      </c>
      <c r="L23" s="30">
        <v>1</v>
      </c>
    </row>
    <row r="24" spans="1:12" x14ac:dyDescent="0.25">
      <c r="A24" s="14" t="s">
        <v>2016</v>
      </c>
      <c r="B24" s="37"/>
      <c r="C24" s="20">
        <v>450000000</v>
      </c>
      <c r="D24" s="20">
        <v>450000000</v>
      </c>
      <c r="E24" s="20">
        <v>0</v>
      </c>
      <c r="F24" s="20">
        <v>0</v>
      </c>
      <c r="G24" s="20">
        <v>0</v>
      </c>
      <c r="H24" s="20">
        <v>0</v>
      </c>
      <c r="I24" s="20">
        <v>450000000</v>
      </c>
      <c r="J24" s="20">
        <v>450000000</v>
      </c>
      <c r="K24" s="26">
        <v>0</v>
      </c>
      <c r="L24" s="26">
        <v>0</v>
      </c>
    </row>
    <row r="25" spans="1:12" x14ac:dyDescent="0.25">
      <c r="A25" s="31" t="s">
        <v>1629</v>
      </c>
      <c r="B25" s="40" t="s">
        <v>1630</v>
      </c>
      <c r="C25" s="29">
        <v>450000000</v>
      </c>
      <c r="D25" s="29">
        <v>450000000</v>
      </c>
      <c r="E25" s="29">
        <v>0</v>
      </c>
      <c r="F25" s="29">
        <v>0</v>
      </c>
      <c r="G25" s="29">
        <v>0</v>
      </c>
      <c r="H25" s="29">
        <v>0</v>
      </c>
      <c r="I25" s="29">
        <v>450000000</v>
      </c>
      <c r="J25" s="29">
        <v>450000000</v>
      </c>
      <c r="K25" s="30">
        <v>0</v>
      </c>
      <c r="L25" s="30">
        <v>0</v>
      </c>
    </row>
    <row r="26" spans="1:12" x14ac:dyDescent="0.25">
      <c r="A26" s="14" t="s">
        <v>2009</v>
      </c>
      <c r="B26" s="37"/>
      <c r="C26" s="20">
        <v>100342001</v>
      </c>
      <c r="D26" s="20">
        <v>100342001</v>
      </c>
      <c r="E26" s="20">
        <v>0</v>
      </c>
      <c r="F26" s="20">
        <v>0</v>
      </c>
      <c r="G26" s="20">
        <v>0</v>
      </c>
      <c r="H26" s="20">
        <v>0</v>
      </c>
      <c r="I26" s="20">
        <v>100342001</v>
      </c>
      <c r="J26" s="20">
        <v>100342001</v>
      </c>
      <c r="K26" s="26">
        <v>0</v>
      </c>
      <c r="L26" s="26">
        <v>0</v>
      </c>
    </row>
    <row r="27" spans="1:12" ht="30" x14ac:dyDescent="0.25">
      <c r="A27" s="31" t="s">
        <v>1597</v>
      </c>
      <c r="B27" s="40" t="s">
        <v>1598</v>
      </c>
      <c r="C27" s="29">
        <v>100342001</v>
      </c>
      <c r="D27" s="29">
        <v>100342001</v>
      </c>
      <c r="E27" s="29">
        <v>0</v>
      </c>
      <c r="F27" s="29">
        <v>0</v>
      </c>
      <c r="G27" s="29">
        <v>0</v>
      </c>
      <c r="H27" s="29">
        <v>0</v>
      </c>
      <c r="I27" s="29">
        <v>100342001</v>
      </c>
      <c r="J27" s="29">
        <v>100342001</v>
      </c>
      <c r="K27" s="30">
        <v>0</v>
      </c>
      <c r="L27" s="30">
        <v>0</v>
      </c>
    </row>
    <row r="28" spans="1:12" x14ac:dyDescent="0.25">
      <c r="A28" s="14" t="s">
        <v>2007</v>
      </c>
      <c r="B28" s="37"/>
      <c r="C28" s="20">
        <v>109498000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6" t="e">
        <v>#DIV/0!</v>
      </c>
      <c r="L28" s="26" t="e">
        <v>#DIV/0!</v>
      </c>
    </row>
    <row r="29" spans="1:12" ht="30" x14ac:dyDescent="0.25">
      <c r="A29" s="31" t="s">
        <v>1589</v>
      </c>
      <c r="B29" s="40" t="s">
        <v>1592</v>
      </c>
      <c r="C29" s="29">
        <v>109498000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30" t="e">
        <v>#DIV/0!</v>
      </c>
      <c r="L29" s="30" t="e">
        <v>#DIV/0!</v>
      </c>
    </row>
    <row r="30" spans="1:12" x14ac:dyDescent="0.25">
      <c r="A30" s="15" t="s">
        <v>2011</v>
      </c>
      <c r="B30" s="38"/>
      <c r="C30" s="21">
        <v>458314533</v>
      </c>
      <c r="D30" s="21">
        <v>458314533</v>
      </c>
      <c r="E30" s="21">
        <v>257972534</v>
      </c>
      <c r="F30" s="21">
        <v>257972534</v>
      </c>
      <c r="G30" s="21">
        <v>257972534</v>
      </c>
      <c r="H30" s="21">
        <v>183605305.37</v>
      </c>
      <c r="I30" s="21">
        <v>200341999</v>
      </c>
      <c r="J30" s="21">
        <v>200341999</v>
      </c>
      <c r="K30" s="27">
        <v>0.56287225349670511</v>
      </c>
      <c r="L30" s="27">
        <v>0.56287225349670511</v>
      </c>
    </row>
    <row r="31" spans="1:12" x14ac:dyDescent="0.25">
      <c r="A31" s="16" t="s">
        <v>1722</v>
      </c>
      <c r="B31" s="39"/>
      <c r="C31" s="22">
        <v>257972534</v>
      </c>
      <c r="D31" s="22">
        <v>257972534</v>
      </c>
      <c r="E31" s="22">
        <v>257972534</v>
      </c>
      <c r="F31" s="22">
        <v>257972534</v>
      </c>
      <c r="G31" s="22">
        <v>257972534</v>
      </c>
      <c r="H31" s="22">
        <v>183605305.37</v>
      </c>
      <c r="I31" s="22">
        <v>0</v>
      </c>
      <c r="J31" s="22">
        <v>0</v>
      </c>
      <c r="K31" s="28">
        <v>1</v>
      </c>
      <c r="L31" s="28">
        <v>1</v>
      </c>
    </row>
    <row r="32" spans="1:12" x14ac:dyDescent="0.25">
      <c r="A32" s="31" t="s">
        <v>1651</v>
      </c>
      <c r="B32" s="40" t="s">
        <v>1652</v>
      </c>
      <c r="C32" s="29">
        <v>144050092</v>
      </c>
      <c r="D32" s="29">
        <v>144050092</v>
      </c>
      <c r="E32" s="29">
        <v>144050092</v>
      </c>
      <c r="F32" s="29">
        <v>144050092</v>
      </c>
      <c r="G32" s="29">
        <v>144050092</v>
      </c>
      <c r="H32" s="29">
        <v>69682863.370000005</v>
      </c>
      <c r="I32" s="29">
        <v>0</v>
      </c>
      <c r="J32" s="29">
        <v>0</v>
      </c>
      <c r="K32" s="30">
        <v>1</v>
      </c>
      <c r="L32" s="30">
        <v>1</v>
      </c>
    </row>
    <row r="33" spans="1:12" ht="30" x14ac:dyDescent="0.25">
      <c r="A33" s="31" t="s">
        <v>1653</v>
      </c>
      <c r="B33" s="40" t="s">
        <v>1654</v>
      </c>
      <c r="C33" s="29">
        <v>113922442</v>
      </c>
      <c r="D33" s="29">
        <v>113922442</v>
      </c>
      <c r="E33" s="29">
        <v>113922442</v>
      </c>
      <c r="F33" s="29">
        <v>113922442</v>
      </c>
      <c r="G33" s="29">
        <v>113922442</v>
      </c>
      <c r="H33" s="29">
        <v>113922442</v>
      </c>
      <c r="I33" s="29">
        <v>0</v>
      </c>
      <c r="J33" s="29">
        <v>0</v>
      </c>
      <c r="K33" s="30">
        <v>1</v>
      </c>
      <c r="L33" s="30">
        <v>1</v>
      </c>
    </row>
    <row r="34" spans="1:12" x14ac:dyDescent="0.25">
      <c r="A34" s="14" t="s">
        <v>2016</v>
      </c>
      <c r="B34" s="37"/>
      <c r="C34" s="20">
        <v>100000000</v>
      </c>
      <c r="D34" s="20">
        <v>100000000</v>
      </c>
      <c r="E34" s="20">
        <v>0</v>
      </c>
      <c r="F34" s="20">
        <v>0</v>
      </c>
      <c r="G34" s="20">
        <v>0</v>
      </c>
      <c r="H34" s="20">
        <v>0</v>
      </c>
      <c r="I34" s="20">
        <v>100000000</v>
      </c>
      <c r="J34" s="20">
        <v>100000000</v>
      </c>
      <c r="K34" s="26">
        <v>0</v>
      </c>
      <c r="L34" s="26">
        <v>0</v>
      </c>
    </row>
    <row r="35" spans="1:12" x14ac:dyDescent="0.25">
      <c r="A35" s="31" t="s">
        <v>1631</v>
      </c>
      <c r="B35" s="40" t="s">
        <v>1632</v>
      </c>
      <c r="C35" s="29">
        <v>100000000</v>
      </c>
      <c r="D35" s="29">
        <v>100000000</v>
      </c>
      <c r="E35" s="29">
        <v>0</v>
      </c>
      <c r="F35" s="29">
        <v>0</v>
      </c>
      <c r="G35" s="29">
        <v>0</v>
      </c>
      <c r="H35" s="29">
        <v>0</v>
      </c>
      <c r="I35" s="29">
        <v>100000000</v>
      </c>
      <c r="J35" s="29">
        <v>100000000</v>
      </c>
      <c r="K35" s="30">
        <v>0</v>
      </c>
      <c r="L35" s="30">
        <v>0</v>
      </c>
    </row>
    <row r="36" spans="1:12" x14ac:dyDescent="0.25">
      <c r="A36" s="14" t="s">
        <v>2009</v>
      </c>
      <c r="B36" s="37"/>
      <c r="C36" s="20">
        <v>100341999</v>
      </c>
      <c r="D36" s="20">
        <v>100341999</v>
      </c>
      <c r="E36" s="20">
        <v>0</v>
      </c>
      <c r="F36" s="20">
        <v>0</v>
      </c>
      <c r="G36" s="20">
        <v>0</v>
      </c>
      <c r="H36" s="20">
        <v>0</v>
      </c>
      <c r="I36" s="20">
        <v>100341999</v>
      </c>
      <c r="J36" s="20">
        <v>100341999</v>
      </c>
      <c r="K36" s="26">
        <v>0</v>
      </c>
      <c r="L36" s="26">
        <v>0</v>
      </c>
    </row>
    <row r="37" spans="1:12" x14ac:dyDescent="0.25">
      <c r="A37" s="31" t="s">
        <v>1599</v>
      </c>
      <c r="B37" s="40" t="s">
        <v>1600</v>
      </c>
      <c r="C37" s="29">
        <v>50000000</v>
      </c>
      <c r="D37" s="29">
        <v>50000000</v>
      </c>
      <c r="E37" s="29">
        <v>0</v>
      </c>
      <c r="F37" s="29">
        <v>0</v>
      </c>
      <c r="G37" s="29">
        <v>0</v>
      </c>
      <c r="H37" s="29">
        <v>0</v>
      </c>
      <c r="I37" s="29">
        <v>50000000</v>
      </c>
      <c r="J37" s="29">
        <v>50000000</v>
      </c>
      <c r="K37" s="30">
        <v>0</v>
      </c>
      <c r="L37" s="30">
        <v>0</v>
      </c>
    </row>
    <row r="38" spans="1:12" ht="30" x14ac:dyDescent="0.25">
      <c r="A38" s="31" t="s">
        <v>1601</v>
      </c>
      <c r="B38" s="40" t="s">
        <v>1602</v>
      </c>
      <c r="C38" s="29">
        <v>50341999</v>
      </c>
      <c r="D38" s="29">
        <v>50341999</v>
      </c>
      <c r="E38" s="29">
        <v>0</v>
      </c>
      <c r="F38" s="29">
        <v>0</v>
      </c>
      <c r="G38" s="29">
        <v>0</v>
      </c>
      <c r="H38" s="29">
        <v>0</v>
      </c>
      <c r="I38" s="29">
        <v>50341999</v>
      </c>
      <c r="J38" s="29">
        <v>50341999</v>
      </c>
      <c r="K38" s="30">
        <v>0</v>
      </c>
      <c r="L38" s="30">
        <v>0</v>
      </c>
    </row>
    <row r="39" spans="1:12" x14ac:dyDescent="0.25">
      <c r="A39" s="15" t="s">
        <v>2012</v>
      </c>
      <c r="B39" s="38"/>
      <c r="C39" s="21">
        <v>1264274930</v>
      </c>
      <c r="D39" s="21">
        <v>1264274930</v>
      </c>
      <c r="E39" s="21">
        <v>0</v>
      </c>
      <c r="F39" s="21">
        <v>0</v>
      </c>
      <c r="G39" s="21">
        <v>0</v>
      </c>
      <c r="H39" s="21">
        <v>0</v>
      </c>
      <c r="I39" s="21">
        <v>1264274930</v>
      </c>
      <c r="J39" s="21">
        <v>1264274930</v>
      </c>
      <c r="K39" s="27">
        <v>0</v>
      </c>
      <c r="L39" s="27">
        <v>0</v>
      </c>
    </row>
    <row r="40" spans="1:12" x14ac:dyDescent="0.25">
      <c r="A40" s="16" t="s">
        <v>2015</v>
      </c>
      <c r="B40" s="39"/>
      <c r="C40" s="22">
        <v>1500000</v>
      </c>
      <c r="D40" s="22">
        <v>1500000</v>
      </c>
      <c r="E40" s="22">
        <v>0</v>
      </c>
      <c r="F40" s="22">
        <v>0</v>
      </c>
      <c r="G40" s="22">
        <v>0</v>
      </c>
      <c r="H40" s="22">
        <v>0</v>
      </c>
      <c r="I40" s="22">
        <v>1500000</v>
      </c>
      <c r="J40" s="22">
        <v>1500000</v>
      </c>
      <c r="K40" s="28">
        <v>0</v>
      </c>
      <c r="L40" s="28">
        <v>0</v>
      </c>
    </row>
    <row r="41" spans="1:12" x14ac:dyDescent="0.25">
      <c r="A41" s="31" t="s">
        <v>1613</v>
      </c>
      <c r="B41" s="40" t="s">
        <v>1616</v>
      </c>
      <c r="C41" s="29">
        <v>1500000</v>
      </c>
      <c r="D41" s="29">
        <v>1500000</v>
      </c>
      <c r="E41" s="29">
        <v>0</v>
      </c>
      <c r="F41" s="29">
        <v>0</v>
      </c>
      <c r="G41" s="29">
        <v>0</v>
      </c>
      <c r="H41" s="29">
        <v>0</v>
      </c>
      <c r="I41" s="29">
        <v>1500000</v>
      </c>
      <c r="J41" s="29">
        <v>1500000</v>
      </c>
      <c r="K41" s="30">
        <v>0</v>
      </c>
      <c r="L41" s="30">
        <v>0</v>
      </c>
    </row>
    <row r="42" spans="1:12" x14ac:dyDescent="0.25">
      <c r="A42" s="14" t="s">
        <v>2016</v>
      </c>
      <c r="B42" s="37"/>
      <c r="C42" s="20">
        <v>600000000</v>
      </c>
      <c r="D42" s="20">
        <v>600000000</v>
      </c>
      <c r="E42" s="20">
        <v>0</v>
      </c>
      <c r="F42" s="20">
        <v>0</v>
      </c>
      <c r="G42" s="20">
        <v>0</v>
      </c>
      <c r="H42" s="20">
        <v>0</v>
      </c>
      <c r="I42" s="20">
        <v>600000000</v>
      </c>
      <c r="J42" s="20">
        <v>600000000</v>
      </c>
      <c r="K42" s="26">
        <v>0</v>
      </c>
      <c r="L42" s="26">
        <v>0</v>
      </c>
    </row>
    <row r="43" spans="1:12" x14ac:dyDescent="0.25">
      <c r="A43" s="31" t="s">
        <v>1633</v>
      </c>
      <c r="B43" s="40" t="s">
        <v>1634</v>
      </c>
      <c r="C43" s="29">
        <v>600000000</v>
      </c>
      <c r="D43" s="29">
        <v>600000000</v>
      </c>
      <c r="E43" s="29">
        <v>0</v>
      </c>
      <c r="F43" s="29">
        <v>0</v>
      </c>
      <c r="G43" s="29">
        <v>0</v>
      </c>
      <c r="H43" s="29">
        <v>0</v>
      </c>
      <c r="I43" s="29">
        <v>600000000</v>
      </c>
      <c r="J43" s="29">
        <v>600000000</v>
      </c>
      <c r="K43" s="30">
        <v>0</v>
      </c>
      <c r="L43" s="30">
        <v>0</v>
      </c>
    </row>
    <row r="44" spans="1:12" x14ac:dyDescent="0.25">
      <c r="A44" s="14" t="s">
        <v>2009</v>
      </c>
      <c r="B44" s="37"/>
      <c r="C44" s="20">
        <v>100000000</v>
      </c>
      <c r="D44" s="20">
        <v>100000000</v>
      </c>
      <c r="E44" s="20">
        <v>0</v>
      </c>
      <c r="F44" s="20">
        <v>0</v>
      </c>
      <c r="G44" s="20">
        <v>0</v>
      </c>
      <c r="H44" s="20">
        <v>0</v>
      </c>
      <c r="I44" s="20">
        <v>100000000</v>
      </c>
      <c r="J44" s="20">
        <v>100000000</v>
      </c>
      <c r="K44" s="26">
        <v>0</v>
      </c>
      <c r="L44" s="26">
        <v>0</v>
      </c>
    </row>
    <row r="45" spans="1:12" x14ac:dyDescent="0.25">
      <c r="A45" s="31" t="s">
        <v>1603</v>
      </c>
      <c r="B45" s="40" t="s">
        <v>1604</v>
      </c>
      <c r="C45" s="29">
        <v>100000000</v>
      </c>
      <c r="D45" s="29">
        <v>100000000</v>
      </c>
      <c r="E45" s="29">
        <v>0</v>
      </c>
      <c r="F45" s="29">
        <v>0</v>
      </c>
      <c r="G45" s="29">
        <v>0</v>
      </c>
      <c r="H45" s="29">
        <v>0</v>
      </c>
      <c r="I45" s="29">
        <v>100000000</v>
      </c>
      <c r="J45" s="29">
        <v>100000000</v>
      </c>
      <c r="K45" s="30">
        <v>0</v>
      </c>
      <c r="L45" s="30">
        <v>0</v>
      </c>
    </row>
    <row r="46" spans="1:12" x14ac:dyDescent="0.25">
      <c r="A46" s="14" t="s">
        <v>2014</v>
      </c>
      <c r="B46" s="37"/>
      <c r="C46" s="20">
        <v>562774930</v>
      </c>
      <c r="D46" s="20">
        <v>562774930</v>
      </c>
      <c r="E46" s="20">
        <v>0</v>
      </c>
      <c r="F46" s="20">
        <v>0</v>
      </c>
      <c r="G46" s="20">
        <v>0</v>
      </c>
      <c r="H46" s="20">
        <v>0</v>
      </c>
      <c r="I46" s="20">
        <v>562774930</v>
      </c>
      <c r="J46" s="20">
        <v>562774930</v>
      </c>
      <c r="K46" s="26">
        <v>0</v>
      </c>
      <c r="L46" s="26">
        <v>0</v>
      </c>
    </row>
    <row r="47" spans="1:12" x14ac:dyDescent="0.25">
      <c r="A47" s="31" t="s">
        <v>1607</v>
      </c>
      <c r="B47" s="40" t="s">
        <v>1610</v>
      </c>
      <c r="C47" s="29">
        <v>562774930</v>
      </c>
      <c r="D47" s="29">
        <v>562774930</v>
      </c>
      <c r="E47" s="29">
        <v>0</v>
      </c>
      <c r="F47" s="29">
        <v>0</v>
      </c>
      <c r="G47" s="29">
        <v>0</v>
      </c>
      <c r="H47" s="29">
        <v>0</v>
      </c>
      <c r="I47" s="29">
        <v>562774930</v>
      </c>
      <c r="J47" s="29">
        <v>562774930</v>
      </c>
      <c r="K47" s="30">
        <v>0</v>
      </c>
      <c r="L47" s="30">
        <v>0</v>
      </c>
    </row>
    <row r="48" spans="1:12" x14ac:dyDescent="0.25">
      <c r="A48" s="15" t="s">
        <v>2010</v>
      </c>
      <c r="B48" s="38"/>
      <c r="C48" s="21">
        <v>128810018</v>
      </c>
      <c r="D48" s="21">
        <v>128810018</v>
      </c>
      <c r="E48" s="21">
        <v>0</v>
      </c>
      <c r="F48" s="21">
        <v>0</v>
      </c>
      <c r="G48" s="21">
        <v>0</v>
      </c>
      <c r="H48" s="21">
        <v>0</v>
      </c>
      <c r="I48" s="21">
        <v>128810018</v>
      </c>
      <c r="J48" s="21">
        <v>128810018</v>
      </c>
      <c r="K48" s="27">
        <v>0</v>
      </c>
      <c r="L48" s="27">
        <v>0</v>
      </c>
    </row>
    <row r="49" spans="1:12" x14ac:dyDescent="0.25">
      <c r="A49" s="16" t="s">
        <v>1722</v>
      </c>
      <c r="B49" s="39"/>
      <c r="C49" s="22">
        <v>28810018</v>
      </c>
      <c r="D49" s="22">
        <v>28810018</v>
      </c>
      <c r="E49" s="22">
        <v>0</v>
      </c>
      <c r="F49" s="22">
        <v>0</v>
      </c>
      <c r="G49" s="22">
        <v>0</v>
      </c>
      <c r="H49" s="22">
        <v>0</v>
      </c>
      <c r="I49" s="22">
        <v>28810018</v>
      </c>
      <c r="J49" s="22">
        <v>28810018</v>
      </c>
      <c r="K49" s="28">
        <v>0</v>
      </c>
      <c r="L49" s="28">
        <v>0</v>
      </c>
    </row>
    <row r="50" spans="1:12" ht="30" x14ac:dyDescent="0.25">
      <c r="A50" s="31" t="s">
        <v>1647</v>
      </c>
      <c r="B50" s="40" t="s">
        <v>1648</v>
      </c>
      <c r="C50" s="29">
        <v>28810018</v>
      </c>
      <c r="D50" s="29">
        <v>28810018</v>
      </c>
      <c r="E50" s="29">
        <v>0</v>
      </c>
      <c r="F50" s="29">
        <v>0</v>
      </c>
      <c r="G50" s="29">
        <v>0</v>
      </c>
      <c r="H50" s="29">
        <v>0</v>
      </c>
      <c r="I50" s="29">
        <v>28810018</v>
      </c>
      <c r="J50" s="29">
        <v>28810018</v>
      </c>
      <c r="K50" s="30">
        <v>0</v>
      </c>
      <c r="L50" s="30">
        <v>0</v>
      </c>
    </row>
    <row r="51" spans="1:12" x14ac:dyDescent="0.25">
      <c r="A51" s="14" t="s">
        <v>2016</v>
      </c>
      <c r="B51" s="37"/>
      <c r="C51" s="20">
        <v>50000000</v>
      </c>
      <c r="D51" s="20">
        <v>50000000</v>
      </c>
      <c r="E51" s="20">
        <v>0</v>
      </c>
      <c r="F51" s="20">
        <v>0</v>
      </c>
      <c r="G51" s="20">
        <v>0</v>
      </c>
      <c r="H51" s="20">
        <v>0</v>
      </c>
      <c r="I51" s="20">
        <v>50000000</v>
      </c>
      <c r="J51" s="20">
        <v>50000000</v>
      </c>
      <c r="K51" s="26">
        <v>0</v>
      </c>
      <c r="L51" s="26">
        <v>0</v>
      </c>
    </row>
    <row r="52" spans="1:12" ht="30" x14ac:dyDescent="0.25">
      <c r="A52" s="31" t="s">
        <v>1627</v>
      </c>
      <c r="B52" s="40" t="s">
        <v>1628</v>
      </c>
      <c r="C52" s="29">
        <v>50000000</v>
      </c>
      <c r="D52" s="29">
        <v>50000000</v>
      </c>
      <c r="E52" s="29">
        <v>0</v>
      </c>
      <c r="F52" s="29">
        <v>0</v>
      </c>
      <c r="G52" s="29">
        <v>0</v>
      </c>
      <c r="H52" s="29">
        <v>0</v>
      </c>
      <c r="I52" s="29">
        <v>50000000</v>
      </c>
      <c r="J52" s="29">
        <v>50000000</v>
      </c>
      <c r="K52" s="30">
        <v>0</v>
      </c>
      <c r="L52" s="30">
        <v>0</v>
      </c>
    </row>
    <row r="53" spans="1:12" x14ac:dyDescent="0.25">
      <c r="A53" s="14" t="s">
        <v>2009</v>
      </c>
      <c r="B53" s="37"/>
      <c r="C53" s="20">
        <v>50000000</v>
      </c>
      <c r="D53" s="20">
        <v>50000000</v>
      </c>
      <c r="E53" s="20">
        <v>0</v>
      </c>
      <c r="F53" s="20">
        <v>0</v>
      </c>
      <c r="G53" s="20">
        <v>0</v>
      </c>
      <c r="H53" s="20">
        <v>0</v>
      </c>
      <c r="I53" s="20">
        <v>50000000</v>
      </c>
      <c r="J53" s="20">
        <v>50000000</v>
      </c>
      <c r="K53" s="26">
        <v>0</v>
      </c>
      <c r="L53" s="26">
        <v>0</v>
      </c>
    </row>
    <row r="54" spans="1:12" ht="30" x14ac:dyDescent="0.25">
      <c r="A54" s="31" t="s">
        <v>1593</v>
      </c>
      <c r="B54" s="40" t="s">
        <v>1596</v>
      </c>
      <c r="C54" s="29">
        <v>50000000</v>
      </c>
      <c r="D54" s="29">
        <v>50000000</v>
      </c>
      <c r="E54" s="29">
        <v>0</v>
      </c>
      <c r="F54" s="29">
        <v>0</v>
      </c>
      <c r="G54" s="29">
        <v>0</v>
      </c>
      <c r="H54" s="29">
        <v>0</v>
      </c>
      <c r="I54" s="29">
        <v>50000000</v>
      </c>
      <c r="J54" s="29">
        <v>50000000</v>
      </c>
      <c r="K54" s="30">
        <v>0</v>
      </c>
      <c r="L54" s="30">
        <v>0</v>
      </c>
    </row>
    <row r="55" spans="1:12" x14ac:dyDescent="0.25">
      <c r="A55" s="15" t="s">
        <v>2013</v>
      </c>
      <c r="B55" s="38"/>
      <c r="C55" s="21">
        <v>328810018</v>
      </c>
      <c r="D55" s="21">
        <v>328810018</v>
      </c>
      <c r="E55" s="21">
        <v>195718141.33000001</v>
      </c>
      <c r="F55" s="21">
        <v>195718141.33000001</v>
      </c>
      <c r="G55" s="21">
        <v>195718141.33000001</v>
      </c>
      <c r="H55" s="21">
        <v>164779324.18000001</v>
      </c>
      <c r="I55" s="21">
        <v>133091876.66999999</v>
      </c>
      <c r="J55" s="21">
        <v>133091876.66999999</v>
      </c>
      <c r="K55" s="27">
        <v>0.59523168582412234</v>
      </c>
      <c r="L55" s="27">
        <v>0.59523168582412234</v>
      </c>
    </row>
    <row r="56" spans="1:12" x14ac:dyDescent="0.25">
      <c r="A56" s="16" t="s">
        <v>1722</v>
      </c>
      <c r="B56" s="39"/>
      <c r="C56" s="22">
        <v>228810018</v>
      </c>
      <c r="D56" s="22">
        <v>228810018</v>
      </c>
      <c r="E56" s="22">
        <v>195718141.33000001</v>
      </c>
      <c r="F56" s="22">
        <v>195718141.33000001</v>
      </c>
      <c r="G56" s="22">
        <v>195718141.33000001</v>
      </c>
      <c r="H56" s="22">
        <v>164779324.18000001</v>
      </c>
      <c r="I56" s="22">
        <v>33091876.669999987</v>
      </c>
      <c r="J56" s="22">
        <v>33091876.669999987</v>
      </c>
      <c r="K56" s="28">
        <v>0.85537400434101629</v>
      </c>
      <c r="L56" s="28">
        <v>0.85537400434101629</v>
      </c>
    </row>
    <row r="57" spans="1:12" ht="30" x14ac:dyDescent="0.25">
      <c r="A57" s="31" t="s">
        <v>1655</v>
      </c>
      <c r="B57" s="40" t="s">
        <v>1656</v>
      </c>
      <c r="C57" s="29">
        <v>228810018</v>
      </c>
      <c r="D57" s="29">
        <v>228810018</v>
      </c>
      <c r="E57" s="29">
        <v>195718141.33000001</v>
      </c>
      <c r="F57" s="29">
        <v>195718141.33000001</v>
      </c>
      <c r="G57" s="29">
        <v>195718141.33000001</v>
      </c>
      <c r="H57" s="29">
        <v>164779324.18000001</v>
      </c>
      <c r="I57" s="29">
        <v>33091876.669999987</v>
      </c>
      <c r="J57" s="29">
        <v>33091876.669999987</v>
      </c>
      <c r="K57" s="30">
        <v>0.85537400434101629</v>
      </c>
      <c r="L57" s="30">
        <v>0.85537400434101629</v>
      </c>
    </row>
    <row r="58" spans="1:12" x14ac:dyDescent="0.25">
      <c r="A58" s="14" t="s">
        <v>2016</v>
      </c>
      <c r="B58" s="37"/>
      <c r="C58" s="20">
        <v>50000000</v>
      </c>
      <c r="D58" s="20">
        <v>50000000</v>
      </c>
      <c r="E58" s="20">
        <v>0</v>
      </c>
      <c r="F58" s="20">
        <v>0</v>
      </c>
      <c r="G58" s="20">
        <v>0</v>
      </c>
      <c r="H58" s="20">
        <v>0</v>
      </c>
      <c r="I58" s="20">
        <v>50000000</v>
      </c>
      <c r="J58" s="20">
        <v>50000000</v>
      </c>
      <c r="K58" s="26">
        <v>0</v>
      </c>
      <c r="L58" s="26">
        <v>0</v>
      </c>
    </row>
    <row r="59" spans="1:12" x14ac:dyDescent="0.25">
      <c r="A59" s="31" t="s">
        <v>1635</v>
      </c>
      <c r="B59" s="40" t="s">
        <v>1636</v>
      </c>
      <c r="C59" s="29">
        <v>50000000</v>
      </c>
      <c r="D59" s="29">
        <v>50000000</v>
      </c>
      <c r="E59" s="29">
        <v>0</v>
      </c>
      <c r="F59" s="29">
        <v>0</v>
      </c>
      <c r="G59" s="29">
        <v>0</v>
      </c>
      <c r="H59" s="29">
        <v>0</v>
      </c>
      <c r="I59" s="29">
        <v>50000000</v>
      </c>
      <c r="J59" s="29">
        <v>50000000</v>
      </c>
      <c r="K59" s="30">
        <v>0</v>
      </c>
      <c r="L59" s="30">
        <v>0</v>
      </c>
    </row>
    <row r="60" spans="1:12" x14ac:dyDescent="0.25">
      <c r="A60" s="14" t="s">
        <v>2009</v>
      </c>
      <c r="B60" s="37"/>
      <c r="C60" s="20">
        <v>50000000</v>
      </c>
      <c r="D60" s="20">
        <v>50000000</v>
      </c>
      <c r="E60" s="20">
        <v>0</v>
      </c>
      <c r="F60" s="20">
        <v>0</v>
      </c>
      <c r="G60" s="20">
        <v>0</v>
      </c>
      <c r="H60" s="20">
        <v>0</v>
      </c>
      <c r="I60" s="20">
        <v>50000000</v>
      </c>
      <c r="J60" s="20">
        <v>50000000</v>
      </c>
      <c r="K60" s="26">
        <v>0</v>
      </c>
      <c r="L60" s="26">
        <v>0</v>
      </c>
    </row>
    <row r="61" spans="1:12" x14ac:dyDescent="0.25">
      <c r="A61" s="31" t="s">
        <v>1605</v>
      </c>
      <c r="B61" s="40" t="s">
        <v>1606</v>
      </c>
      <c r="C61" s="29">
        <v>50000000</v>
      </c>
      <c r="D61" s="29">
        <v>50000000</v>
      </c>
      <c r="E61" s="29">
        <v>0</v>
      </c>
      <c r="F61" s="29">
        <v>0</v>
      </c>
      <c r="G61" s="29">
        <v>0</v>
      </c>
      <c r="H61" s="29">
        <v>0</v>
      </c>
      <c r="I61" s="29">
        <v>50000000</v>
      </c>
      <c r="J61" s="29">
        <v>50000000</v>
      </c>
      <c r="K61" s="30">
        <v>0</v>
      </c>
      <c r="L61" s="30">
        <v>0</v>
      </c>
    </row>
    <row r="62" spans="1:12" x14ac:dyDescent="0.25">
      <c r="A62" s="14" t="s">
        <v>1847</v>
      </c>
      <c r="B62" s="37"/>
      <c r="C62" s="20">
        <v>750000000</v>
      </c>
      <c r="D62" s="20">
        <v>750000000</v>
      </c>
      <c r="E62" s="20">
        <v>0</v>
      </c>
      <c r="F62" s="20">
        <v>0</v>
      </c>
      <c r="G62" s="20">
        <v>0</v>
      </c>
      <c r="H62" s="20">
        <v>0</v>
      </c>
      <c r="I62" s="20">
        <v>750000000</v>
      </c>
      <c r="J62" s="20">
        <v>750000000</v>
      </c>
      <c r="K62" s="26">
        <v>0</v>
      </c>
      <c r="L62" s="26">
        <v>0</v>
      </c>
    </row>
    <row r="63" spans="1:12" x14ac:dyDescent="0.25">
      <c r="A63" s="15" t="s">
        <v>1848</v>
      </c>
      <c r="B63" s="38"/>
      <c r="C63" s="21">
        <v>750000000</v>
      </c>
      <c r="D63" s="21">
        <v>750000000</v>
      </c>
      <c r="E63" s="21">
        <v>0</v>
      </c>
      <c r="F63" s="21">
        <v>0</v>
      </c>
      <c r="G63" s="21">
        <v>0</v>
      </c>
      <c r="H63" s="21">
        <v>0</v>
      </c>
      <c r="I63" s="21">
        <v>750000000</v>
      </c>
      <c r="J63" s="21">
        <v>750000000</v>
      </c>
      <c r="K63" s="27">
        <v>0</v>
      </c>
      <c r="L63" s="27">
        <v>0</v>
      </c>
    </row>
    <row r="64" spans="1:12" x14ac:dyDescent="0.25">
      <c r="A64" s="16" t="s">
        <v>2016</v>
      </c>
      <c r="B64" s="39"/>
      <c r="C64" s="22">
        <v>250000000</v>
      </c>
      <c r="D64" s="22">
        <v>250000000</v>
      </c>
      <c r="E64" s="22">
        <v>0</v>
      </c>
      <c r="F64" s="22">
        <v>0</v>
      </c>
      <c r="G64" s="22">
        <v>0</v>
      </c>
      <c r="H64" s="22">
        <v>0</v>
      </c>
      <c r="I64" s="22">
        <v>250000000</v>
      </c>
      <c r="J64" s="22">
        <v>250000000</v>
      </c>
      <c r="K64" s="28">
        <v>0</v>
      </c>
      <c r="L64" s="28">
        <v>0</v>
      </c>
    </row>
    <row r="65" spans="1:12" ht="30" x14ac:dyDescent="0.25">
      <c r="A65" s="31" t="s">
        <v>1637</v>
      </c>
      <c r="B65" s="40" t="s">
        <v>1638</v>
      </c>
      <c r="C65" s="29">
        <v>250000000</v>
      </c>
      <c r="D65" s="29">
        <v>250000000</v>
      </c>
      <c r="E65" s="29">
        <v>0</v>
      </c>
      <c r="F65" s="29">
        <v>0</v>
      </c>
      <c r="G65" s="29">
        <v>0</v>
      </c>
      <c r="H65" s="29">
        <v>0</v>
      </c>
      <c r="I65" s="29">
        <v>250000000</v>
      </c>
      <c r="J65" s="29">
        <v>250000000</v>
      </c>
      <c r="K65" s="30">
        <v>0</v>
      </c>
      <c r="L65" s="30">
        <v>0</v>
      </c>
    </row>
    <row r="66" spans="1:12" x14ac:dyDescent="0.25">
      <c r="A66" s="14" t="s">
        <v>2014</v>
      </c>
      <c r="B66" s="37"/>
      <c r="C66" s="20">
        <v>500000000</v>
      </c>
      <c r="D66" s="20">
        <v>500000000</v>
      </c>
      <c r="E66" s="20">
        <v>0</v>
      </c>
      <c r="F66" s="20">
        <v>0</v>
      </c>
      <c r="G66" s="20">
        <v>0</v>
      </c>
      <c r="H66" s="20">
        <v>0</v>
      </c>
      <c r="I66" s="20">
        <v>500000000</v>
      </c>
      <c r="J66" s="20">
        <v>500000000</v>
      </c>
      <c r="K66" s="26">
        <v>0</v>
      </c>
      <c r="L66" s="26">
        <v>0</v>
      </c>
    </row>
    <row r="67" spans="1:12" ht="30" x14ac:dyDescent="0.25">
      <c r="A67" s="31" t="s">
        <v>1611</v>
      </c>
      <c r="B67" s="40" t="s">
        <v>1612</v>
      </c>
      <c r="C67" s="29">
        <v>500000000</v>
      </c>
      <c r="D67" s="29">
        <v>500000000</v>
      </c>
      <c r="E67" s="29">
        <v>0</v>
      </c>
      <c r="F67" s="29">
        <v>0</v>
      </c>
      <c r="G67" s="29">
        <v>0</v>
      </c>
      <c r="H67" s="29">
        <v>0</v>
      </c>
      <c r="I67" s="29">
        <v>500000000</v>
      </c>
      <c r="J67" s="29">
        <v>500000000</v>
      </c>
      <c r="K67" s="30">
        <v>0</v>
      </c>
      <c r="L67" s="30">
        <v>0</v>
      </c>
    </row>
    <row r="68" spans="1:12" x14ac:dyDescent="0.25">
      <c r="A68" s="65" t="s">
        <v>2032</v>
      </c>
      <c r="B68" s="66"/>
      <c r="C68" s="32">
        <v>7223660996</v>
      </c>
      <c r="D68" s="32">
        <v>7194162996</v>
      </c>
      <c r="E68" s="32">
        <v>3587302171.3299999</v>
      </c>
      <c r="F68" s="32">
        <v>3527302171.3299999</v>
      </c>
      <c r="G68" s="32">
        <v>3412783250.8999996</v>
      </c>
      <c r="H68" s="32">
        <v>3237329458.5499997</v>
      </c>
      <c r="I68" s="32">
        <v>3606860824.6700001</v>
      </c>
      <c r="J68" s="32">
        <v>3666860824.6700001</v>
      </c>
      <c r="K68" s="33">
        <v>0.49864065817309983</v>
      </c>
      <c r="L68" s="33">
        <v>0.49030056356676965</v>
      </c>
    </row>
  </sheetData>
  <mergeCells count="2">
    <mergeCell ref="A3:B3"/>
    <mergeCell ref="A68:B6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8"/>
  <sheetViews>
    <sheetView topLeftCell="D1" workbookViewId="0">
      <selection activeCell="A3" sqref="A3:L3"/>
    </sheetView>
  </sheetViews>
  <sheetFormatPr baseColWidth="10" defaultRowHeight="15" x14ac:dyDescent="0.25"/>
  <cols>
    <col min="1" max="1" width="24.140625" customWidth="1"/>
    <col min="2" max="2" width="64.28515625" style="34" customWidth="1"/>
    <col min="3" max="10" width="21.42578125" style="17" customWidth="1"/>
    <col min="11" max="12" width="21.42578125" style="23" customWidth="1"/>
  </cols>
  <sheetData>
    <row r="1" spans="1:12" x14ac:dyDescent="0.25">
      <c r="A1" s="1" t="s">
        <v>1</v>
      </c>
      <c r="C1" s="17" t="s">
        <v>1657</v>
      </c>
    </row>
    <row r="3" spans="1:12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2019</v>
      </c>
      <c r="B4" s="35"/>
      <c r="C4" s="18">
        <v>4528129642</v>
      </c>
      <c r="D4" s="18">
        <v>6709237028.0300007</v>
      </c>
      <c r="E4" s="18">
        <v>4824202307.2900009</v>
      </c>
      <c r="F4" s="18">
        <v>4824202307.2900009</v>
      </c>
      <c r="G4" s="18">
        <v>4824202307.2900009</v>
      </c>
      <c r="H4" s="18">
        <v>4824202307.2900009</v>
      </c>
      <c r="I4" s="18">
        <v>1885034720.7399998</v>
      </c>
      <c r="J4" s="18">
        <v>1885034720.7399998</v>
      </c>
      <c r="K4" s="24">
        <v>0.71903888432251539</v>
      </c>
      <c r="L4" s="24">
        <v>0.71903888432251539</v>
      </c>
    </row>
    <row r="5" spans="1:12" x14ac:dyDescent="0.25">
      <c r="A5" s="13" t="s">
        <v>1759</v>
      </c>
      <c r="B5" s="36"/>
      <c r="C5" s="19">
        <v>4528129642</v>
      </c>
      <c r="D5" s="19">
        <v>6709237028.0300007</v>
      </c>
      <c r="E5" s="19">
        <v>4824202307.2900009</v>
      </c>
      <c r="F5" s="19">
        <v>4824202307.2900009</v>
      </c>
      <c r="G5" s="19">
        <v>4824202307.2900009</v>
      </c>
      <c r="H5" s="19">
        <v>4824202307.2900009</v>
      </c>
      <c r="I5" s="19">
        <v>1885034720.7399998</v>
      </c>
      <c r="J5" s="19">
        <v>1885034720.7399998</v>
      </c>
      <c r="K5" s="25">
        <v>0.71903888432251539</v>
      </c>
      <c r="L5" s="25">
        <v>0.71903888432251539</v>
      </c>
    </row>
    <row r="6" spans="1:12" x14ac:dyDescent="0.25">
      <c r="A6" s="14" t="s">
        <v>1760</v>
      </c>
      <c r="B6" s="37"/>
      <c r="C6" s="20">
        <v>4528129642</v>
      </c>
      <c r="D6" s="20">
        <v>6709237028.0300007</v>
      </c>
      <c r="E6" s="20">
        <v>4824202307.2900009</v>
      </c>
      <c r="F6" s="20">
        <v>4824202307.2900009</v>
      </c>
      <c r="G6" s="20">
        <v>4824202307.2900009</v>
      </c>
      <c r="H6" s="20">
        <v>4824202307.2900009</v>
      </c>
      <c r="I6" s="20">
        <v>1885034720.7399998</v>
      </c>
      <c r="J6" s="20">
        <v>1885034720.7399998</v>
      </c>
      <c r="K6" s="26">
        <v>0.71903888432251539</v>
      </c>
      <c r="L6" s="26">
        <v>0.71903888432251539</v>
      </c>
    </row>
    <row r="7" spans="1:12" x14ac:dyDescent="0.25">
      <c r="A7" s="15" t="s">
        <v>2020</v>
      </c>
      <c r="B7" s="38"/>
      <c r="C7" s="21">
        <v>1901728127</v>
      </c>
      <c r="D7" s="21">
        <v>2942735600.6500001</v>
      </c>
      <c r="E7" s="21">
        <v>2740464936.5900002</v>
      </c>
      <c r="F7" s="21">
        <v>2740464936.5900002</v>
      </c>
      <c r="G7" s="21">
        <v>2740464936.5900002</v>
      </c>
      <c r="H7" s="21">
        <v>2740464936.5900002</v>
      </c>
      <c r="I7" s="21">
        <v>202270664.05999994</v>
      </c>
      <c r="J7" s="21">
        <v>202270664.05999994</v>
      </c>
      <c r="K7" s="27">
        <v>0.93126441124533177</v>
      </c>
      <c r="L7" s="27">
        <v>0.93126441124533177</v>
      </c>
    </row>
    <row r="8" spans="1:12" x14ac:dyDescent="0.25">
      <c r="A8" s="16" t="s">
        <v>2024</v>
      </c>
      <c r="B8" s="39"/>
      <c r="C8" s="22">
        <v>1619930355</v>
      </c>
      <c r="D8" s="22">
        <v>1705622170.4300001</v>
      </c>
      <c r="E8" s="22">
        <v>1504639193.3700001</v>
      </c>
      <c r="F8" s="22">
        <v>1504639193.3700001</v>
      </c>
      <c r="G8" s="22">
        <v>1504639193.3700001</v>
      </c>
      <c r="H8" s="22">
        <v>1504639193.3700001</v>
      </c>
      <c r="I8" s="22">
        <v>200982977.05999994</v>
      </c>
      <c r="J8" s="22">
        <v>200982977.05999994</v>
      </c>
      <c r="K8" s="28">
        <v>0.8821644203831317</v>
      </c>
      <c r="L8" s="28">
        <v>0.8821644203831317</v>
      </c>
    </row>
    <row r="9" spans="1:12" ht="45" x14ac:dyDescent="0.25">
      <c r="A9" s="31" t="s">
        <v>1676</v>
      </c>
      <c r="B9" s="40" t="s">
        <v>1677</v>
      </c>
      <c r="C9" s="29">
        <v>1619930355</v>
      </c>
      <c r="D9" s="29">
        <v>1619930355</v>
      </c>
      <c r="E9" s="29">
        <v>1418947377.9400001</v>
      </c>
      <c r="F9" s="29">
        <v>1418947377.9400001</v>
      </c>
      <c r="G9" s="29">
        <v>1418947377.9400001</v>
      </c>
      <c r="H9" s="29">
        <v>1418947377.9400001</v>
      </c>
      <c r="I9" s="29">
        <v>200982977.05999994</v>
      </c>
      <c r="J9" s="29">
        <v>200982977.05999994</v>
      </c>
      <c r="K9" s="30">
        <v>0.87593110009967068</v>
      </c>
      <c r="L9" s="30">
        <v>0.87593110009967068</v>
      </c>
    </row>
    <row r="10" spans="1:12" ht="45" x14ac:dyDescent="0.25">
      <c r="A10" s="31" t="s">
        <v>1669</v>
      </c>
      <c r="B10" s="40" t="s">
        <v>1672</v>
      </c>
      <c r="C10" s="29">
        <v>0</v>
      </c>
      <c r="D10" s="29">
        <v>6898098.0300000003</v>
      </c>
      <c r="E10" s="29">
        <v>6898098.0300000003</v>
      </c>
      <c r="F10" s="29">
        <v>6898098.0300000003</v>
      </c>
      <c r="G10" s="29">
        <v>6898098.0300000003</v>
      </c>
      <c r="H10" s="29">
        <v>6898098.0300000003</v>
      </c>
      <c r="I10" s="29">
        <v>0</v>
      </c>
      <c r="J10" s="29">
        <v>0</v>
      </c>
      <c r="K10" s="30">
        <v>1</v>
      </c>
      <c r="L10" s="30">
        <v>1</v>
      </c>
    </row>
    <row r="11" spans="1:12" ht="45" x14ac:dyDescent="0.25">
      <c r="A11" s="31" t="s">
        <v>1673</v>
      </c>
      <c r="B11" s="40" t="s">
        <v>1672</v>
      </c>
      <c r="C11" s="29">
        <v>0</v>
      </c>
      <c r="D11" s="29">
        <v>78793717.400000006</v>
      </c>
      <c r="E11" s="29">
        <v>78793717.400000006</v>
      </c>
      <c r="F11" s="29">
        <v>78793717.400000006</v>
      </c>
      <c r="G11" s="29">
        <v>78793717.400000006</v>
      </c>
      <c r="H11" s="29">
        <v>78793717.400000006</v>
      </c>
      <c r="I11" s="29">
        <v>0</v>
      </c>
      <c r="J11" s="29">
        <v>0</v>
      </c>
      <c r="K11" s="30">
        <v>1</v>
      </c>
      <c r="L11" s="30">
        <v>1</v>
      </c>
    </row>
    <row r="12" spans="1:12" x14ac:dyDescent="0.25">
      <c r="A12" s="14" t="s">
        <v>1741</v>
      </c>
      <c r="B12" s="37"/>
      <c r="C12" s="20">
        <v>270180085</v>
      </c>
      <c r="D12" s="20">
        <v>359284373.22000003</v>
      </c>
      <c r="E12" s="20">
        <v>359284373.22000003</v>
      </c>
      <c r="F12" s="20">
        <v>359284373.22000003</v>
      </c>
      <c r="G12" s="20">
        <v>359284373.22000003</v>
      </c>
      <c r="H12" s="20">
        <v>359284373.22000003</v>
      </c>
      <c r="I12" s="20">
        <v>0</v>
      </c>
      <c r="J12" s="20">
        <v>0</v>
      </c>
      <c r="K12" s="26">
        <v>1</v>
      </c>
      <c r="L12" s="26">
        <v>1</v>
      </c>
    </row>
    <row r="13" spans="1:12" ht="45" x14ac:dyDescent="0.25">
      <c r="A13" s="31" t="s">
        <v>1684</v>
      </c>
      <c r="B13" s="40" t="s">
        <v>1685</v>
      </c>
      <c r="C13" s="29">
        <v>270180085</v>
      </c>
      <c r="D13" s="29">
        <v>270180085</v>
      </c>
      <c r="E13" s="29">
        <v>270180085</v>
      </c>
      <c r="F13" s="29">
        <v>270180085</v>
      </c>
      <c r="G13" s="29">
        <v>270180085</v>
      </c>
      <c r="H13" s="29">
        <v>270180085</v>
      </c>
      <c r="I13" s="29">
        <v>0</v>
      </c>
      <c r="J13" s="29">
        <v>0</v>
      </c>
      <c r="K13" s="30">
        <v>1</v>
      </c>
      <c r="L13" s="30">
        <v>1</v>
      </c>
    </row>
    <row r="14" spans="1:12" ht="45" x14ac:dyDescent="0.25">
      <c r="A14" s="31" t="s">
        <v>1688</v>
      </c>
      <c r="B14" s="40" t="s">
        <v>1689</v>
      </c>
      <c r="C14" s="29">
        <v>0</v>
      </c>
      <c r="D14" s="29">
        <v>89104288.219999999</v>
      </c>
      <c r="E14" s="29">
        <v>89104288.219999999</v>
      </c>
      <c r="F14" s="29">
        <v>89104288.219999999</v>
      </c>
      <c r="G14" s="29">
        <v>89104288.219999999</v>
      </c>
      <c r="H14" s="29">
        <v>89104288.219999999</v>
      </c>
      <c r="I14" s="29">
        <v>0</v>
      </c>
      <c r="J14" s="29">
        <v>0</v>
      </c>
      <c r="K14" s="30">
        <v>1</v>
      </c>
      <c r="L14" s="30">
        <v>1</v>
      </c>
    </row>
    <row r="15" spans="1:12" x14ac:dyDescent="0.25">
      <c r="A15" s="14" t="s">
        <v>2026</v>
      </c>
      <c r="B15" s="37"/>
      <c r="C15" s="20">
        <v>1287687</v>
      </c>
      <c r="D15" s="20">
        <v>1287687</v>
      </c>
      <c r="E15" s="20">
        <v>0</v>
      </c>
      <c r="F15" s="20">
        <v>0</v>
      </c>
      <c r="G15" s="20">
        <v>0</v>
      </c>
      <c r="H15" s="20">
        <v>0</v>
      </c>
      <c r="I15" s="20">
        <v>1287687</v>
      </c>
      <c r="J15" s="20">
        <v>1287687</v>
      </c>
      <c r="K15" s="26">
        <v>0</v>
      </c>
      <c r="L15" s="26">
        <v>0</v>
      </c>
    </row>
    <row r="16" spans="1:12" ht="45" x14ac:dyDescent="0.25">
      <c r="A16" s="31" t="s">
        <v>1692</v>
      </c>
      <c r="B16" s="40" t="s">
        <v>1695</v>
      </c>
      <c r="C16" s="29">
        <v>1287687</v>
      </c>
      <c r="D16" s="29">
        <v>1287687</v>
      </c>
      <c r="E16" s="29">
        <v>0</v>
      </c>
      <c r="F16" s="29">
        <v>0</v>
      </c>
      <c r="G16" s="29">
        <v>0</v>
      </c>
      <c r="H16" s="29">
        <v>0</v>
      </c>
      <c r="I16" s="29">
        <v>1287687</v>
      </c>
      <c r="J16" s="29">
        <v>1287687</v>
      </c>
      <c r="K16" s="30">
        <v>0</v>
      </c>
      <c r="L16" s="30">
        <v>0</v>
      </c>
    </row>
    <row r="17" spans="1:12" x14ac:dyDescent="0.25">
      <c r="A17" s="14" t="s">
        <v>1738</v>
      </c>
      <c r="B17" s="37"/>
      <c r="C17" s="20">
        <v>0</v>
      </c>
      <c r="D17" s="20">
        <v>876541370</v>
      </c>
      <c r="E17" s="20">
        <v>876541370</v>
      </c>
      <c r="F17" s="20">
        <v>876541370</v>
      </c>
      <c r="G17" s="20">
        <v>876541370</v>
      </c>
      <c r="H17" s="20">
        <v>876541370</v>
      </c>
      <c r="I17" s="20">
        <v>0</v>
      </c>
      <c r="J17" s="20">
        <v>0</v>
      </c>
      <c r="K17" s="26">
        <v>1</v>
      </c>
      <c r="L17" s="26">
        <v>1</v>
      </c>
    </row>
    <row r="18" spans="1:12" ht="45" x14ac:dyDescent="0.25">
      <c r="A18" s="31" t="s">
        <v>1659</v>
      </c>
      <c r="B18" s="40" t="s">
        <v>1660</v>
      </c>
      <c r="C18" s="29">
        <v>0</v>
      </c>
      <c r="D18" s="29">
        <v>876541370</v>
      </c>
      <c r="E18" s="29">
        <v>876541370</v>
      </c>
      <c r="F18" s="29">
        <v>876541370</v>
      </c>
      <c r="G18" s="29">
        <v>876541370</v>
      </c>
      <c r="H18" s="29">
        <v>876541370</v>
      </c>
      <c r="I18" s="29">
        <v>0</v>
      </c>
      <c r="J18" s="29">
        <v>0</v>
      </c>
      <c r="K18" s="30">
        <v>1</v>
      </c>
      <c r="L18" s="30">
        <v>1</v>
      </c>
    </row>
    <row r="19" spans="1:12" x14ac:dyDescent="0.25">
      <c r="A19" s="14" t="s">
        <v>2023</v>
      </c>
      <c r="B19" s="37"/>
      <c r="C19" s="20">
        <v>10330000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6" t="e">
        <v>#DIV/0!</v>
      </c>
      <c r="L19" s="26" t="e">
        <v>#DIV/0!</v>
      </c>
    </row>
    <row r="20" spans="1:12" ht="45" x14ac:dyDescent="0.25">
      <c r="A20" s="31" t="s">
        <v>1665</v>
      </c>
      <c r="B20" s="40" t="s">
        <v>1668</v>
      </c>
      <c r="C20" s="29">
        <v>10330000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30" t="e">
        <v>#DIV/0!</v>
      </c>
      <c r="L20" s="30" t="e">
        <v>#DIV/0!</v>
      </c>
    </row>
    <row r="21" spans="1:12" x14ac:dyDescent="0.25">
      <c r="A21" s="15" t="s">
        <v>2022</v>
      </c>
      <c r="B21" s="38"/>
      <c r="C21" s="21">
        <v>791569364</v>
      </c>
      <c r="D21" s="21">
        <v>1931669276.3800001</v>
      </c>
      <c r="E21" s="21">
        <v>1883737370.7</v>
      </c>
      <c r="F21" s="21">
        <v>1883737370.7</v>
      </c>
      <c r="G21" s="21">
        <v>1883737370.7</v>
      </c>
      <c r="H21" s="21">
        <v>1883737370.7</v>
      </c>
      <c r="I21" s="21">
        <v>47931905.680000067</v>
      </c>
      <c r="J21" s="21">
        <v>47931905.680000067</v>
      </c>
      <c r="K21" s="27">
        <v>0.97518627734773222</v>
      </c>
      <c r="L21" s="27">
        <v>0.97518627734773222</v>
      </c>
    </row>
    <row r="22" spans="1:12" x14ac:dyDescent="0.25">
      <c r="A22" s="16" t="s">
        <v>2024</v>
      </c>
      <c r="B22" s="39"/>
      <c r="C22" s="22">
        <v>634094522</v>
      </c>
      <c r="D22" s="22">
        <v>646381312.60000002</v>
      </c>
      <c r="E22" s="22">
        <v>598449406.92000008</v>
      </c>
      <c r="F22" s="22">
        <v>598449406.92000008</v>
      </c>
      <c r="G22" s="22">
        <v>598449406.92000008</v>
      </c>
      <c r="H22" s="22">
        <v>598449406.92000008</v>
      </c>
      <c r="I22" s="22">
        <v>47931905.679999948</v>
      </c>
      <c r="J22" s="22">
        <v>47931905.679999948</v>
      </c>
      <c r="K22" s="28">
        <v>0.92584577439716043</v>
      </c>
      <c r="L22" s="28">
        <v>0.92584577439716043</v>
      </c>
    </row>
    <row r="23" spans="1:12" ht="45" x14ac:dyDescent="0.25">
      <c r="A23" s="31" t="s">
        <v>1678</v>
      </c>
      <c r="B23" s="40" t="s">
        <v>1679</v>
      </c>
      <c r="C23" s="29">
        <v>634094522</v>
      </c>
      <c r="D23" s="29">
        <v>634094522</v>
      </c>
      <c r="E23" s="29">
        <v>586162616.32000005</v>
      </c>
      <c r="F23" s="29">
        <v>586162616.32000005</v>
      </c>
      <c r="G23" s="29">
        <v>586162616.32000005</v>
      </c>
      <c r="H23" s="29">
        <v>586162616.32000005</v>
      </c>
      <c r="I23" s="29">
        <v>47931905.679999948</v>
      </c>
      <c r="J23" s="29">
        <v>47931905.679999948</v>
      </c>
      <c r="K23" s="30">
        <v>0.92440889486189259</v>
      </c>
      <c r="L23" s="30">
        <v>0.92440889486189259</v>
      </c>
    </row>
    <row r="24" spans="1:12" ht="45" x14ac:dyDescent="0.25">
      <c r="A24" s="31" t="s">
        <v>1674</v>
      </c>
      <c r="B24" s="40" t="s">
        <v>1675</v>
      </c>
      <c r="C24" s="29">
        <v>0</v>
      </c>
      <c r="D24" s="29">
        <v>12286790.6</v>
      </c>
      <c r="E24" s="29">
        <v>12286790.6</v>
      </c>
      <c r="F24" s="29">
        <v>12286790.6</v>
      </c>
      <c r="G24" s="29">
        <v>12286790.6</v>
      </c>
      <c r="H24" s="29">
        <v>12286790.6</v>
      </c>
      <c r="I24" s="29">
        <v>0</v>
      </c>
      <c r="J24" s="29">
        <v>0</v>
      </c>
      <c r="K24" s="30">
        <v>1</v>
      </c>
      <c r="L24" s="30">
        <v>1</v>
      </c>
    </row>
    <row r="25" spans="1:12" x14ac:dyDescent="0.25">
      <c r="A25" s="14" t="s">
        <v>1741</v>
      </c>
      <c r="B25" s="37"/>
      <c r="C25" s="20">
        <v>157474842</v>
      </c>
      <c r="D25" s="20">
        <v>161829333.78</v>
      </c>
      <c r="E25" s="20">
        <v>161829333.78</v>
      </c>
      <c r="F25" s="20">
        <v>161829333.78</v>
      </c>
      <c r="G25" s="20">
        <v>161829333.78</v>
      </c>
      <c r="H25" s="20">
        <v>161829333.78</v>
      </c>
      <c r="I25" s="20">
        <v>0</v>
      </c>
      <c r="J25" s="20">
        <v>0</v>
      </c>
      <c r="K25" s="26">
        <v>1</v>
      </c>
      <c r="L25" s="26">
        <v>1</v>
      </c>
    </row>
    <row r="26" spans="1:12" ht="45" x14ac:dyDescent="0.25">
      <c r="A26" s="31" t="s">
        <v>1686</v>
      </c>
      <c r="B26" s="40" t="s">
        <v>1687</v>
      </c>
      <c r="C26" s="29">
        <v>157474842</v>
      </c>
      <c r="D26" s="29">
        <v>157474842</v>
      </c>
      <c r="E26" s="29">
        <v>157474842</v>
      </c>
      <c r="F26" s="29">
        <v>157474842</v>
      </c>
      <c r="G26" s="29">
        <v>157474842</v>
      </c>
      <c r="H26" s="29">
        <v>157474842</v>
      </c>
      <c r="I26" s="29">
        <v>0</v>
      </c>
      <c r="J26" s="29">
        <v>0</v>
      </c>
      <c r="K26" s="30">
        <v>1</v>
      </c>
      <c r="L26" s="30">
        <v>1</v>
      </c>
    </row>
    <row r="27" spans="1:12" ht="45" x14ac:dyDescent="0.25">
      <c r="A27" s="31" t="s">
        <v>1690</v>
      </c>
      <c r="B27" s="40" t="s">
        <v>1691</v>
      </c>
      <c r="C27" s="29">
        <v>0</v>
      </c>
      <c r="D27" s="29">
        <v>4354491.78</v>
      </c>
      <c r="E27" s="29">
        <v>4354491.78</v>
      </c>
      <c r="F27" s="29">
        <v>4354491.78</v>
      </c>
      <c r="G27" s="29">
        <v>4354491.78</v>
      </c>
      <c r="H27" s="29">
        <v>4354491.78</v>
      </c>
      <c r="I27" s="29">
        <v>0</v>
      </c>
      <c r="J27" s="29">
        <v>0</v>
      </c>
      <c r="K27" s="30">
        <v>1</v>
      </c>
      <c r="L27" s="30">
        <v>1</v>
      </c>
    </row>
    <row r="28" spans="1:12" x14ac:dyDescent="0.25">
      <c r="A28" s="14" t="s">
        <v>1738</v>
      </c>
      <c r="B28" s="37"/>
      <c r="C28" s="20">
        <v>0</v>
      </c>
      <c r="D28" s="20">
        <v>1123458630</v>
      </c>
      <c r="E28" s="20">
        <v>1123458630</v>
      </c>
      <c r="F28" s="20">
        <v>1123458630</v>
      </c>
      <c r="G28" s="20">
        <v>1123458630</v>
      </c>
      <c r="H28" s="20">
        <v>1123458630</v>
      </c>
      <c r="I28" s="20">
        <v>0</v>
      </c>
      <c r="J28" s="20">
        <v>0</v>
      </c>
      <c r="K28" s="26">
        <v>1</v>
      </c>
      <c r="L28" s="26">
        <v>1</v>
      </c>
    </row>
    <row r="29" spans="1:12" ht="45" x14ac:dyDescent="0.25">
      <c r="A29" s="31" t="s">
        <v>1663</v>
      </c>
      <c r="B29" s="40" t="s">
        <v>1664</v>
      </c>
      <c r="C29" s="29">
        <v>0</v>
      </c>
      <c r="D29" s="29">
        <v>1123458630</v>
      </c>
      <c r="E29" s="29">
        <v>1123458630</v>
      </c>
      <c r="F29" s="29">
        <v>1123458630</v>
      </c>
      <c r="G29" s="29">
        <v>1123458630</v>
      </c>
      <c r="H29" s="29">
        <v>1123458630</v>
      </c>
      <c r="I29" s="29">
        <v>0</v>
      </c>
      <c r="J29" s="29">
        <v>0</v>
      </c>
      <c r="K29" s="30">
        <v>1</v>
      </c>
      <c r="L29" s="30">
        <v>1</v>
      </c>
    </row>
    <row r="30" spans="1:12" x14ac:dyDescent="0.25">
      <c r="A30" s="15" t="s">
        <v>1829</v>
      </c>
      <c r="B30" s="38"/>
      <c r="C30" s="21">
        <v>1634832151</v>
      </c>
      <c r="D30" s="21">
        <v>1634832151</v>
      </c>
      <c r="E30" s="21">
        <v>0</v>
      </c>
      <c r="F30" s="21">
        <v>0</v>
      </c>
      <c r="G30" s="21">
        <v>0</v>
      </c>
      <c r="H30" s="21">
        <v>0</v>
      </c>
      <c r="I30" s="21">
        <v>1634832151</v>
      </c>
      <c r="J30" s="21">
        <v>1634832151</v>
      </c>
      <c r="K30" s="27">
        <v>0</v>
      </c>
      <c r="L30" s="27">
        <v>0</v>
      </c>
    </row>
    <row r="31" spans="1:12" x14ac:dyDescent="0.25">
      <c r="A31" s="16" t="s">
        <v>2025</v>
      </c>
      <c r="B31" s="39"/>
      <c r="C31" s="22">
        <v>1634832151</v>
      </c>
      <c r="D31" s="22">
        <v>1634832151</v>
      </c>
      <c r="E31" s="22">
        <v>0</v>
      </c>
      <c r="F31" s="22">
        <v>0</v>
      </c>
      <c r="G31" s="22">
        <v>0</v>
      </c>
      <c r="H31" s="22">
        <v>0</v>
      </c>
      <c r="I31" s="22">
        <v>1634832151</v>
      </c>
      <c r="J31" s="22">
        <v>1634832151</v>
      </c>
      <c r="K31" s="28">
        <v>0</v>
      </c>
      <c r="L31" s="28">
        <v>0</v>
      </c>
    </row>
    <row r="32" spans="1:12" ht="30" x14ac:dyDescent="0.25">
      <c r="A32" s="31" t="s">
        <v>1680</v>
      </c>
      <c r="B32" s="40" t="s">
        <v>1683</v>
      </c>
      <c r="C32" s="29">
        <v>1634832151</v>
      </c>
      <c r="D32" s="29">
        <v>1634832151</v>
      </c>
      <c r="E32" s="29">
        <v>0</v>
      </c>
      <c r="F32" s="29">
        <v>0</v>
      </c>
      <c r="G32" s="29">
        <v>0</v>
      </c>
      <c r="H32" s="29">
        <v>0</v>
      </c>
      <c r="I32" s="29">
        <v>1634832151</v>
      </c>
      <c r="J32" s="29">
        <v>1634832151</v>
      </c>
      <c r="K32" s="30">
        <v>0</v>
      </c>
      <c r="L32" s="30">
        <v>0</v>
      </c>
    </row>
    <row r="33" spans="1:12" x14ac:dyDescent="0.25">
      <c r="A33" s="14" t="s">
        <v>1738</v>
      </c>
      <c r="B33" s="37"/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6" t="e">
        <v>#DIV/0!</v>
      </c>
      <c r="L33" s="26" t="e">
        <v>#DIV/0!</v>
      </c>
    </row>
    <row r="34" spans="1:12" ht="45" x14ac:dyDescent="0.25">
      <c r="A34" s="31" t="s">
        <v>1696</v>
      </c>
      <c r="B34" s="40" t="s">
        <v>1664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30" t="e">
        <v>#DIV/0!</v>
      </c>
      <c r="L34" s="30" t="e">
        <v>#DIV/0!</v>
      </c>
    </row>
    <row r="35" spans="1:12" x14ac:dyDescent="0.25">
      <c r="A35" s="15" t="s">
        <v>2021</v>
      </c>
      <c r="B35" s="38"/>
      <c r="C35" s="21">
        <v>200000000</v>
      </c>
      <c r="D35" s="21">
        <v>200000000</v>
      </c>
      <c r="E35" s="21">
        <v>200000000</v>
      </c>
      <c r="F35" s="21">
        <v>200000000</v>
      </c>
      <c r="G35" s="21">
        <v>200000000</v>
      </c>
      <c r="H35" s="21">
        <v>200000000</v>
      </c>
      <c r="I35" s="21">
        <v>0</v>
      </c>
      <c r="J35" s="21">
        <v>0</v>
      </c>
      <c r="K35" s="27">
        <v>1</v>
      </c>
      <c r="L35" s="27">
        <v>1</v>
      </c>
    </row>
    <row r="36" spans="1:12" x14ac:dyDescent="0.25">
      <c r="A36" s="16" t="s">
        <v>1722</v>
      </c>
      <c r="B36" s="39"/>
      <c r="C36" s="22">
        <v>200000000</v>
      </c>
      <c r="D36" s="22">
        <v>200000000</v>
      </c>
      <c r="E36" s="22">
        <v>200000000</v>
      </c>
      <c r="F36" s="22">
        <v>200000000</v>
      </c>
      <c r="G36" s="22">
        <v>200000000</v>
      </c>
      <c r="H36" s="22">
        <v>200000000</v>
      </c>
      <c r="I36" s="22">
        <v>0</v>
      </c>
      <c r="J36" s="22">
        <v>0</v>
      </c>
      <c r="K36" s="28">
        <v>1</v>
      </c>
      <c r="L36" s="28">
        <v>1</v>
      </c>
    </row>
    <row r="37" spans="1:12" ht="30" x14ac:dyDescent="0.25">
      <c r="A37" s="31" t="s">
        <v>1661</v>
      </c>
      <c r="B37" s="40" t="s">
        <v>1662</v>
      </c>
      <c r="C37" s="29">
        <v>200000000</v>
      </c>
      <c r="D37" s="29">
        <v>200000000</v>
      </c>
      <c r="E37" s="29">
        <v>200000000</v>
      </c>
      <c r="F37" s="29">
        <v>200000000</v>
      </c>
      <c r="G37" s="29">
        <v>200000000</v>
      </c>
      <c r="H37" s="29">
        <v>200000000</v>
      </c>
      <c r="I37" s="29">
        <v>0</v>
      </c>
      <c r="J37" s="29">
        <v>0</v>
      </c>
      <c r="K37" s="30">
        <v>1</v>
      </c>
      <c r="L37" s="30">
        <v>1</v>
      </c>
    </row>
    <row r="38" spans="1:12" x14ac:dyDescent="0.25">
      <c r="A38" s="65" t="s">
        <v>2032</v>
      </c>
      <c r="B38" s="66"/>
      <c r="C38" s="32">
        <v>4528129642</v>
      </c>
      <c r="D38" s="32">
        <v>6709237028.0300007</v>
      </c>
      <c r="E38" s="32">
        <v>4824202307.2900009</v>
      </c>
      <c r="F38" s="32">
        <v>4824202307.2900009</v>
      </c>
      <c r="G38" s="32">
        <v>4824202307.2900009</v>
      </c>
      <c r="H38" s="32">
        <v>4824202307.2900009</v>
      </c>
      <c r="I38" s="32">
        <v>1885034720.7399998</v>
      </c>
      <c r="J38" s="32">
        <v>1885034720.7399998</v>
      </c>
      <c r="K38" s="33">
        <v>0.71903888432251539</v>
      </c>
      <c r="L38" s="33">
        <v>0.71903888432251539</v>
      </c>
    </row>
  </sheetData>
  <mergeCells count="2">
    <mergeCell ref="A3:B3"/>
    <mergeCell ref="A38:B3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0"/>
  <sheetViews>
    <sheetView topLeftCell="F1" workbookViewId="0">
      <selection activeCell="A3" sqref="A3:L3"/>
    </sheetView>
  </sheetViews>
  <sheetFormatPr baseColWidth="10" defaultRowHeight="15" x14ac:dyDescent="0.25"/>
  <cols>
    <col min="1" max="1" width="25.28515625" customWidth="1"/>
    <col min="2" max="2" width="56" style="34" customWidth="1"/>
    <col min="3" max="10" width="26.140625" style="17" customWidth="1"/>
    <col min="11" max="12" width="26.140625" style="23" customWidth="1"/>
  </cols>
  <sheetData>
    <row r="1" spans="1:12" x14ac:dyDescent="0.25">
      <c r="A1" s="1" t="s">
        <v>1</v>
      </c>
      <c r="C1" s="17" t="s">
        <v>1697</v>
      </c>
    </row>
    <row r="3" spans="1:12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2027</v>
      </c>
      <c r="B4" s="35"/>
      <c r="C4" s="18">
        <v>13719086483</v>
      </c>
      <c r="D4" s="18">
        <v>13719086483</v>
      </c>
      <c r="E4" s="18">
        <v>13707459590.4</v>
      </c>
      <c r="F4" s="18">
        <v>13474092437.969999</v>
      </c>
      <c r="G4" s="18">
        <v>6451733807.6499996</v>
      </c>
      <c r="H4" s="18">
        <v>4324245807.6499996</v>
      </c>
      <c r="I4" s="18">
        <v>11626892.600000381</v>
      </c>
      <c r="J4" s="18">
        <v>244994045.03000069</v>
      </c>
      <c r="K4" s="24">
        <v>0.99915250241957376</v>
      </c>
      <c r="L4" s="24">
        <v>0.98214210214844955</v>
      </c>
    </row>
    <row r="5" spans="1:12" x14ac:dyDescent="0.25">
      <c r="A5" s="13" t="s">
        <v>1759</v>
      </c>
      <c r="B5" s="36"/>
      <c r="C5" s="19">
        <v>13719086483</v>
      </c>
      <c r="D5" s="19">
        <v>13719086483</v>
      </c>
      <c r="E5" s="19">
        <v>13707459590.4</v>
      </c>
      <c r="F5" s="19">
        <v>13474092437.969999</v>
      </c>
      <c r="G5" s="19">
        <v>6451733807.6499996</v>
      </c>
      <c r="H5" s="19">
        <v>4324245807.6499996</v>
      </c>
      <c r="I5" s="19">
        <v>11626892.600000381</v>
      </c>
      <c r="J5" s="19">
        <v>244994045.03000069</v>
      </c>
      <c r="K5" s="25">
        <v>0.99915250241957376</v>
      </c>
      <c r="L5" s="25">
        <v>0.98214210214844955</v>
      </c>
    </row>
    <row r="6" spans="1:12" x14ac:dyDescent="0.25">
      <c r="A6" s="14" t="s">
        <v>1807</v>
      </c>
      <c r="B6" s="37"/>
      <c r="C6" s="20">
        <v>13719086483</v>
      </c>
      <c r="D6" s="20">
        <v>13719086483</v>
      </c>
      <c r="E6" s="20">
        <v>13707459590.4</v>
      </c>
      <c r="F6" s="20">
        <v>13474092437.969999</v>
      </c>
      <c r="G6" s="20">
        <v>6451733807.6499996</v>
      </c>
      <c r="H6" s="20">
        <v>4324245807.6499996</v>
      </c>
      <c r="I6" s="20">
        <v>11626892.600000381</v>
      </c>
      <c r="J6" s="20">
        <v>244994045.03000069</v>
      </c>
      <c r="K6" s="26">
        <v>0.99915250241957376</v>
      </c>
      <c r="L6" s="26">
        <v>0.98214210214844955</v>
      </c>
    </row>
    <row r="7" spans="1:12" x14ac:dyDescent="0.25">
      <c r="A7" s="15" t="s">
        <v>1808</v>
      </c>
      <c r="B7" s="38"/>
      <c r="C7" s="21">
        <v>13719086483</v>
      </c>
      <c r="D7" s="21">
        <v>13719086483</v>
      </c>
      <c r="E7" s="21">
        <v>13707459590.4</v>
      </c>
      <c r="F7" s="21">
        <v>13474092437.969999</v>
      </c>
      <c r="G7" s="21">
        <v>6451733807.6499996</v>
      </c>
      <c r="H7" s="21">
        <v>4324245807.6499996</v>
      </c>
      <c r="I7" s="21">
        <v>11626892.600000381</v>
      </c>
      <c r="J7" s="21">
        <v>244994045.03000069</v>
      </c>
      <c r="K7" s="27">
        <v>0.99915250241957376</v>
      </c>
      <c r="L7" s="27">
        <v>0.98214210214844955</v>
      </c>
    </row>
    <row r="8" spans="1:12" x14ac:dyDescent="0.25">
      <c r="A8" s="16" t="s">
        <v>1722</v>
      </c>
      <c r="B8" s="39"/>
      <c r="C8" s="22">
        <v>13719086483</v>
      </c>
      <c r="D8" s="22">
        <v>13719086483</v>
      </c>
      <c r="E8" s="22">
        <v>13707459590.4</v>
      </c>
      <c r="F8" s="22">
        <v>13474092437.969999</v>
      </c>
      <c r="G8" s="22">
        <v>6451733807.6499996</v>
      </c>
      <c r="H8" s="22">
        <v>4324245807.6499996</v>
      </c>
      <c r="I8" s="22">
        <v>11626892.600000381</v>
      </c>
      <c r="J8" s="22">
        <v>244994045.03000069</v>
      </c>
      <c r="K8" s="28">
        <v>0.99915250241957376</v>
      </c>
      <c r="L8" s="28">
        <v>0.98214210214844955</v>
      </c>
    </row>
    <row r="9" spans="1:12" ht="30" x14ac:dyDescent="0.25">
      <c r="A9" s="31" t="s">
        <v>1699</v>
      </c>
      <c r="B9" s="40" t="s">
        <v>405</v>
      </c>
      <c r="C9" s="29">
        <v>13719086483</v>
      </c>
      <c r="D9" s="29">
        <v>13719086483</v>
      </c>
      <c r="E9" s="29">
        <v>13707459590.4</v>
      </c>
      <c r="F9" s="29">
        <v>13474092437.969999</v>
      </c>
      <c r="G9" s="29">
        <v>6451733807.6499996</v>
      </c>
      <c r="H9" s="29">
        <v>4324245807.6499996</v>
      </c>
      <c r="I9" s="29">
        <v>11626892.600000381</v>
      </c>
      <c r="J9" s="29">
        <v>244994045.03000069</v>
      </c>
      <c r="K9" s="30">
        <v>0.99915250241957376</v>
      </c>
      <c r="L9" s="30">
        <v>0.98214210214844955</v>
      </c>
    </row>
    <row r="10" spans="1:12" x14ac:dyDescent="0.25">
      <c r="A10" s="67" t="s">
        <v>2032</v>
      </c>
      <c r="B10" s="67"/>
      <c r="C10" s="32">
        <v>13719086483</v>
      </c>
      <c r="D10" s="32">
        <v>13719086483</v>
      </c>
      <c r="E10" s="32">
        <v>13707459590.4</v>
      </c>
      <c r="F10" s="32">
        <v>13474092437.969999</v>
      </c>
      <c r="G10" s="32">
        <v>6451733807.6499996</v>
      </c>
      <c r="H10" s="32">
        <v>4324245807.6499996</v>
      </c>
      <c r="I10" s="32">
        <v>11626892.600000381</v>
      </c>
      <c r="J10" s="32">
        <v>244994045.03000069</v>
      </c>
      <c r="K10" s="33">
        <v>0.99915250241957376</v>
      </c>
      <c r="L10" s="33">
        <v>0.98214210214844955</v>
      </c>
    </row>
  </sheetData>
  <mergeCells count="2">
    <mergeCell ref="A3:B3"/>
    <mergeCell ref="A10:B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3"/>
  <sheetViews>
    <sheetView zoomScale="80" zoomScaleNormal="80" workbookViewId="0">
      <selection activeCell="G30" sqref="G30"/>
    </sheetView>
  </sheetViews>
  <sheetFormatPr baseColWidth="10" defaultRowHeight="15" x14ac:dyDescent="0.25"/>
  <cols>
    <col min="1" max="1" width="24.140625" customWidth="1"/>
    <col min="2" max="2" width="62.28515625" style="34" customWidth="1"/>
    <col min="3" max="8" width="17.7109375" style="17" bestFit="1" customWidth="1"/>
    <col min="9" max="9" width="24" style="17" bestFit="1" customWidth="1"/>
    <col min="10" max="10" width="16.140625" style="17" bestFit="1" customWidth="1"/>
    <col min="11" max="11" width="16.85546875" style="23" bestFit="1" customWidth="1"/>
    <col min="12" max="12" width="15.7109375" style="23" bestFit="1" customWidth="1"/>
  </cols>
  <sheetData>
    <row r="1" spans="1:12" x14ac:dyDescent="0.25">
      <c r="A1" s="1" t="s">
        <v>1</v>
      </c>
      <c r="C1" s="17" t="s">
        <v>1700</v>
      </c>
    </row>
    <row r="3" spans="1:12" x14ac:dyDescent="0.25">
      <c r="A3" s="67" t="s">
        <v>2046</v>
      </c>
      <c r="B3" s="67"/>
      <c r="C3" s="32" t="s">
        <v>2047</v>
      </c>
      <c r="D3" s="32" t="s">
        <v>2048</v>
      </c>
      <c r="E3" s="32" t="s">
        <v>2049</v>
      </c>
      <c r="F3" s="32" t="s">
        <v>2050</v>
      </c>
      <c r="G3" s="32" t="s">
        <v>2051</v>
      </c>
      <c r="H3" s="32" t="s">
        <v>2052</v>
      </c>
      <c r="I3" s="32" t="s">
        <v>2053</v>
      </c>
      <c r="J3" s="32" t="s">
        <v>2054</v>
      </c>
      <c r="K3" s="33" t="s">
        <v>2055</v>
      </c>
      <c r="L3" s="33" t="s">
        <v>2056</v>
      </c>
    </row>
    <row r="4" spans="1:12" x14ac:dyDescent="0.25">
      <c r="A4" s="12" t="s">
        <v>2028</v>
      </c>
      <c r="B4" s="35"/>
      <c r="C4" s="18">
        <v>3600000000</v>
      </c>
      <c r="D4" s="18">
        <v>4114848650</v>
      </c>
      <c r="E4" s="18">
        <v>4014848650</v>
      </c>
      <c r="F4" s="18">
        <v>4014848650</v>
      </c>
      <c r="G4" s="18">
        <v>4014848650</v>
      </c>
      <c r="H4" s="18">
        <v>4014848650</v>
      </c>
      <c r="I4" s="18">
        <v>100000000</v>
      </c>
      <c r="J4" s="18">
        <v>100000000</v>
      </c>
      <c r="K4" s="24">
        <v>0.97569776958868215</v>
      </c>
      <c r="L4" s="24">
        <v>0.97569776958868215</v>
      </c>
    </row>
    <row r="5" spans="1:12" x14ac:dyDescent="0.25">
      <c r="A5" s="13" t="s">
        <v>1715</v>
      </c>
      <c r="B5" s="36"/>
      <c r="C5" s="19">
        <v>3600000000</v>
      </c>
      <c r="D5" s="19">
        <v>4114848650</v>
      </c>
      <c r="E5" s="19">
        <v>4014848650</v>
      </c>
      <c r="F5" s="19">
        <v>4014848650</v>
      </c>
      <c r="G5" s="19">
        <v>4014848650</v>
      </c>
      <c r="H5" s="19">
        <v>4014848650</v>
      </c>
      <c r="I5" s="19">
        <v>100000000</v>
      </c>
      <c r="J5" s="19">
        <v>100000000</v>
      </c>
      <c r="K5" s="25">
        <v>0.97569776958868215</v>
      </c>
      <c r="L5" s="25">
        <v>0.97569776958868215</v>
      </c>
    </row>
    <row r="6" spans="1:12" x14ac:dyDescent="0.25">
      <c r="A6" s="14" t="s">
        <v>1827</v>
      </c>
      <c r="B6" s="37"/>
      <c r="C6" s="20">
        <v>3600000000</v>
      </c>
      <c r="D6" s="20">
        <v>4114848650</v>
      </c>
      <c r="E6" s="20">
        <v>4014848650</v>
      </c>
      <c r="F6" s="20">
        <v>4014848650</v>
      </c>
      <c r="G6" s="20">
        <v>4014848650</v>
      </c>
      <c r="H6" s="20">
        <v>4014848650</v>
      </c>
      <c r="I6" s="20">
        <v>100000000</v>
      </c>
      <c r="J6" s="20">
        <v>100000000</v>
      </c>
      <c r="K6" s="26">
        <v>0.97569776958868215</v>
      </c>
      <c r="L6" s="26">
        <v>0.97569776958868215</v>
      </c>
    </row>
    <row r="7" spans="1:12" x14ac:dyDescent="0.25">
      <c r="A7" s="15" t="s">
        <v>2029</v>
      </c>
      <c r="B7" s="38"/>
      <c r="C7" s="21">
        <v>3600000000</v>
      </c>
      <c r="D7" s="21">
        <v>4114848650</v>
      </c>
      <c r="E7" s="21">
        <v>4014848650</v>
      </c>
      <c r="F7" s="21">
        <v>4014848650</v>
      </c>
      <c r="G7" s="21">
        <v>4014848650</v>
      </c>
      <c r="H7" s="21">
        <v>4014848650</v>
      </c>
      <c r="I7" s="21">
        <v>100000000</v>
      </c>
      <c r="J7" s="21">
        <v>100000000</v>
      </c>
      <c r="K7" s="27">
        <v>0.97569776958868215</v>
      </c>
      <c r="L7" s="27">
        <v>0.97569776958868215</v>
      </c>
    </row>
    <row r="8" spans="1:12" x14ac:dyDescent="0.25">
      <c r="A8" s="16" t="s">
        <v>1722</v>
      </c>
      <c r="B8" s="39"/>
      <c r="C8" s="22">
        <v>3500000000</v>
      </c>
      <c r="D8" s="22">
        <v>4014848650</v>
      </c>
      <c r="E8" s="22">
        <v>4014848650</v>
      </c>
      <c r="F8" s="22">
        <v>4014848650</v>
      </c>
      <c r="G8" s="22">
        <v>4014848650</v>
      </c>
      <c r="H8" s="22">
        <v>4014848650</v>
      </c>
      <c r="I8" s="22">
        <v>0</v>
      </c>
      <c r="J8" s="22">
        <v>0</v>
      </c>
      <c r="K8" s="28">
        <v>1</v>
      </c>
      <c r="L8" s="28">
        <v>1</v>
      </c>
    </row>
    <row r="9" spans="1:12" ht="45" x14ac:dyDescent="0.25">
      <c r="A9" s="31" t="s">
        <v>1708</v>
      </c>
      <c r="B9" s="40" t="s">
        <v>1709</v>
      </c>
      <c r="C9" s="29">
        <v>2500000000</v>
      </c>
      <c r="D9" s="29">
        <v>3014848650</v>
      </c>
      <c r="E9" s="29">
        <v>3014848650</v>
      </c>
      <c r="F9" s="29">
        <v>3014848650</v>
      </c>
      <c r="G9" s="29">
        <v>3014848650</v>
      </c>
      <c r="H9" s="29">
        <v>3014848650</v>
      </c>
      <c r="I9" s="29">
        <v>0</v>
      </c>
      <c r="J9" s="29">
        <v>0</v>
      </c>
      <c r="K9" s="30">
        <v>1</v>
      </c>
      <c r="L9" s="30">
        <v>1</v>
      </c>
    </row>
    <row r="10" spans="1:12" ht="45" x14ac:dyDescent="0.25">
      <c r="A10" s="31" t="s">
        <v>1702</v>
      </c>
      <c r="B10" s="40" t="s">
        <v>1703</v>
      </c>
      <c r="C10" s="29">
        <v>1000000000</v>
      </c>
      <c r="D10" s="29">
        <v>1000000000</v>
      </c>
      <c r="E10" s="29">
        <v>1000000000</v>
      </c>
      <c r="F10" s="29">
        <v>1000000000</v>
      </c>
      <c r="G10" s="29">
        <v>1000000000</v>
      </c>
      <c r="H10" s="29">
        <v>1000000000</v>
      </c>
      <c r="I10" s="29">
        <v>0</v>
      </c>
      <c r="J10" s="29">
        <v>0</v>
      </c>
      <c r="K10" s="30">
        <v>1</v>
      </c>
      <c r="L10" s="30">
        <v>1</v>
      </c>
    </row>
    <row r="11" spans="1:12" x14ac:dyDescent="0.25">
      <c r="A11" s="14" t="s">
        <v>2030</v>
      </c>
      <c r="B11" s="37"/>
      <c r="C11" s="20">
        <v>100000000</v>
      </c>
      <c r="D11" s="20">
        <v>100000000</v>
      </c>
      <c r="E11" s="20">
        <v>0</v>
      </c>
      <c r="F11" s="20">
        <v>0</v>
      </c>
      <c r="G11" s="20">
        <v>0</v>
      </c>
      <c r="H11" s="20">
        <v>0</v>
      </c>
      <c r="I11" s="20">
        <v>100000000</v>
      </c>
      <c r="J11" s="20">
        <v>100000000</v>
      </c>
      <c r="K11" s="26">
        <v>0</v>
      </c>
      <c r="L11" s="26">
        <v>0</v>
      </c>
    </row>
    <row r="12" spans="1:12" ht="45" x14ac:dyDescent="0.25">
      <c r="A12" s="31" t="s">
        <v>1704</v>
      </c>
      <c r="B12" s="40" t="s">
        <v>1707</v>
      </c>
      <c r="C12" s="29">
        <v>100000000</v>
      </c>
      <c r="D12" s="29">
        <v>100000000</v>
      </c>
      <c r="E12" s="29">
        <v>0</v>
      </c>
      <c r="F12" s="29">
        <v>0</v>
      </c>
      <c r="G12" s="29">
        <v>0</v>
      </c>
      <c r="H12" s="29">
        <v>0</v>
      </c>
      <c r="I12" s="29">
        <v>100000000</v>
      </c>
      <c r="J12" s="29">
        <v>100000000</v>
      </c>
      <c r="K12" s="30">
        <v>0</v>
      </c>
      <c r="L12" s="30">
        <v>0</v>
      </c>
    </row>
    <row r="13" spans="1:12" x14ac:dyDescent="0.25">
      <c r="A13" s="65" t="s">
        <v>2032</v>
      </c>
      <c r="B13" s="66"/>
      <c r="C13" s="32">
        <v>3600000000</v>
      </c>
      <c r="D13" s="32">
        <v>4114848650</v>
      </c>
      <c r="E13" s="32">
        <v>4014848650</v>
      </c>
      <c r="F13" s="32">
        <v>4014848650</v>
      </c>
      <c r="G13" s="32">
        <v>4014848650</v>
      </c>
      <c r="H13" s="32">
        <v>4014848650</v>
      </c>
      <c r="I13" s="32">
        <v>100000000</v>
      </c>
      <c r="J13" s="32">
        <v>100000000</v>
      </c>
      <c r="K13" s="33">
        <v>0.97569776958868215</v>
      </c>
      <c r="L13" s="33">
        <v>0.97569776958868215</v>
      </c>
    </row>
  </sheetData>
  <mergeCells count="2">
    <mergeCell ref="A3:B3"/>
    <mergeCell ref="A13:B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423"/>
  <sheetViews>
    <sheetView topLeftCell="A3" workbookViewId="0">
      <selection activeCell="A7" sqref="A7"/>
    </sheetView>
  </sheetViews>
  <sheetFormatPr baseColWidth="10" defaultColWidth="20.140625" defaultRowHeight="15" x14ac:dyDescent="0.25"/>
  <cols>
    <col min="1" max="1" width="48" customWidth="1"/>
  </cols>
  <sheetData>
    <row r="1" spans="1:8" x14ac:dyDescent="0.25">
      <c r="A1" t="s">
        <v>1</v>
      </c>
      <c r="B1" t="s">
        <v>2033</v>
      </c>
    </row>
    <row r="3" spans="1:8" x14ac:dyDescent="0.25">
      <c r="A3" t="s">
        <v>2031</v>
      </c>
      <c r="B3" t="s">
        <v>2040</v>
      </c>
      <c r="C3" t="s">
        <v>2034</v>
      </c>
      <c r="D3" t="s">
        <v>2035</v>
      </c>
      <c r="E3" t="s">
        <v>2036</v>
      </c>
      <c r="F3" t="s">
        <v>2037</v>
      </c>
      <c r="G3" t="s">
        <v>2038</v>
      </c>
      <c r="H3" t="s">
        <v>2039</v>
      </c>
    </row>
    <row r="4" spans="1:8" x14ac:dyDescent="0.25">
      <c r="A4" t="s">
        <v>1710</v>
      </c>
      <c r="C4">
        <v>31653561909.990002</v>
      </c>
      <c r="D4">
        <v>70557941704.550018</v>
      </c>
      <c r="E4">
        <v>59256808042.370003</v>
      </c>
      <c r="F4">
        <v>53785568162.650009</v>
      </c>
      <c r="G4">
        <v>48448180655.080009</v>
      </c>
      <c r="H4">
        <v>45578590129.660011</v>
      </c>
    </row>
    <row r="5" spans="1:8" x14ac:dyDescent="0.25">
      <c r="A5" t="s">
        <v>1712</v>
      </c>
      <c r="C5">
        <v>21619092407</v>
      </c>
      <c r="D5">
        <v>58028204389.610016</v>
      </c>
      <c r="E5">
        <v>47913487796.310005</v>
      </c>
      <c r="F5">
        <v>46922439014.320007</v>
      </c>
      <c r="G5">
        <v>42896423015.750008</v>
      </c>
      <c r="H5">
        <v>40474867949.330009</v>
      </c>
    </row>
    <row r="6" spans="1:8" x14ac:dyDescent="0.25">
      <c r="A6" t="s">
        <v>1718</v>
      </c>
      <c r="C6">
        <v>13474318534</v>
      </c>
      <c r="D6">
        <v>31806557491.650002</v>
      </c>
      <c r="E6">
        <v>30661970939.920002</v>
      </c>
      <c r="F6">
        <v>29900589144.170002</v>
      </c>
      <c r="G6">
        <v>29598396422.990002</v>
      </c>
      <c r="H6">
        <v>29500685061.990002</v>
      </c>
    </row>
    <row r="7" spans="1:8" x14ac:dyDescent="0.25">
      <c r="A7" t="s">
        <v>1732</v>
      </c>
      <c r="C7">
        <v>443776217</v>
      </c>
      <c r="D7">
        <v>341776217</v>
      </c>
      <c r="E7">
        <v>298000000</v>
      </c>
      <c r="F7">
        <v>298000000</v>
      </c>
      <c r="G7">
        <v>288000000</v>
      </c>
      <c r="H7">
        <v>283000000</v>
      </c>
    </row>
    <row r="8" spans="1:8" x14ac:dyDescent="0.25">
      <c r="A8" t="s">
        <v>1722</v>
      </c>
      <c r="C8">
        <v>400000000</v>
      </c>
      <c r="D8">
        <v>298000000</v>
      </c>
      <c r="E8">
        <v>298000000</v>
      </c>
      <c r="F8">
        <v>298000000</v>
      </c>
      <c r="G8">
        <v>288000000</v>
      </c>
      <c r="H8">
        <v>283000000</v>
      </c>
    </row>
    <row r="9" spans="1:8" x14ac:dyDescent="0.25">
      <c r="A9" t="s">
        <v>68</v>
      </c>
      <c r="B9" t="str">
        <f>+VLOOKUP(A9,Hoja5!$D$2:$E$733,2)</f>
        <v>SOSTENIBILIDAD DEL ESPACIO PUBLICO TG+ - Ingresos corrientes de libre destinacion</v>
      </c>
      <c r="C9">
        <v>400000000</v>
      </c>
      <c r="D9">
        <v>298000000</v>
      </c>
      <c r="E9">
        <v>298000000</v>
      </c>
      <c r="F9">
        <v>298000000</v>
      </c>
      <c r="G9">
        <v>288000000</v>
      </c>
      <c r="H9">
        <v>283000000</v>
      </c>
    </row>
    <row r="10" spans="1:8" x14ac:dyDescent="0.25">
      <c r="A10" t="s">
        <v>1740</v>
      </c>
      <c r="C10">
        <v>43776217</v>
      </c>
      <c r="D10">
        <v>43776217</v>
      </c>
      <c r="E10">
        <v>0</v>
      </c>
      <c r="F10">
        <v>0</v>
      </c>
      <c r="G10">
        <v>0</v>
      </c>
      <c r="H10">
        <v>0</v>
      </c>
    </row>
    <row r="11" spans="1:8" x14ac:dyDescent="0.25">
      <c r="A11" t="s">
        <v>116</v>
      </c>
      <c r="B11" t="str">
        <f>+VLOOKUP(A11,Hoja5!$D$2:$E$733,2)</f>
        <v xml:space="preserve">SOSTENIBILIDAD DEL ESPACIO PUBLICO TG+ - Estacionamiento, ocupacion de vias y espacio publico </v>
      </c>
      <c r="C11">
        <v>43776217</v>
      </c>
      <c r="D11">
        <v>43776217</v>
      </c>
      <c r="E11">
        <v>0</v>
      </c>
      <c r="F11">
        <v>0</v>
      </c>
      <c r="G11">
        <v>0</v>
      </c>
      <c r="H11">
        <v>0</v>
      </c>
    </row>
    <row r="12" spans="1:8" x14ac:dyDescent="0.25">
      <c r="A12" t="s">
        <v>1721</v>
      </c>
      <c r="C12">
        <v>3003355076</v>
      </c>
      <c r="D12">
        <v>2778404962.1599998</v>
      </c>
      <c r="E12">
        <v>2401619943.3299999</v>
      </c>
      <c r="F12">
        <v>2006091564.3299999</v>
      </c>
      <c r="G12">
        <v>1762411018.5</v>
      </c>
      <c r="H12">
        <v>1738211018.5</v>
      </c>
    </row>
    <row r="13" spans="1:8" x14ac:dyDescent="0.25">
      <c r="A13" t="s">
        <v>1722</v>
      </c>
      <c r="C13">
        <v>2300000000</v>
      </c>
      <c r="D13">
        <v>1978361121</v>
      </c>
      <c r="E13">
        <v>1976773359.97</v>
      </c>
      <c r="F13">
        <v>1849102897.8299999</v>
      </c>
      <c r="G13">
        <v>1754990000</v>
      </c>
      <c r="H13">
        <v>1730790000</v>
      </c>
    </row>
    <row r="14" spans="1:8" x14ac:dyDescent="0.25">
      <c r="A14" t="s">
        <v>70</v>
      </c>
      <c r="B14" t="str">
        <f>+VLOOKUP(A14,Hoja5!$D$2:$E$733,2)</f>
        <v>RECUPERACION DEL ESPACIO PUBLICO TG+ - Ingresos corrientes de libre destinacion</v>
      </c>
      <c r="C14">
        <v>2300000000</v>
      </c>
      <c r="D14">
        <v>1978361121</v>
      </c>
      <c r="E14">
        <v>1976773359.97</v>
      </c>
      <c r="F14">
        <v>1849102897.8299999</v>
      </c>
      <c r="G14">
        <v>1754990000</v>
      </c>
      <c r="H14">
        <v>1730790000</v>
      </c>
    </row>
    <row r="15" spans="1:8" x14ac:dyDescent="0.25">
      <c r="A15" t="s">
        <v>1720</v>
      </c>
      <c r="C15">
        <v>328158236</v>
      </c>
      <c r="D15">
        <v>422448364.15999997</v>
      </c>
      <c r="E15">
        <v>422447946.36000001</v>
      </c>
      <c r="F15">
        <v>156988666.5</v>
      </c>
      <c r="G15">
        <v>7421018.5</v>
      </c>
      <c r="H15">
        <v>7421018.5</v>
      </c>
    </row>
    <row r="16" spans="1:8" x14ac:dyDescent="0.25">
      <c r="A16" t="s">
        <v>193</v>
      </c>
      <c r="B16" t="str">
        <f>+VLOOKUP(A16,Hoja5!$D$2:$E$733,2)</f>
        <v>RECUPERACION DEL ESPACIO PUBLICO TG+ - Amoblamiento urbano</v>
      </c>
      <c r="C16">
        <v>328158236</v>
      </c>
      <c r="D16">
        <v>328158236</v>
      </c>
      <c r="E16">
        <v>328157818.36000001</v>
      </c>
      <c r="F16">
        <v>156988666.5</v>
      </c>
      <c r="G16">
        <v>7421018.5</v>
      </c>
      <c r="H16">
        <v>7421018.5</v>
      </c>
    </row>
    <row r="17" spans="1:8" x14ac:dyDescent="0.25">
      <c r="A17" t="s">
        <v>34</v>
      </c>
      <c r="B17" t="str">
        <f>+VLOOKUP(A17,Hoja5!$D$2:$E$733,2)</f>
        <v>RECUPERACION DEL ESPACIO PUBLICO  - Amoblamiento Urbano</v>
      </c>
      <c r="C17">
        <v>0</v>
      </c>
      <c r="D17">
        <v>94290128.159999996</v>
      </c>
      <c r="E17">
        <v>94290128</v>
      </c>
      <c r="F17">
        <v>0</v>
      </c>
      <c r="G17">
        <v>0</v>
      </c>
      <c r="H17">
        <v>0</v>
      </c>
    </row>
    <row r="18" spans="1:8" x14ac:dyDescent="0.25">
      <c r="A18" t="s">
        <v>1740</v>
      </c>
      <c r="C18">
        <v>372097840</v>
      </c>
      <c r="D18">
        <v>372097840</v>
      </c>
      <c r="E18">
        <v>0</v>
      </c>
      <c r="F18">
        <v>0</v>
      </c>
      <c r="G18">
        <v>0</v>
      </c>
      <c r="H18">
        <v>0</v>
      </c>
    </row>
    <row r="19" spans="1:8" x14ac:dyDescent="0.25">
      <c r="A19" t="s">
        <v>120</v>
      </c>
      <c r="B19" t="str">
        <f>+VLOOKUP(A19,Hoja5!$D$2:$E$733,2)</f>
        <v xml:space="preserve">RECUPERACION DEL ESPACIO PUBLICO TG+ - Estacionamiento, ocupacion de vias y espacio publico </v>
      </c>
      <c r="C19">
        <v>372097840</v>
      </c>
      <c r="D19">
        <v>372097840</v>
      </c>
      <c r="E19">
        <v>0</v>
      </c>
      <c r="F19">
        <v>0</v>
      </c>
      <c r="G19">
        <v>0</v>
      </c>
      <c r="H19">
        <v>0</v>
      </c>
    </row>
    <row r="20" spans="1:8" x14ac:dyDescent="0.25">
      <c r="A20" t="s">
        <v>1739</v>
      </c>
      <c r="C20">
        <v>3099000</v>
      </c>
      <c r="D20">
        <v>5497637</v>
      </c>
      <c r="E20">
        <v>2398637</v>
      </c>
      <c r="F20">
        <v>0</v>
      </c>
      <c r="G20">
        <v>0</v>
      </c>
      <c r="H20">
        <v>0</v>
      </c>
    </row>
    <row r="21" spans="1:8" x14ac:dyDescent="0.25">
      <c r="A21" t="s">
        <v>110</v>
      </c>
      <c r="B21" t="str">
        <f>+VLOOKUP(A21,Hoja5!$D$2:$E$733,2)</f>
        <v xml:space="preserve">RECUPERACION DEL ESPACIO PUBLICO TG+ - Otros Rendimientos Financieros  Amoblamiento  </v>
      </c>
      <c r="C21">
        <v>3099000</v>
      </c>
      <c r="D21">
        <v>3099000</v>
      </c>
      <c r="E21">
        <v>0</v>
      </c>
      <c r="F21">
        <v>0</v>
      </c>
      <c r="G21">
        <v>0</v>
      </c>
      <c r="H21">
        <v>0</v>
      </c>
    </row>
    <row r="22" spans="1:8" x14ac:dyDescent="0.25">
      <c r="A22" t="s">
        <v>114</v>
      </c>
      <c r="B22" t="str">
        <f>+VLOOKUP(A22,Hoja5!$D$2:$E$733,2)</f>
        <v>RECUPERACION DEL ESPACIO PUBLICO -Rendimientos Financieros Amoblamiento Urbano</v>
      </c>
      <c r="C22">
        <v>0</v>
      </c>
      <c r="D22">
        <v>2398637</v>
      </c>
      <c r="E22">
        <v>2398637</v>
      </c>
      <c r="F22">
        <v>0</v>
      </c>
      <c r="G22">
        <v>0</v>
      </c>
      <c r="H22">
        <v>0</v>
      </c>
    </row>
    <row r="23" spans="1:8" x14ac:dyDescent="0.25">
      <c r="A23" t="s">
        <v>1733</v>
      </c>
      <c r="C23">
        <v>310293192</v>
      </c>
      <c r="D23">
        <v>733932071</v>
      </c>
      <c r="E23">
        <v>638136309.10000002</v>
      </c>
      <c r="F23">
        <v>288139899</v>
      </c>
      <c r="G23">
        <v>281511361</v>
      </c>
      <c r="H23">
        <v>213000000</v>
      </c>
    </row>
    <row r="24" spans="1:8" x14ac:dyDescent="0.25">
      <c r="A24" t="s">
        <v>1722</v>
      </c>
      <c r="C24">
        <v>91412110</v>
      </c>
      <c r="D24">
        <v>515050989</v>
      </c>
      <c r="E24">
        <v>515048419.10000002</v>
      </c>
      <c r="F24">
        <v>166139899</v>
      </c>
      <c r="G24">
        <v>159511361</v>
      </c>
      <c r="H24">
        <v>91000000</v>
      </c>
    </row>
    <row r="25" spans="1:8" x14ac:dyDescent="0.25">
      <c r="A25" t="s">
        <v>72</v>
      </c>
      <c r="B25" t="str">
        <f>+VLOOKUP(A25,Hoja5!$D$2:$E$733,2)</f>
        <v>GENERACION DEL ESPACIO PUBLICO TG+ - Ingresos corrientes de libre destinacion</v>
      </c>
      <c r="C25">
        <v>91412110</v>
      </c>
      <c r="D25">
        <v>515050989</v>
      </c>
      <c r="E25">
        <v>515048419.10000002</v>
      </c>
      <c r="F25">
        <v>166139899</v>
      </c>
      <c r="G25">
        <v>159511361</v>
      </c>
      <c r="H25">
        <v>91000000</v>
      </c>
    </row>
    <row r="26" spans="1:8" x14ac:dyDescent="0.25">
      <c r="A26" t="s">
        <v>1740</v>
      </c>
      <c r="C26">
        <v>218881082</v>
      </c>
      <c r="D26">
        <v>218881082</v>
      </c>
      <c r="E26">
        <v>123087890</v>
      </c>
      <c r="F26">
        <v>122000000</v>
      </c>
      <c r="G26">
        <v>122000000</v>
      </c>
      <c r="H26">
        <v>122000000</v>
      </c>
    </row>
    <row r="27" spans="1:8" x14ac:dyDescent="0.25">
      <c r="A27" t="s">
        <v>122</v>
      </c>
      <c r="B27" t="str">
        <f>+VLOOKUP(A27,Hoja5!$D$2:$E$733,2)</f>
        <v>GENERACION DEL ESPACIO PUBLICO TG+ - Estacionamiento, ocupacion de vias y espacio publico</v>
      </c>
      <c r="C27">
        <v>218881082</v>
      </c>
      <c r="D27">
        <v>218881082</v>
      </c>
      <c r="E27">
        <v>123087890</v>
      </c>
      <c r="F27">
        <v>122000000</v>
      </c>
      <c r="G27">
        <v>122000000</v>
      </c>
      <c r="H27">
        <v>122000000</v>
      </c>
    </row>
    <row r="28" spans="1:8" x14ac:dyDescent="0.25">
      <c r="A28" t="s">
        <v>1734</v>
      </c>
      <c r="C28">
        <v>735970198</v>
      </c>
      <c r="D28">
        <v>735970198</v>
      </c>
      <c r="E28">
        <v>107740644</v>
      </c>
      <c r="F28">
        <v>91883637.349999994</v>
      </c>
      <c r="G28">
        <v>50000000</v>
      </c>
      <c r="H28">
        <v>50000000</v>
      </c>
    </row>
    <row r="29" spans="1:8" x14ac:dyDescent="0.25">
      <c r="A29" t="s">
        <v>1722</v>
      </c>
      <c r="C29">
        <v>63988477</v>
      </c>
      <c r="D29">
        <v>63988477</v>
      </c>
      <c r="E29">
        <v>63988477</v>
      </c>
      <c r="F29">
        <v>50000000</v>
      </c>
      <c r="G29">
        <v>50000000</v>
      </c>
      <c r="H29">
        <v>50000000</v>
      </c>
    </row>
    <row r="30" spans="1:8" x14ac:dyDescent="0.25">
      <c r="A30" t="s">
        <v>74</v>
      </c>
      <c r="B30" t="str">
        <f>+VLOOKUP(A30,Hoja5!$D$2:$E$733,2)</f>
        <v>DISENO DE PLAN INTEGRAL PARA MEJORAR LA MOVILIDAD EN LA CIUDAD DE CARTAGENA  TG+ - Ingresos corrientes de libre destinacion</v>
      </c>
      <c r="C30">
        <v>63988477</v>
      </c>
      <c r="D30">
        <v>63988477</v>
      </c>
      <c r="E30">
        <v>63988477</v>
      </c>
      <c r="F30">
        <v>50000000</v>
      </c>
      <c r="G30">
        <v>50000000</v>
      </c>
      <c r="H30">
        <v>50000000</v>
      </c>
    </row>
    <row r="31" spans="1:8" x14ac:dyDescent="0.25">
      <c r="A31" t="s">
        <v>1744</v>
      </c>
      <c r="C31">
        <v>671981721</v>
      </c>
      <c r="D31">
        <v>671981721</v>
      </c>
      <c r="E31">
        <v>43752167</v>
      </c>
      <c r="F31">
        <v>41883637.350000001</v>
      </c>
      <c r="G31">
        <v>0</v>
      </c>
      <c r="H31">
        <v>0</v>
      </c>
    </row>
    <row r="32" spans="1:8" x14ac:dyDescent="0.25">
      <c r="A32" t="s">
        <v>143</v>
      </c>
      <c r="B32" t="str">
        <f>+VLOOKUP(A32,Hoja5!$D$2:$E$733,2)</f>
        <v xml:space="preserve">DISENO DE PLAN INTEGRAL PARA MEJORAR LA MOVILIDAD EN LA CIUDAD DE CARTAGENA  TG+ - Aprovechamiento economico del espacio publico </v>
      </c>
      <c r="C32">
        <v>671981721</v>
      </c>
      <c r="D32">
        <v>671981721</v>
      </c>
      <c r="E32">
        <v>43752167</v>
      </c>
      <c r="F32">
        <v>41883637.350000001</v>
      </c>
      <c r="G32">
        <v>0</v>
      </c>
      <c r="H32">
        <v>0</v>
      </c>
    </row>
    <row r="33" spans="1:8" x14ac:dyDescent="0.25">
      <c r="A33" t="s">
        <v>1719</v>
      </c>
      <c r="C33">
        <v>8980923851</v>
      </c>
      <c r="D33">
        <v>27216474043.490002</v>
      </c>
      <c r="E33">
        <v>27216474043.490002</v>
      </c>
      <c r="F33">
        <v>27216474043.490002</v>
      </c>
      <c r="G33">
        <v>27216474043.490002</v>
      </c>
      <c r="H33">
        <v>27216474043.490002</v>
      </c>
    </row>
    <row r="34" spans="1:8" x14ac:dyDescent="0.25">
      <c r="A34" t="s">
        <v>1722</v>
      </c>
      <c r="C34">
        <v>8980923851</v>
      </c>
      <c r="D34">
        <v>22787828246</v>
      </c>
      <c r="E34">
        <v>22787828246</v>
      </c>
      <c r="F34">
        <v>22787828246</v>
      </c>
      <c r="G34">
        <v>22787828246</v>
      </c>
      <c r="H34">
        <v>22787828246</v>
      </c>
    </row>
    <row r="35" spans="1:8" x14ac:dyDescent="0.25">
      <c r="A35" t="s">
        <v>76</v>
      </c>
      <c r="B35" t="str">
        <f>+VLOOKUP(A35,Hoja5!$D$2:$E$733,2)</f>
        <v>FORTALECIMIENTO INSTITUCIONAL Y OPERACIONAL DEL SISTEMA INTEGRADO DE TRANSPORTE MASIVO CARTAGENA DE INDIAS - TRANSCARIBE - Ingresos corrientes de libre destinacion</v>
      </c>
      <c r="C35">
        <v>8980923851</v>
      </c>
      <c r="D35">
        <v>20537828246</v>
      </c>
      <c r="E35">
        <v>20537828246</v>
      </c>
      <c r="F35">
        <v>20537828246</v>
      </c>
      <c r="G35">
        <v>20537828246</v>
      </c>
      <c r="H35">
        <v>20537828246</v>
      </c>
    </row>
    <row r="36" spans="1:8" x14ac:dyDescent="0.25">
      <c r="A36" t="s">
        <v>64</v>
      </c>
      <c r="B36" t="str">
        <f>+VLOOKUP(A36,Hoja5!$D$2:$E$733,2)</f>
        <v>FORTALECIMIENTO INSTITUCIONAL Y OPERACIONAL DEL SISTEMA INTEGRADO DE TRANSPORTE MASIVO CARTAGENA DE INDIAS  - TRANSCARIBE - REINTEGROS  ICLD</v>
      </c>
      <c r="C36">
        <v>0</v>
      </c>
      <c r="D36">
        <v>2250000000</v>
      </c>
      <c r="E36">
        <v>2250000000</v>
      </c>
      <c r="F36">
        <v>2250000000</v>
      </c>
      <c r="G36">
        <v>2250000000</v>
      </c>
      <c r="H36">
        <v>2250000000</v>
      </c>
    </row>
    <row r="37" spans="1:8" x14ac:dyDescent="0.25">
      <c r="A37" t="s">
        <v>1711</v>
      </c>
      <c r="C37">
        <v>0</v>
      </c>
      <c r="D37">
        <v>495322506.64999998</v>
      </c>
      <c r="E37">
        <v>495322506.64999998</v>
      </c>
      <c r="F37">
        <v>495322506.64999998</v>
      </c>
      <c r="G37">
        <v>495322506.64999998</v>
      </c>
      <c r="H37">
        <v>495322506.64999998</v>
      </c>
    </row>
    <row r="38" spans="1:8" x14ac:dyDescent="0.25">
      <c r="A38" t="s">
        <v>27</v>
      </c>
      <c r="B38" t="str">
        <f>+VLOOKUP(A38,Hoja5!$D$2:$E$733,2)</f>
        <v>FORTALECIMIENTO INSTITUCIONAL Y OPERACIONAL DEL SISTEMA INTEGRADO DE TRANSPORTE MASIVO CARTAGENA DE INDIAS - TRANSCARIBE- Regalías Margen de Comercialización</v>
      </c>
      <c r="C38">
        <v>0</v>
      </c>
      <c r="D38">
        <v>148221.26999999999</v>
      </c>
      <c r="E38">
        <v>148221.26999999999</v>
      </c>
      <c r="F38">
        <v>148221.26999999999</v>
      </c>
      <c r="G38">
        <v>148221.26999999999</v>
      </c>
      <c r="H38">
        <v>148221.26999999999</v>
      </c>
    </row>
    <row r="39" spans="1:8" x14ac:dyDescent="0.25">
      <c r="A39" t="s">
        <v>29</v>
      </c>
      <c r="B39" t="str">
        <f>+VLOOKUP(A39,Hoja5!$D$2:$E$733,2)</f>
        <v>FORTALECIMIENTO INSTITUCIONAL Y OPERACIONAL DEL SISTEMA INTEGRADO DE TRANSPORTE MASIVO CARTAGENA DE INDIAS - TRANSCARIBE - Excedentes De Regalías</v>
      </c>
      <c r="C39">
        <v>0</v>
      </c>
      <c r="D39">
        <v>31350554.379999999</v>
      </c>
      <c r="E39">
        <v>31350554.379999999</v>
      </c>
      <c r="F39">
        <v>31350554.379999999</v>
      </c>
      <c r="G39">
        <v>31350554.379999999</v>
      </c>
      <c r="H39">
        <v>31350554.379999999</v>
      </c>
    </row>
    <row r="40" spans="1:8" x14ac:dyDescent="0.25">
      <c r="A40" t="s">
        <v>31</v>
      </c>
      <c r="B40" t="str">
        <f>+VLOOKUP(A40,Hoja5!$D$2:$E$733,2)</f>
        <v>FORTALECIMIENTO INSTITUCIONAL Y OPERACIONAL DEL SISTEMA INTEGRADO DE TRANSPORTE MASIVO CARTAGENA DE INDIAS - TRANSCARIBE - Regalías Margen de Comercialización</v>
      </c>
      <c r="C40">
        <v>0</v>
      </c>
      <c r="D40">
        <v>1236090</v>
      </c>
      <c r="E40">
        <v>1236090</v>
      </c>
      <c r="F40">
        <v>1236090</v>
      </c>
      <c r="G40">
        <v>1236090</v>
      </c>
      <c r="H40">
        <v>1236090</v>
      </c>
    </row>
    <row r="41" spans="1:8" x14ac:dyDescent="0.25">
      <c r="A41" t="s">
        <v>33</v>
      </c>
      <c r="B41" t="str">
        <f>+VLOOKUP(A41,Hoja5!$D$2:$E$733,2)</f>
        <v>FORTALECIMIENTO INSTITUCIONAL Y OPERACIONAL DEL SISTEMA INTEGRADO DE TRANSPORTE MASIVO CARTAGENA DE INDIAS - TRANSCARIBE - Excedentes De Regalías</v>
      </c>
      <c r="C41">
        <v>0</v>
      </c>
      <c r="D41">
        <v>462587641</v>
      </c>
      <c r="E41">
        <v>462587641</v>
      </c>
      <c r="F41">
        <v>462587641</v>
      </c>
      <c r="G41">
        <v>462587641</v>
      </c>
      <c r="H41">
        <v>462587641</v>
      </c>
    </row>
    <row r="42" spans="1:8" x14ac:dyDescent="0.25">
      <c r="A42" t="s">
        <v>1748</v>
      </c>
      <c r="C42">
        <v>0</v>
      </c>
      <c r="D42">
        <v>1000000000</v>
      </c>
      <c r="E42">
        <v>1000000000</v>
      </c>
      <c r="F42">
        <v>1000000000</v>
      </c>
      <c r="G42">
        <v>1000000000</v>
      </c>
      <c r="H42">
        <v>1000000000</v>
      </c>
    </row>
    <row r="43" spans="1:8" x14ac:dyDescent="0.25">
      <c r="A43" t="s">
        <v>173</v>
      </c>
      <c r="B43" t="str">
        <f>+VLOOKUP(A43,Hoja5!$D$2:$E$733,2)</f>
        <v>FORTALECIMIENTO INSTITUCIONAL Y OPERACIONAL DEL SISTEMA INTEGRADO DE TRANSPORTE MASIVO CARTAGENA DE INDIAS -TRANSCARIBE - Dividendos Acuacar</v>
      </c>
      <c r="C43">
        <v>0</v>
      </c>
      <c r="D43">
        <v>1000000000</v>
      </c>
      <c r="E43">
        <v>1000000000</v>
      </c>
      <c r="F43">
        <v>1000000000</v>
      </c>
      <c r="G43">
        <v>1000000000</v>
      </c>
      <c r="H43">
        <v>1000000000</v>
      </c>
    </row>
    <row r="44" spans="1:8" x14ac:dyDescent="0.25">
      <c r="A44" t="s">
        <v>1745</v>
      </c>
      <c r="C44">
        <v>0</v>
      </c>
      <c r="D44">
        <v>255167559</v>
      </c>
      <c r="E44">
        <v>255167559</v>
      </c>
      <c r="F44">
        <v>255167559</v>
      </c>
      <c r="G44">
        <v>255167559</v>
      </c>
      <c r="H44">
        <v>255167559</v>
      </c>
    </row>
    <row r="45" spans="1:8" x14ac:dyDescent="0.25">
      <c r="A45" t="s">
        <v>153</v>
      </c>
      <c r="B45" t="str">
        <f>+VLOOKUP(A45,Hoja5!$D$2:$E$733,2)</f>
        <v>FORTALECIMIENTO INSTITUCIONAL Y OPERACIONAL DEL SISTEMA INTEGRADO DE TRANSPORTE MASIVO CARTAGENA DE INDIAS - TRANSCARIBE - Rendimientos Financieros Otros Dividendos</v>
      </c>
      <c r="C45">
        <v>0</v>
      </c>
      <c r="D45">
        <v>255167559</v>
      </c>
      <c r="E45">
        <v>255167559</v>
      </c>
      <c r="F45">
        <v>255167559</v>
      </c>
      <c r="G45">
        <v>255167559</v>
      </c>
      <c r="H45">
        <v>255167559</v>
      </c>
    </row>
    <row r="46" spans="1:8" x14ac:dyDescent="0.25">
      <c r="A46" t="s">
        <v>1735</v>
      </c>
      <c r="C46">
        <v>0</v>
      </c>
      <c r="D46">
        <v>2110326128</v>
      </c>
      <c r="E46">
        <v>2110326128</v>
      </c>
      <c r="F46">
        <v>2110326128</v>
      </c>
      <c r="G46">
        <v>2110326128</v>
      </c>
      <c r="H46">
        <v>2110326128</v>
      </c>
    </row>
    <row r="47" spans="1:8" x14ac:dyDescent="0.25">
      <c r="A47" t="s">
        <v>82</v>
      </c>
      <c r="B47" t="str">
        <f>+VLOOKUP(A47,Hoja5!$D$2:$E$733,2)</f>
        <v>FORTALECIMIENTO INSTITUCIONAL Y OPERACIONAL DEL SISTEMA INTEGRADO DE TRANSPORTE MASIVO CARTAGENA DE INDIAS ��� TRANSCARIBE - Impuesto Transporte por Oleoducto y Gasoducto</v>
      </c>
      <c r="C47">
        <v>0</v>
      </c>
      <c r="D47">
        <v>1500000000</v>
      </c>
      <c r="E47">
        <v>1500000000</v>
      </c>
      <c r="F47">
        <v>1500000000</v>
      </c>
      <c r="G47">
        <v>1500000000</v>
      </c>
      <c r="H47">
        <v>1500000000</v>
      </c>
    </row>
    <row r="48" spans="1:8" x14ac:dyDescent="0.25">
      <c r="A48" t="s">
        <v>78</v>
      </c>
      <c r="B48" t="str">
        <f>+VLOOKUP(A48,Hoja5!$D$2:$E$733,2)</f>
        <v>FORTALECIMIENTO INSTITUCIONAL Y OPERACIONAL DEL SISTEMA INTEGRADO DE TRANSPORTE MASIVO CARTAGENA DE INDIAS - TRANSCARIBE - Impuesto Transporte por Oleoducto y Gasoducto</v>
      </c>
      <c r="C48">
        <v>0</v>
      </c>
      <c r="D48">
        <v>610326128</v>
      </c>
      <c r="E48">
        <v>610326128</v>
      </c>
      <c r="F48">
        <v>610326128</v>
      </c>
      <c r="G48">
        <v>610326128</v>
      </c>
      <c r="H48">
        <v>610326128</v>
      </c>
    </row>
    <row r="49" spans="1:8" x14ac:dyDescent="0.25">
      <c r="A49" t="s">
        <v>1736</v>
      </c>
      <c r="C49">
        <v>0</v>
      </c>
      <c r="D49">
        <v>167829603.84</v>
      </c>
      <c r="E49">
        <v>167829603.84</v>
      </c>
      <c r="F49">
        <v>167829603.84</v>
      </c>
      <c r="G49">
        <v>167829603.84</v>
      </c>
      <c r="H49">
        <v>167829603.84</v>
      </c>
    </row>
    <row r="50" spans="1:8" x14ac:dyDescent="0.25">
      <c r="A50" t="s">
        <v>90</v>
      </c>
      <c r="B50" t="str">
        <f>+VLOOKUP(A50,Hoja5!$D$2:$E$733,2)</f>
        <v>FORTALECIMIENTO INSTITUCIONAL Y OPERACIONAL DEL SISTEMA INTEGRADO DE TRANSPORTE MASIVO CARTAGENA DE INDIAS - TRANSCARIBE - Rendimientos Financieros Impuesto Transporte por Oleoducto y Gasoducto</v>
      </c>
      <c r="C50">
        <v>0</v>
      </c>
      <c r="D50">
        <v>167391953.84</v>
      </c>
      <c r="E50">
        <v>167391953.84</v>
      </c>
      <c r="F50">
        <v>167391953.84</v>
      </c>
      <c r="G50">
        <v>167391953.84</v>
      </c>
      <c r="H50">
        <v>167391953.84</v>
      </c>
    </row>
    <row r="51" spans="1:8" x14ac:dyDescent="0.25">
      <c r="A51" t="s">
        <v>94</v>
      </c>
      <c r="B51" t="str">
        <f>+VLOOKUP(A51,Hoja5!$D$2:$E$733,2)</f>
        <v>FORTALECIMIENTO INSTITUCIONAL Y OPERACIONAL DEL SISTEMA INTEGRADO DE TRANSPORTE MASIVO CARTAGENA DE INDIAS -TRANSCARIBE - Rendimientos Financieros Impuesto Transporte por Oleoducto y Gasoducto</v>
      </c>
      <c r="C51">
        <v>0</v>
      </c>
      <c r="D51">
        <v>437650</v>
      </c>
      <c r="E51">
        <v>437650</v>
      </c>
      <c r="F51">
        <v>437650</v>
      </c>
      <c r="G51">
        <v>437650</v>
      </c>
      <c r="H51">
        <v>437650</v>
      </c>
    </row>
    <row r="52" spans="1:8" x14ac:dyDescent="0.25">
      <c r="A52" t="s">
        <v>1738</v>
      </c>
      <c r="C52">
        <v>0</v>
      </c>
      <c r="D52">
        <v>400000000</v>
      </c>
      <c r="E52">
        <v>400000000</v>
      </c>
      <c r="F52">
        <v>400000000</v>
      </c>
      <c r="G52">
        <v>400000000</v>
      </c>
      <c r="H52">
        <v>400000000</v>
      </c>
    </row>
    <row r="53" spans="1:8" x14ac:dyDescent="0.25">
      <c r="A53" t="s">
        <v>104</v>
      </c>
      <c r="B53" t="str">
        <f>+VLOOKUP(A53,Hoja5!$D$2:$E$733,2)</f>
        <v>FORTALECIMIENTO INSTITUCIONAL Y OPERACIONAL DEL SISTEMA INTEGRADO DE TRANSPORTE MASIVO CARTAGENA DE INDIAS ��� TRANSCARIBE -Dividendos Sociedad Portuaria</v>
      </c>
      <c r="C53">
        <v>0</v>
      </c>
      <c r="D53">
        <v>400000000</v>
      </c>
      <c r="E53">
        <v>400000000</v>
      </c>
      <c r="F53">
        <v>400000000</v>
      </c>
      <c r="G53">
        <v>400000000</v>
      </c>
      <c r="H53">
        <v>400000000</v>
      </c>
    </row>
    <row r="54" spans="1:8" x14ac:dyDescent="0.25">
      <c r="A54" t="s">
        <v>1713</v>
      </c>
      <c r="C54">
        <v>8144773873</v>
      </c>
      <c r="D54">
        <v>26221646897.960003</v>
      </c>
      <c r="E54">
        <v>17251516856.389999</v>
      </c>
      <c r="F54">
        <v>17021849870.149998</v>
      </c>
      <c r="G54">
        <v>13298026592.76</v>
      </c>
      <c r="H54">
        <v>10974182887.34</v>
      </c>
    </row>
    <row r="55" spans="1:8" x14ac:dyDescent="0.25">
      <c r="A55" t="s">
        <v>1747</v>
      </c>
      <c r="C55">
        <v>1854479138</v>
      </c>
      <c r="D55">
        <v>2214842687.0900002</v>
      </c>
      <c r="E55">
        <v>1377242962.24</v>
      </c>
      <c r="F55">
        <v>1377242962.24</v>
      </c>
      <c r="G55">
        <v>1201011406.2</v>
      </c>
      <c r="H55">
        <v>1110308555.24</v>
      </c>
    </row>
    <row r="56" spans="1:8" x14ac:dyDescent="0.25">
      <c r="A56" t="s">
        <v>1749</v>
      </c>
      <c r="C56">
        <v>416979138</v>
      </c>
      <c r="D56">
        <v>777342687.08999991</v>
      </c>
      <c r="E56">
        <v>387647520.27999997</v>
      </c>
      <c r="F56">
        <v>387647520.27999997</v>
      </c>
      <c r="G56">
        <v>238859298.24000001</v>
      </c>
      <c r="H56">
        <v>190474215.24000001</v>
      </c>
    </row>
    <row r="57" spans="1:8" x14ac:dyDescent="0.25">
      <c r="A57" t="s">
        <v>185</v>
      </c>
      <c r="B57" t="str">
        <f>+VLOOKUP(A57,Hoja5!$D$2:$E$733,2)</f>
        <v xml:space="preserve">AMPLIACION DEL CONOCIMIENTO DEL RIESGO EN NUESTRO TERRITORIO CARTAGENA - AMPLIACION DEL CONOCIMIENTO DEL RIESGO EN NUESTRO TERRITORIO CARTAGENA - SGP- Proposito general 5% acuerdo 001 del 2016 gestion del riesgo </v>
      </c>
      <c r="C57">
        <v>416979138</v>
      </c>
      <c r="D57">
        <v>416979138</v>
      </c>
      <c r="E57">
        <v>200444205.28</v>
      </c>
      <c r="F57">
        <v>200444205.28</v>
      </c>
      <c r="G57">
        <v>190474215.24000001</v>
      </c>
      <c r="H57">
        <v>190474215.24000001</v>
      </c>
    </row>
    <row r="58" spans="1:8" x14ac:dyDescent="0.25">
      <c r="A58" t="s">
        <v>179</v>
      </c>
      <c r="B58" t="str">
        <f>+VLOOKUP(A58,Hoja5!$D$2:$E$733,2)</f>
        <v>AMPLIACION DEL CONOCIMIENTO DEL RIESGO EN NUESTRO TERRITORIO CARTAGENA - SGP Proposito General (5%)</v>
      </c>
      <c r="C58">
        <v>0</v>
      </c>
      <c r="D58">
        <v>360363549.08999997</v>
      </c>
      <c r="E58">
        <v>187203315</v>
      </c>
      <c r="F58">
        <v>187203315</v>
      </c>
      <c r="G58">
        <v>48385083</v>
      </c>
      <c r="H58">
        <v>0</v>
      </c>
    </row>
    <row r="59" spans="1:8" x14ac:dyDescent="0.25">
      <c r="A59" t="s">
        <v>1746</v>
      </c>
      <c r="C59">
        <v>1437500000</v>
      </c>
      <c r="D59">
        <v>1437500000</v>
      </c>
      <c r="E59">
        <v>989595441.96000004</v>
      </c>
      <c r="F59">
        <v>989595441.96000004</v>
      </c>
      <c r="G59">
        <v>962152107.96000004</v>
      </c>
      <c r="H59">
        <v>919834340</v>
      </c>
    </row>
    <row r="60" spans="1:8" x14ac:dyDescent="0.25">
      <c r="A60" t="s">
        <v>157</v>
      </c>
      <c r="B60" t="str">
        <f>+VLOOKUP(A60,Hoja5!$D$2:$E$733,2)</f>
        <v>AMPLIACION DEL CONOCIMIENTO DEL RIESGO EN NUESTRO TERRITORIO CARTAGENA - Ingresos corrientes de libre destinacion (Acuerdo 001 2016) gestion del riesgo</v>
      </c>
      <c r="C60">
        <v>1437500000</v>
      </c>
      <c r="D60">
        <v>1437500000</v>
      </c>
      <c r="E60">
        <v>989595441.96000004</v>
      </c>
      <c r="F60">
        <v>989595441.96000004</v>
      </c>
      <c r="G60">
        <v>962152107.96000004</v>
      </c>
      <c r="H60">
        <v>919834340</v>
      </c>
    </row>
    <row r="61" spans="1:8" x14ac:dyDescent="0.25">
      <c r="A61" t="s">
        <v>1729</v>
      </c>
      <c r="C61">
        <v>1998313142</v>
      </c>
      <c r="D61">
        <v>3012916240.4099998</v>
      </c>
      <c r="E61">
        <v>2528041858.3899999</v>
      </c>
      <c r="F61">
        <v>2528041858.3899999</v>
      </c>
      <c r="G61">
        <v>1406165389.79</v>
      </c>
      <c r="H61">
        <v>1255830664.3299999</v>
      </c>
    </row>
    <row r="62" spans="1:8" x14ac:dyDescent="0.25">
      <c r="A62" t="s">
        <v>1722</v>
      </c>
      <c r="C62">
        <v>1200000000</v>
      </c>
      <c r="D62">
        <v>1200000000</v>
      </c>
      <c r="E62">
        <v>1054306043</v>
      </c>
      <c r="F62">
        <v>1054306043</v>
      </c>
      <c r="G62">
        <v>1003233331</v>
      </c>
      <c r="H62">
        <v>1003233331</v>
      </c>
    </row>
    <row r="63" spans="1:8" x14ac:dyDescent="0.25">
      <c r="A63" t="s">
        <v>54</v>
      </c>
      <c r="B63" t="str">
        <f>+VLOOKUP(A63,Hoja5!$D$2:$E$733,2)</f>
        <v>APORTES PARA MITIGAR EL RIESGO EN LAS COMUNIDADES DEL DISTRITO DE CARTAGENA - Ingresos corrientes de libre destinacion</v>
      </c>
      <c r="C63">
        <v>1200000000</v>
      </c>
      <c r="D63">
        <v>1200000000</v>
      </c>
      <c r="E63">
        <v>1054306043</v>
      </c>
      <c r="F63">
        <v>1054306043</v>
      </c>
      <c r="G63">
        <v>1003233331</v>
      </c>
      <c r="H63">
        <v>1003233331</v>
      </c>
    </row>
    <row r="64" spans="1:8" x14ac:dyDescent="0.25">
      <c r="A64" t="s">
        <v>1749</v>
      </c>
      <c r="C64">
        <v>364113142</v>
      </c>
      <c r="D64">
        <v>878716240.41000009</v>
      </c>
      <c r="E64">
        <v>658116339.30999994</v>
      </c>
      <c r="F64">
        <v>658116339.30999994</v>
      </c>
      <c r="G64">
        <v>371569479.70999998</v>
      </c>
      <c r="H64">
        <v>252597333.33000001</v>
      </c>
    </row>
    <row r="65" spans="1:8" x14ac:dyDescent="0.25">
      <c r="A65" t="s">
        <v>187</v>
      </c>
      <c r="B65" t="str">
        <f>+VLOOKUP(A65,Hoja5!$D$2:$E$733,2)</f>
        <v xml:space="preserve">APORTES PARA MITIGAR EL RIESGO EN LAS COMUNIDADES DEL DISTRITO DE CARTAGENA - SGP- Proposito general 5% acuerdo 001 del 2016 gestion del riesgo </v>
      </c>
      <c r="C65">
        <v>364113142</v>
      </c>
      <c r="D65">
        <v>364113142</v>
      </c>
      <c r="E65">
        <v>364113141.31</v>
      </c>
      <c r="F65">
        <v>364113141.31</v>
      </c>
      <c r="G65">
        <v>326613186.70999998</v>
      </c>
      <c r="H65">
        <v>252597333.33000001</v>
      </c>
    </row>
    <row r="66" spans="1:8" x14ac:dyDescent="0.25">
      <c r="A66" t="s">
        <v>181</v>
      </c>
      <c r="B66" t="str">
        <f>+VLOOKUP(A66,Hoja5!$D$2:$E$733,2)</f>
        <v>APORTES PARA MITIGAR EL RIESGO EN LAS COMUNIDADES DEL DISTRITO DE CARTAGENA - SGP Proposito General (5%)</v>
      </c>
      <c r="C66">
        <v>0</v>
      </c>
      <c r="D66">
        <v>514603098.41000003</v>
      </c>
      <c r="E66">
        <v>294003198</v>
      </c>
      <c r="F66">
        <v>294003198</v>
      </c>
      <c r="G66">
        <v>44956293</v>
      </c>
      <c r="H66">
        <v>0</v>
      </c>
    </row>
    <row r="67" spans="1:8" x14ac:dyDescent="0.25">
      <c r="A67" t="s">
        <v>1746</v>
      </c>
      <c r="C67">
        <v>434200000</v>
      </c>
      <c r="D67">
        <v>934200000</v>
      </c>
      <c r="E67">
        <v>815619476.07999992</v>
      </c>
      <c r="F67">
        <v>815619476.07999992</v>
      </c>
      <c r="G67">
        <v>31362579.079999998</v>
      </c>
      <c r="H67">
        <v>0</v>
      </c>
    </row>
    <row r="68" spans="1:8" x14ac:dyDescent="0.25">
      <c r="A68" t="s">
        <v>161</v>
      </c>
      <c r="B68" t="str">
        <f>+VLOOKUP(A68,Hoja5!$D$2:$E$733,2)</f>
        <v>APORTES PARA MITIGAR EL RIESGO EN LAS COMUNIDADES DEL DISTRITO DE CARTAGENA - Ingresos corrientes de libre destinacion (Acuerdo 001 2016) gestion del riesgo</v>
      </c>
      <c r="C68">
        <v>434200000</v>
      </c>
      <c r="D68">
        <v>434200000</v>
      </c>
      <c r="E68">
        <v>374755059.07999998</v>
      </c>
      <c r="F68">
        <v>374755059.07999998</v>
      </c>
      <c r="G68">
        <v>31362579.079999998</v>
      </c>
      <c r="H68">
        <v>0</v>
      </c>
    </row>
    <row r="69" spans="1:8" x14ac:dyDescent="0.25">
      <c r="A69" t="s">
        <v>167</v>
      </c>
      <c r="B69" t="str">
        <f>+VLOOKUP(A69,Hoja5!$D$2:$E$733,2)</f>
        <v>APORTES PARA MITIGAR EL RIESGO EN LAS COMUNIDADES DEL DISTRITO DE CARTAGENA - ICLD 1%</v>
      </c>
      <c r="C69">
        <v>0</v>
      </c>
      <c r="D69">
        <v>500000000</v>
      </c>
      <c r="E69">
        <v>440864417</v>
      </c>
      <c r="F69">
        <v>440864417</v>
      </c>
      <c r="G69">
        <v>0</v>
      </c>
      <c r="H69">
        <v>0</v>
      </c>
    </row>
    <row r="70" spans="1:8" x14ac:dyDescent="0.25">
      <c r="A70" t="s">
        <v>1714</v>
      </c>
      <c r="C70">
        <v>4291981593</v>
      </c>
      <c r="D70">
        <v>20993887970.459999</v>
      </c>
      <c r="E70">
        <v>13346232035.76</v>
      </c>
      <c r="F70">
        <v>13116565049.52</v>
      </c>
      <c r="G70">
        <v>10690849796.77</v>
      </c>
      <c r="H70">
        <v>8608043667.7700005</v>
      </c>
    </row>
    <row r="71" spans="1:8" x14ac:dyDescent="0.25">
      <c r="A71" t="s">
        <v>1722</v>
      </c>
      <c r="C71">
        <v>0</v>
      </c>
      <c r="D71">
        <v>2800000000</v>
      </c>
      <c r="E71">
        <v>2056470359.55</v>
      </c>
      <c r="F71">
        <v>2054286525.3099999</v>
      </c>
      <c r="G71">
        <v>1716678965.76</v>
      </c>
      <c r="H71">
        <v>617816165.75999999</v>
      </c>
    </row>
    <row r="72" spans="1:8" x14ac:dyDescent="0.25">
      <c r="A72" t="s">
        <v>66</v>
      </c>
      <c r="B72" t="str">
        <f>+VLOOKUP(A72,Hoja5!$D$2:$E$733,2)</f>
        <v>CONTROL DEL RIESGO EN NUESTRO TERRITORIO - Ingresos Corrientes de Libre Destinación</v>
      </c>
      <c r="C72">
        <v>0</v>
      </c>
      <c r="D72">
        <v>1900000000</v>
      </c>
      <c r="E72">
        <v>1500000000</v>
      </c>
      <c r="F72">
        <v>1497816165.76</v>
      </c>
      <c r="G72">
        <v>1217816165.76</v>
      </c>
      <c r="H72">
        <v>617816165.75999999</v>
      </c>
    </row>
    <row r="73" spans="1:8" x14ac:dyDescent="0.25">
      <c r="A73" t="s">
        <v>60</v>
      </c>
      <c r="B73" t="str">
        <f>+VLOOKUP(A73,Hoja5!$D$2:$E$733,2)</f>
        <v>CONTROL DEL RIESGO EN NUESTRO TERRITORIO -  Reintegros ICLD</v>
      </c>
      <c r="C73">
        <v>0</v>
      </c>
      <c r="D73">
        <v>900000000</v>
      </c>
      <c r="E73">
        <v>556470359.54999995</v>
      </c>
      <c r="F73">
        <v>556470359.54999995</v>
      </c>
      <c r="G73">
        <v>498862800</v>
      </c>
      <c r="H73">
        <v>0</v>
      </c>
    </row>
    <row r="74" spans="1:8" x14ac:dyDescent="0.25">
      <c r="A74" t="s">
        <v>1756</v>
      </c>
      <c r="C74">
        <v>0</v>
      </c>
      <c r="D74">
        <v>5736714.1500000004</v>
      </c>
      <c r="E74">
        <v>0</v>
      </c>
      <c r="F74">
        <v>0</v>
      </c>
      <c r="G74">
        <v>0</v>
      </c>
      <c r="H74">
        <v>0</v>
      </c>
    </row>
    <row r="75" spans="1:8" x14ac:dyDescent="0.25">
      <c r="A75" t="s">
        <v>232</v>
      </c>
      <c r="B75" t="str">
        <f>+VLOOKUP(A75,Hoja5!$D$2:$E$733,2)</f>
        <v>CONTROL DEL RIESGO EN NUESTRO TERRITORIO ��� PLAN DE ACCION COVID - 19  -Sobretasa Alcantarillado</v>
      </c>
      <c r="C75">
        <v>0</v>
      </c>
      <c r="D75">
        <v>266193.15000000002</v>
      </c>
      <c r="E75">
        <v>0</v>
      </c>
      <c r="F75">
        <v>0</v>
      </c>
      <c r="G75">
        <v>0</v>
      </c>
      <c r="H75">
        <v>0</v>
      </c>
    </row>
    <row r="76" spans="1:8" x14ac:dyDescent="0.25">
      <c r="A76" t="s">
        <v>236</v>
      </c>
      <c r="B76" t="str">
        <f>+VLOOKUP(A76,Hoja5!$D$2:$E$733,2)</f>
        <v>CONTROL DEL RIESGO EN NUESTRO TERRITORIO -PLAN DE ACCION -CALAMIDAD PUBLICA - Sobretasa Alcantarillado</v>
      </c>
      <c r="C76">
        <v>0</v>
      </c>
      <c r="D76">
        <v>5470521</v>
      </c>
      <c r="E76">
        <v>0</v>
      </c>
      <c r="F76">
        <v>0</v>
      </c>
      <c r="G76">
        <v>0</v>
      </c>
      <c r="H76">
        <v>0</v>
      </c>
    </row>
    <row r="77" spans="1:8" x14ac:dyDescent="0.25">
      <c r="A77" t="s">
        <v>1711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</row>
    <row r="78" spans="1:8" x14ac:dyDescent="0.25">
      <c r="A78" t="s">
        <v>238</v>
      </c>
      <c r="B78" t="str">
        <f>+VLOOKUP(A78,Hoja5!$D$2:$E$733,2)</f>
        <v>CONTROL DEL RIESGO EN NUESTRO TERRITORIO ��� PLAN DE ACCION COVID - 19 - Regalias Margen de Comercializacion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</row>
    <row r="79" spans="1:8" x14ac:dyDescent="0.25">
      <c r="A79" t="s">
        <v>240</v>
      </c>
      <c r="B79" t="str">
        <f>+VLOOKUP(A79,Hoja5!$D$2:$E$733,2)</f>
        <v>CONTROL DEL RIESGO EN NUESTRO TERRITORIO ��� PLAN DE ACCION COVID - 19  - Excedentes De Regalias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</row>
    <row r="80" spans="1:8" x14ac:dyDescent="0.25">
      <c r="A80" t="s">
        <v>242</v>
      </c>
      <c r="B80" t="str">
        <f>+VLOOKUP(A80,Hoja5!$D$2:$E$733,2)</f>
        <v>CONTROL DEL RIESGO EN NUESTRO TERRITORIO -PLAN DE ACCION -CALAMIDAD PUBLICA - Regalias Margen de Comercializacion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</row>
    <row r="81" spans="1:8" x14ac:dyDescent="0.25">
      <c r="A81" t="s">
        <v>21</v>
      </c>
      <c r="B81" t="str">
        <f>+VLOOKUP(A81,Hoja5!$D$2:$E$733,2)</f>
        <v>CONTROL DEL RIESGO EN NUESTRO TERRITORIO -PLAN DE ACCION -CALAMIDAD PUBLICA - Excedentes De Regalias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</row>
    <row r="82" spans="1:8" x14ac:dyDescent="0.25">
      <c r="A82" t="s">
        <v>1720</v>
      </c>
      <c r="C82">
        <v>0</v>
      </c>
      <c r="D82">
        <v>51464419</v>
      </c>
      <c r="E82">
        <v>0</v>
      </c>
      <c r="F82">
        <v>0</v>
      </c>
      <c r="G82">
        <v>0</v>
      </c>
      <c r="H82">
        <v>0</v>
      </c>
    </row>
    <row r="83" spans="1:8" x14ac:dyDescent="0.25">
      <c r="A83" t="s">
        <v>191</v>
      </c>
      <c r="B83" t="str">
        <f>+VLOOKUP(A83,Hoja5!$D$2:$E$733,2)</f>
        <v>CONTROL DEL RIESGO EN NUESTRO TERRITORIO -PLAN DE ACCION -CALAMIDAD PUBLICA - Amoblamiento Urbano</v>
      </c>
      <c r="C83">
        <v>0</v>
      </c>
      <c r="D83">
        <v>51464419</v>
      </c>
      <c r="E83">
        <v>0</v>
      </c>
      <c r="F83">
        <v>0</v>
      </c>
      <c r="G83">
        <v>0</v>
      </c>
      <c r="H83">
        <v>0</v>
      </c>
    </row>
    <row r="84" spans="1:8" x14ac:dyDescent="0.25">
      <c r="A84" t="s">
        <v>1750</v>
      </c>
      <c r="C84">
        <v>0</v>
      </c>
      <c r="D84">
        <v>1451938750.28</v>
      </c>
      <c r="E84">
        <v>668202838</v>
      </c>
      <c r="F84">
        <v>668202838</v>
      </c>
      <c r="G84">
        <v>668202838</v>
      </c>
      <c r="H84">
        <v>0</v>
      </c>
    </row>
    <row r="85" spans="1:8" x14ac:dyDescent="0.25">
      <c r="A85" t="s">
        <v>195</v>
      </c>
      <c r="B85" t="str">
        <f>+VLOOKUP(A85,Hoja5!$D$2:$E$733,2)</f>
        <v>CONTROL DEL RIESGO EN NUESTRO TERRITORIO ��� PLAN DE ACCION COVID - 19 -Recursos Provisionados</v>
      </c>
      <c r="C85">
        <v>0</v>
      </c>
      <c r="D85">
        <v>9654718.2799999993</v>
      </c>
      <c r="E85">
        <v>0</v>
      </c>
      <c r="F85">
        <v>0</v>
      </c>
      <c r="G85">
        <v>0</v>
      </c>
      <c r="H85">
        <v>0</v>
      </c>
    </row>
    <row r="86" spans="1:8" x14ac:dyDescent="0.25">
      <c r="A86" t="s">
        <v>199</v>
      </c>
      <c r="B86" t="str">
        <f>+VLOOKUP(A86,Hoja5!$D$2:$E$733,2)</f>
        <v>CONTROL DEL RIESGO EN NUESTRO TERRITORIO -PLAN DE ACCION -CALAMIDAD PUBLICA - Recursos Provisionados</v>
      </c>
      <c r="C86">
        <v>0</v>
      </c>
      <c r="D86">
        <v>1442284032</v>
      </c>
      <c r="E86">
        <v>668202838</v>
      </c>
      <c r="F86">
        <v>668202838</v>
      </c>
      <c r="G86">
        <v>668202838</v>
      </c>
      <c r="H86">
        <v>0</v>
      </c>
    </row>
    <row r="87" spans="1:8" x14ac:dyDescent="0.25">
      <c r="A87" t="s">
        <v>1751</v>
      </c>
      <c r="C87">
        <v>0</v>
      </c>
      <c r="D87">
        <v>31121031</v>
      </c>
      <c r="E87">
        <v>0</v>
      </c>
      <c r="F87">
        <v>0</v>
      </c>
      <c r="G87">
        <v>0</v>
      </c>
      <c r="H87">
        <v>0</v>
      </c>
    </row>
    <row r="88" spans="1:8" x14ac:dyDescent="0.25">
      <c r="A88" t="s">
        <v>201</v>
      </c>
      <c r="B88" t="str">
        <f>+VLOOKUP(A88,Hoja5!$D$2:$E$733,2)</f>
        <v>CONTROL DEL RIESGO EN NUESTRO TERRITORIO -PLAN DE ACCION -CALAMIDAD PUBLICA - Venta De Servicios Cementerios</v>
      </c>
      <c r="C88">
        <v>0</v>
      </c>
      <c r="D88">
        <v>31121031</v>
      </c>
      <c r="E88">
        <v>0</v>
      </c>
      <c r="F88">
        <v>0</v>
      </c>
      <c r="G88">
        <v>0</v>
      </c>
      <c r="H88">
        <v>0</v>
      </c>
    </row>
    <row r="89" spans="1:8" x14ac:dyDescent="0.25">
      <c r="A89" t="s">
        <v>1754</v>
      </c>
      <c r="C89">
        <v>0</v>
      </c>
      <c r="D89">
        <v>5594299227.6199999</v>
      </c>
      <c r="E89">
        <v>3879608084</v>
      </c>
      <c r="F89">
        <v>3735874932</v>
      </c>
      <c r="G89">
        <v>1804798919.5</v>
      </c>
      <c r="H89">
        <v>1652731247.5</v>
      </c>
    </row>
    <row r="90" spans="1:8" x14ac:dyDescent="0.25">
      <c r="A90" t="s">
        <v>217</v>
      </c>
      <c r="B90" t="str">
        <f>+VLOOKUP(A90,Hoja5!$D$2:$E$733,2)</f>
        <v xml:space="preserve">CONTROL DEL RIESGO EN NUESTRO TERRITORIO -PLAN DE ACCION -CALAMIDAD PUBLICA - Contribucion De Contratos De Obras Publicas </v>
      </c>
      <c r="C90">
        <v>0</v>
      </c>
      <c r="D90">
        <v>5594299227.6199999</v>
      </c>
      <c r="E90">
        <v>3879608084</v>
      </c>
      <c r="F90">
        <v>3735874932</v>
      </c>
      <c r="G90">
        <v>1804798919.5</v>
      </c>
      <c r="H90">
        <v>1652731247.5</v>
      </c>
    </row>
    <row r="91" spans="1:8" x14ac:dyDescent="0.25">
      <c r="A91" t="s">
        <v>1748</v>
      </c>
      <c r="C91">
        <v>0</v>
      </c>
      <c r="D91">
        <v>2058818108</v>
      </c>
      <c r="E91">
        <v>1481756777</v>
      </c>
      <c r="F91">
        <v>1481756777</v>
      </c>
      <c r="G91">
        <v>1481756777</v>
      </c>
      <c r="H91">
        <v>1408036777</v>
      </c>
    </row>
    <row r="92" spans="1:8" x14ac:dyDescent="0.25">
      <c r="A92" t="s">
        <v>169</v>
      </c>
      <c r="B92" t="str">
        <f>+VLOOKUP(A92,Hoja5!$D$2:$E$733,2)</f>
        <v>CONTROL DEL RIESGO EN NUESTRO TERRITORIO -PLAN DE ACCION - CALAMIDAD PUBLICA - Dividendos Acuacar</v>
      </c>
      <c r="C92">
        <v>0</v>
      </c>
      <c r="D92">
        <v>2058818108</v>
      </c>
      <c r="E92">
        <v>1481756777</v>
      </c>
      <c r="F92">
        <v>1481756777</v>
      </c>
      <c r="G92">
        <v>1481756777</v>
      </c>
      <c r="H92">
        <v>1408036777</v>
      </c>
    </row>
    <row r="93" spans="1:8" x14ac:dyDescent="0.25">
      <c r="A93" t="s">
        <v>1749</v>
      </c>
      <c r="C93">
        <v>513860046</v>
      </c>
      <c r="D93">
        <v>776133536.64999998</v>
      </c>
      <c r="E93">
        <v>451433523.20999998</v>
      </c>
      <c r="F93">
        <v>367683523.20999998</v>
      </c>
      <c r="G93">
        <v>212351842.50999999</v>
      </c>
      <c r="H93">
        <v>212351842.50999999</v>
      </c>
    </row>
    <row r="94" spans="1:8" x14ac:dyDescent="0.25">
      <c r="A94" t="s">
        <v>189</v>
      </c>
      <c r="B94" t="str">
        <f>+VLOOKUP(A94,Hoja5!$D$2:$E$733,2)</f>
        <v xml:space="preserve">CONTROL DEL RIESGO EN NUESTRO TERRITORIO TG+ - SGP- Proposito general 5% acuerdo 001 del 2016 gestion del riesgo </v>
      </c>
      <c r="C94">
        <v>513860046</v>
      </c>
      <c r="D94">
        <v>513860046</v>
      </c>
      <c r="E94">
        <v>319976423.20999998</v>
      </c>
      <c r="F94">
        <v>319976423.20999998</v>
      </c>
      <c r="G94">
        <v>164644742.50999999</v>
      </c>
      <c r="H94">
        <v>164644742.50999999</v>
      </c>
    </row>
    <row r="95" spans="1:8" x14ac:dyDescent="0.25">
      <c r="A95" t="s">
        <v>175</v>
      </c>
      <c r="B95" t="str">
        <f>+VLOOKUP(A95,Hoja5!$D$2:$E$733,2)</f>
        <v>CONTROL DEL RIESGO EN NUESTRO TERRITORIO - SGP Proposito General (5%)</v>
      </c>
      <c r="C95">
        <v>0</v>
      </c>
      <c r="D95">
        <v>100186617.15000001</v>
      </c>
      <c r="E95">
        <v>47707100</v>
      </c>
      <c r="F95">
        <v>47707100</v>
      </c>
      <c r="G95">
        <v>47707100</v>
      </c>
      <c r="H95">
        <v>47707100</v>
      </c>
    </row>
    <row r="96" spans="1:8" x14ac:dyDescent="0.25">
      <c r="A96" t="s">
        <v>183</v>
      </c>
      <c r="B96" t="str">
        <f>+VLOOKUP(A96,Hoja5!$D$2:$E$733,2)</f>
        <v>CONTROL DEL RIESGO EN NUESTRO TERRITORIO- SGP Proposito General (5%)</v>
      </c>
      <c r="C96">
        <v>0</v>
      </c>
      <c r="D96">
        <v>162086873.5</v>
      </c>
      <c r="E96">
        <v>83750000</v>
      </c>
      <c r="F96">
        <v>0</v>
      </c>
      <c r="G96">
        <v>0</v>
      </c>
      <c r="H96">
        <v>0</v>
      </c>
    </row>
    <row r="97" spans="1:8" x14ac:dyDescent="0.25">
      <c r="A97" t="s">
        <v>1740</v>
      </c>
      <c r="C97">
        <v>0</v>
      </c>
      <c r="D97">
        <v>2108217023.71</v>
      </c>
      <c r="E97">
        <v>0</v>
      </c>
      <c r="F97">
        <v>0</v>
      </c>
      <c r="G97">
        <v>0</v>
      </c>
      <c r="H97">
        <v>0</v>
      </c>
    </row>
    <row r="98" spans="1:8" x14ac:dyDescent="0.25">
      <c r="A98" t="s">
        <v>124</v>
      </c>
      <c r="B98" t="str">
        <f>+VLOOKUP(A98,Hoja5!$D$2:$E$733,2)</f>
        <v>CONTROL DEL RIESGO EN NUESTRO TERRITORIO -PLAN DE ACCION -CALAMIDAD PUBLICA - Estacionamiento, Ocupacion De Vias y Espacio Publico</v>
      </c>
      <c r="C98">
        <v>0</v>
      </c>
      <c r="D98">
        <v>2108217023.71</v>
      </c>
      <c r="E98">
        <v>0</v>
      </c>
      <c r="F98">
        <v>0</v>
      </c>
      <c r="G98">
        <v>0</v>
      </c>
      <c r="H98">
        <v>0</v>
      </c>
    </row>
    <row r="99" spans="1:8" x14ac:dyDescent="0.25">
      <c r="A99" t="s">
        <v>1741</v>
      </c>
      <c r="C99">
        <v>0</v>
      </c>
      <c r="D99">
        <v>131372954.40000001</v>
      </c>
      <c r="E99">
        <v>0</v>
      </c>
      <c r="F99">
        <v>0</v>
      </c>
      <c r="G99">
        <v>0</v>
      </c>
      <c r="H99">
        <v>0</v>
      </c>
    </row>
    <row r="100" spans="1:8" x14ac:dyDescent="0.25">
      <c r="A100" t="s">
        <v>126</v>
      </c>
      <c r="B100" t="str">
        <f>+VLOOKUP(A100,Hoja5!$D$2:$E$733,2)</f>
        <v>CONTROL DEL RIESGO EN NUESTRO TERRITORIO -PLAN DE ACCION -CALAMIDAD PUBLICA - Delineacion Urbana 10% Distriseguridad</v>
      </c>
      <c r="C100">
        <v>0</v>
      </c>
      <c r="D100">
        <v>131372954.40000001</v>
      </c>
      <c r="E100">
        <v>0</v>
      </c>
      <c r="F100">
        <v>0</v>
      </c>
      <c r="G100">
        <v>0</v>
      </c>
      <c r="H100">
        <v>0</v>
      </c>
    </row>
    <row r="101" spans="1:8" x14ac:dyDescent="0.25">
      <c r="A101" t="s">
        <v>1742</v>
      </c>
      <c r="C101">
        <v>0</v>
      </c>
      <c r="D101">
        <v>164548417.5</v>
      </c>
      <c r="E101">
        <v>98984237</v>
      </c>
      <c r="F101">
        <v>98984237</v>
      </c>
      <c r="G101">
        <v>98984237</v>
      </c>
      <c r="H101">
        <v>98984237</v>
      </c>
    </row>
    <row r="102" spans="1:8" x14ac:dyDescent="0.25">
      <c r="A102" t="s">
        <v>130</v>
      </c>
      <c r="B102" t="str">
        <f>+VLOOKUP(A102,Hoja5!$D$2:$E$733,2)</f>
        <v>CONTROL DEL RIESGO EN NUESTRO TERRITORIO ��� PLAN DE ACCION COVID - 19 - Venta de Activos</v>
      </c>
      <c r="C102">
        <v>0</v>
      </c>
      <c r="D102">
        <v>164548417.5</v>
      </c>
      <c r="E102">
        <v>98984237</v>
      </c>
      <c r="F102">
        <v>98984237</v>
      </c>
      <c r="G102">
        <v>98984237</v>
      </c>
      <c r="H102">
        <v>98984237</v>
      </c>
    </row>
    <row r="103" spans="1:8" x14ac:dyDescent="0.25">
      <c r="A103" t="s">
        <v>1743</v>
      </c>
      <c r="C103">
        <v>1</v>
      </c>
      <c r="D103">
        <v>350321428.92000002</v>
      </c>
      <c r="E103">
        <v>0</v>
      </c>
      <c r="F103">
        <v>0</v>
      </c>
      <c r="G103">
        <v>0</v>
      </c>
      <c r="H103">
        <v>0</v>
      </c>
    </row>
    <row r="104" spans="1:8" x14ac:dyDescent="0.25">
      <c r="A104" t="s">
        <v>134</v>
      </c>
      <c r="B104" t="str">
        <f>+VLOOKUP(A104,Hoja5!$D$2:$E$733,2)</f>
        <v xml:space="preserve">CONTROL DEL RIESGO EN NUESTRO TERRITORIO TG+ - Donaciones </v>
      </c>
      <c r="C104">
        <v>1</v>
      </c>
      <c r="D104">
        <v>1</v>
      </c>
      <c r="E104">
        <v>0</v>
      </c>
      <c r="F104">
        <v>0</v>
      </c>
      <c r="G104">
        <v>0</v>
      </c>
      <c r="H104">
        <v>0</v>
      </c>
    </row>
    <row r="105" spans="1:8" x14ac:dyDescent="0.25">
      <c r="A105" t="s">
        <v>138</v>
      </c>
      <c r="B105" t="str">
        <f>+VLOOKUP(A105,Hoja5!$D$2:$E$733,2)</f>
        <v>CONTROL DEL RIESGO EN NUESTRO TERRITORIO CARTAGENA - CALAMIDAD PUBLICA ¿ (Covid-19) Donaciones</v>
      </c>
      <c r="C105">
        <v>0</v>
      </c>
      <c r="D105">
        <v>15758401.220000001</v>
      </c>
      <c r="E105">
        <v>0</v>
      </c>
      <c r="F105">
        <v>0</v>
      </c>
      <c r="G105">
        <v>0</v>
      </c>
      <c r="H105">
        <v>0</v>
      </c>
    </row>
    <row r="106" spans="1:8" x14ac:dyDescent="0.25">
      <c r="A106" t="s">
        <v>141</v>
      </c>
      <c r="B106" t="str">
        <f>+VLOOKUP(A106,Hoja5!$D$2:$E$733,2)</f>
        <v>CONTROL DEL RIESGO EN NUESTRO TERRITORIO CARTAGENA - CALAMIDAD PUBLICA ¿ (Tormenta Iota) Donaciones</v>
      </c>
      <c r="C106">
        <v>0</v>
      </c>
      <c r="D106">
        <v>45064292.450000003</v>
      </c>
      <c r="E106">
        <v>0</v>
      </c>
      <c r="F106">
        <v>0</v>
      </c>
      <c r="G106">
        <v>0</v>
      </c>
      <c r="H106">
        <v>0</v>
      </c>
    </row>
    <row r="107" spans="1:8" x14ac:dyDescent="0.25">
      <c r="A107" t="s">
        <v>140</v>
      </c>
      <c r="B107" t="str">
        <f>+VLOOKUP(A107,Hoja5!$D$2:$E$733,2)</f>
        <v>CONTROL DEL RIESGO EN NUESTRO TERRITORIO CARTAGENA - CALAMIDAD PUBLICA ¿ (Covid-19) Donaciones</v>
      </c>
      <c r="C107">
        <v>0</v>
      </c>
      <c r="D107">
        <v>289498734.25</v>
      </c>
      <c r="E107">
        <v>0</v>
      </c>
      <c r="F107">
        <v>0</v>
      </c>
      <c r="G107">
        <v>0</v>
      </c>
      <c r="H107">
        <v>0</v>
      </c>
    </row>
    <row r="108" spans="1:8" x14ac:dyDescent="0.25">
      <c r="A108" t="s">
        <v>1744</v>
      </c>
      <c r="C108">
        <v>0</v>
      </c>
      <c r="D108">
        <v>26503817.190000001</v>
      </c>
      <c r="E108">
        <v>0</v>
      </c>
      <c r="F108">
        <v>0</v>
      </c>
      <c r="G108">
        <v>0</v>
      </c>
      <c r="H108">
        <v>0</v>
      </c>
    </row>
    <row r="109" spans="1:8" x14ac:dyDescent="0.25">
      <c r="A109" t="s">
        <v>147</v>
      </c>
      <c r="B109" t="str">
        <f>+VLOOKUP(A109,Hoja5!$D$2:$E$733,2)</f>
        <v>CONTROL DEL RIESGO EN NUESTRO TERRITORIO -PLAN DE ACCION -CALAMIDAD PUBLICA - Aprovechamiento Economico Del Espacio Publico</v>
      </c>
      <c r="C109">
        <v>0</v>
      </c>
      <c r="D109">
        <v>26503817.190000001</v>
      </c>
      <c r="E109">
        <v>0</v>
      </c>
      <c r="F109">
        <v>0</v>
      </c>
      <c r="G109">
        <v>0</v>
      </c>
      <c r="H109">
        <v>0</v>
      </c>
    </row>
    <row r="110" spans="1:8" x14ac:dyDescent="0.25">
      <c r="A110" t="s">
        <v>1745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</row>
    <row r="111" spans="1:8" x14ac:dyDescent="0.25">
      <c r="A111" t="s">
        <v>155</v>
      </c>
      <c r="B111" t="str">
        <f>+VLOOKUP(A111,Hoja5!$D$2:$E$733,2)</f>
        <v>CONTROL DEL RIESGO EN NUESTRO TERRITORIO -PLAN DE ACCION -CALAMIDAD PUBLICA - Rendimientos Financieros Otros Dividendos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</row>
    <row r="112" spans="1:8" x14ac:dyDescent="0.25">
      <c r="A112" t="s">
        <v>1746</v>
      </c>
      <c r="C112">
        <v>3778121546</v>
      </c>
      <c r="D112">
        <v>3916324932.04</v>
      </c>
      <c r="E112">
        <v>3582815319</v>
      </c>
      <c r="F112">
        <v>3582815319</v>
      </c>
      <c r="G112">
        <v>3581115319</v>
      </c>
      <c r="H112">
        <v>3491162500</v>
      </c>
    </row>
    <row r="113" spans="1:8" x14ac:dyDescent="0.25">
      <c r="A113" t="s">
        <v>163</v>
      </c>
      <c r="B113" t="str">
        <f>+VLOOKUP(A113,Hoja5!$D$2:$E$733,2)</f>
        <v>CONTROL DEL RIESGO EN NUESTRO TERRITORIO TG+ - Ingresos corrientes de libre destinacion (Acuerdo 001 2016) gestion del riesgo</v>
      </c>
      <c r="C113">
        <v>3778121546</v>
      </c>
      <c r="D113">
        <v>3778121546</v>
      </c>
      <c r="E113">
        <v>3492862500</v>
      </c>
      <c r="F113">
        <v>3492862500</v>
      </c>
      <c r="G113">
        <v>3491162500</v>
      </c>
      <c r="H113">
        <v>3491162500</v>
      </c>
    </row>
    <row r="114" spans="1:8" x14ac:dyDescent="0.25">
      <c r="A114" t="s">
        <v>165</v>
      </c>
      <c r="B114" t="str">
        <f>+VLOOKUP(A114,Hoja5!$D$2:$E$733,2)</f>
        <v>CONTROL DE LOS RIESGO EN NUESTRO TERRITORIO CARTAGENA - Ingresos Corrientes de Libre Destinacion (1%)</v>
      </c>
      <c r="C114">
        <v>0</v>
      </c>
      <c r="D114">
        <v>138203386.03999999</v>
      </c>
      <c r="E114">
        <v>89952819</v>
      </c>
      <c r="F114">
        <v>89952819</v>
      </c>
      <c r="G114">
        <v>89952819</v>
      </c>
      <c r="H114">
        <v>0</v>
      </c>
    </row>
    <row r="115" spans="1:8" x14ac:dyDescent="0.25">
      <c r="A115" t="s">
        <v>1735</v>
      </c>
      <c r="C115">
        <v>0</v>
      </c>
      <c r="D115">
        <v>400000000</v>
      </c>
      <c r="E115">
        <v>0</v>
      </c>
      <c r="F115">
        <v>0</v>
      </c>
      <c r="G115">
        <v>0</v>
      </c>
      <c r="H115">
        <v>0</v>
      </c>
    </row>
    <row r="116" spans="1:8" x14ac:dyDescent="0.25">
      <c r="A116" t="s">
        <v>86</v>
      </c>
      <c r="B116" t="str">
        <f>+VLOOKUP(A116,Hoja5!$D$2:$E$733,2)</f>
        <v>CONTROL DEL RIESGO EN NUESTRO TERRITORIO -PLAN DE ACCION -CALAMIDAD PUBLICA - Impuesto Transporte por Oleoducto y Gasoducto</v>
      </c>
      <c r="C116">
        <v>0</v>
      </c>
      <c r="D116">
        <v>400000000</v>
      </c>
      <c r="E116">
        <v>0</v>
      </c>
      <c r="F116">
        <v>0</v>
      </c>
      <c r="G116">
        <v>0</v>
      </c>
      <c r="H116">
        <v>0</v>
      </c>
    </row>
    <row r="117" spans="1:8" x14ac:dyDescent="0.25">
      <c r="A117" t="s">
        <v>1736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</row>
    <row r="118" spans="1:8" x14ac:dyDescent="0.25">
      <c r="A118" t="s">
        <v>96</v>
      </c>
      <c r="B118" t="str">
        <f>+VLOOKUP(A118,Hoja5!$D$2:$E$733,2)</f>
        <v>CONTROL DEL RIESGO EN NUESTRO TERRITORIO ��� PLAN DE ACCION COVID - 19- Rendimientos Financieros Impuesto Transporte por Oleoducto y Gasoducto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</row>
    <row r="119" spans="1:8" x14ac:dyDescent="0.25">
      <c r="A119" t="s">
        <v>98</v>
      </c>
      <c r="B119" t="str">
        <f>+VLOOKUP(A119,Hoja5!$D$2:$E$733,2)</f>
        <v>CONTROL DEL RIESGO EN NUESTRO TERRITORIO -PLAN DE ACCION - CALAMIDAD PUBLICA - Rendimientos Financieros Impuesto Transporte por Oleoducto y Gasoducto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</row>
    <row r="120" spans="1:8" x14ac:dyDescent="0.25">
      <c r="A120" t="s">
        <v>1737</v>
      </c>
      <c r="C120">
        <v>0</v>
      </c>
      <c r="D120">
        <v>126712</v>
      </c>
      <c r="E120">
        <v>0</v>
      </c>
      <c r="F120">
        <v>0</v>
      </c>
      <c r="G120">
        <v>0</v>
      </c>
      <c r="H120">
        <v>0</v>
      </c>
    </row>
    <row r="121" spans="1:8" x14ac:dyDescent="0.25">
      <c r="A121" t="s">
        <v>100</v>
      </c>
      <c r="B121" t="str">
        <f>+VLOOKUP(A121,Hoja5!$D$2:$E$733,2)</f>
        <v>CONTROL DEL RIESGO EN NUESTRO TERRITORIO -PLAN DE ACCION -CALAMIDAD PUBLICA - Rendimientos Financieros Venta De Activos</v>
      </c>
      <c r="C121">
        <v>0</v>
      </c>
      <c r="D121">
        <v>126712</v>
      </c>
      <c r="E121">
        <v>0</v>
      </c>
      <c r="F121">
        <v>0</v>
      </c>
      <c r="G121">
        <v>0</v>
      </c>
      <c r="H121">
        <v>0</v>
      </c>
    </row>
    <row r="122" spans="1:8" x14ac:dyDescent="0.25">
      <c r="A122" t="s">
        <v>1738</v>
      </c>
      <c r="C122">
        <v>0</v>
      </c>
      <c r="D122">
        <v>1126960898</v>
      </c>
      <c r="E122">
        <v>1126960898</v>
      </c>
      <c r="F122">
        <v>1126960898</v>
      </c>
      <c r="G122">
        <v>1126960898</v>
      </c>
      <c r="H122">
        <v>1126960898</v>
      </c>
    </row>
    <row r="123" spans="1:8" x14ac:dyDescent="0.25">
      <c r="A123" t="s">
        <v>108</v>
      </c>
      <c r="B123" t="str">
        <f>+VLOOKUP(A123,Hoja5!$D$2:$E$733,2)</f>
        <v>CONTROL DEL RIESGO EN NUESTRO TERRITORIO -PLAN DE ACCION - CALAMIDAD PUBLICA - Dividendos Sociedad Portuaria</v>
      </c>
      <c r="C123">
        <v>0</v>
      </c>
      <c r="D123">
        <v>1126960898</v>
      </c>
      <c r="E123">
        <v>1126960898</v>
      </c>
      <c r="F123">
        <v>1126960898</v>
      </c>
      <c r="G123">
        <v>1126960898</v>
      </c>
      <c r="H123">
        <v>1126960898</v>
      </c>
    </row>
    <row r="124" spans="1:8" x14ac:dyDescent="0.25">
      <c r="A124" t="s">
        <v>1715</v>
      </c>
      <c r="C124">
        <v>10034469502.99</v>
      </c>
      <c r="D124">
        <v>12529737314.939999</v>
      </c>
      <c r="E124">
        <v>11343320246.059999</v>
      </c>
      <c r="F124">
        <v>6863129148.3299999</v>
      </c>
      <c r="G124">
        <v>5551757639.3299999</v>
      </c>
      <c r="H124">
        <v>5103722180.3299999</v>
      </c>
    </row>
    <row r="125" spans="1:8" x14ac:dyDescent="0.25">
      <c r="A125" t="s">
        <v>1716</v>
      </c>
      <c r="C125">
        <v>10034469502.99</v>
      </c>
      <c r="D125">
        <v>12529737314.939999</v>
      </c>
      <c r="E125">
        <v>11343320246.059999</v>
      </c>
      <c r="F125">
        <v>6863129148.3299999</v>
      </c>
      <c r="G125">
        <v>5551757639.3299999</v>
      </c>
      <c r="H125">
        <v>5103722180.3299999</v>
      </c>
    </row>
    <row r="126" spans="1:8" x14ac:dyDescent="0.25">
      <c r="A126" t="s">
        <v>1753</v>
      </c>
      <c r="C126">
        <v>452152464</v>
      </c>
      <c r="D126">
        <v>1042615738.08</v>
      </c>
      <c r="E126">
        <v>720462291</v>
      </c>
      <c r="F126">
        <v>240278300</v>
      </c>
      <c r="G126">
        <v>125000000</v>
      </c>
      <c r="H126">
        <v>125000000</v>
      </c>
    </row>
    <row r="127" spans="1:8" x14ac:dyDescent="0.25">
      <c r="A127" t="s">
        <v>1752</v>
      </c>
      <c r="C127">
        <v>452152464</v>
      </c>
      <c r="D127">
        <v>1042615738.08</v>
      </c>
      <c r="E127">
        <v>720462291</v>
      </c>
      <c r="F127">
        <v>240278300</v>
      </c>
      <c r="G127">
        <v>125000000</v>
      </c>
      <c r="H127">
        <v>125000000</v>
      </c>
    </row>
    <row r="128" spans="1:8" x14ac:dyDescent="0.25">
      <c r="A128" t="s">
        <v>211</v>
      </c>
      <c r="B128" t="str">
        <f>+VLOOKUP(A128,Hoja5!$D$2:$E$733,2)</f>
        <v>IDENTIFICACION PARA SUPERACION DE LA POBREZA Y DESIGUALDAD - Rendimientos financieros ICLD</v>
      </c>
      <c r="C128">
        <v>452152464</v>
      </c>
      <c r="D128">
        <v>452152464</v>
      </c>
      <c r="E128">
        <v>130000000</v>
      </c>
      <c r="F128">
        <v>125000000</v>
      </c>
      <c r="G128">
        <v>125000000</v>
      </c>
      <c r="H128">
        <v>125000000</v>
      </c>
    </row>
    <row r="129" spans="1:8" x14ac:dyDescent="0.25">
      <c r="A129" t="s">
        <v>205</v>
      </c>
      <c r="B129" t="str">
        <f>+VLOOKUP(A129,Hoja5!$D$2:$E$733,2)</f>
        <v>IDENTIFICACION PARA SUPERACION DE LA POBREZA Y DESIGUALDAD - Rendimientos Financieros ICLD</v>
      </c>
      <c r="C129">
        <v>0</v>
      </c>
      <c r="D129">
        <v>590463274.08000004</v>
      </c>
      <c r="E129">
        <v>590462291</v>
      </c>
      <c r="F129">
        <v>115278300</v>
      </c>
      <c r="G129">
        <v>0</v>
      </c>
      <c r="H129">
        <v>0</v>
      </c>
    </row>
    <row r="130" spans="1:8" x14ac:dyDescent="0.25">
      <c r="A130" t="s">
        <v>1730</v>
      </c>
      <c r="C130">
        <v>499999999.80000001</v>
      </c>
      <c r="D130">
        <v>299999999.80000001</v>
      </c>
      <c r="E130">
        <v>299999147</v>
      </c>
      <c r="F130">
        <v>167315050</v>
      </c>
      <c r="G130">
        <v>136650000</v>
      </c>
      <c r="H130">
        <v>136650000</v>
      </c>
    </row>
    <row r="131" spans="1:8" x14ac:dyDescent="0.25">
      <c r="A131" t="s">
        <v>1722</v>
      </c>
      <c r="C131">
        <v>499999999.80000001</v>
      </c>
      <c r="D131">
        <v>299999999.80000001</v>
      </c>
      <c r="E131">
        <v>299999147</v>
      </c>
      <c r="F131">
        <v>167315050</v>
      </c>
      <c r="G131">
        <v>136650000</v>
      </c>
      <c r="H131">
        <v>136650000</v>
      </c>
    </row>
    <row r="132" spans="1:8" x14ac:dyDescent="0.25">
      <c r="A132" t="s">
        <v>56</v>
      </c>
      <c r="B132" t="str">
        <f>+VLOOKUP(A132,Hoja5!$D$2:$E$733,2)</f>
        <v>SALUD PARA LA SUPERACION DE LA POBREZA Y DESIGUALDAD - Ingresos corrientes de libre destinacion</v>
      </c>
      <c r="C132">
        <v>499999999.80000001</v>
      </c>
      <c r="D132">
        <v>299999999.80000001</v>
      </c>
      <c r="E132">
        <v>299999147</v>
      </c>
      <c r="F132">
        <v>167315050</v>
      </c>
      <c r="G132">
        <v>136650000</v>
      </c>
      <c r="H132">
        <v>136650000</v>
      </c>
    </row>
    <row r="133" spans="1:8" x14ac:dyDescent="0.25">
      <c r="A133" t="s">
        <v>1731</v>
      </c>
      <c r="C133">
        <v>100000000.39</v>
      </c>
      <c r="D133">
        <v>82000000.390000001</v>
      </c>
      <c r="E133">
        <v>81800000</v>
      </c>
      <c r="F133">
        <v>63869054</v>
      </c>
      <c r="G133">
        <v>16000000</v>
      </c>
      <c r="H133">
        <v>16000000</v>
      </c>
    </row>
    <row r="134" spans="1:8" x14ac:dyDescent="0.25">
      <c r="A134" t="s">
        <v>1722</v>
      </c>
      <c r="C134">
        <v>100000000.39</v>
      </c>
      <c r="D134">
        <v>82000000.390000001</v>
      </c>
      <c r="E134">
        <v>81800000</v>
      </c>
      <c r="F134">
        <v>63869054</v>
      </c>
      <c r="G134">
        <v>16000000</v>
      </c>
      <c r="H134">
        <v>16000000</v>
      </c>
    </row>
    <row r="135" spans="1:8" x14ac:dyDescent="0.25">
      <c r="A135" t="s">
        <v>58</v>
      </c>
      <c r="B135" t="str">
        <f>+VLOOKUP(A135,Hoja5!$D$2:$E$733,2)</f>
        <v>EDUCACION PARA LA SUPERACION DE LA POBREZA Y DESIGUALDAD - Ingresos corrientes de libre destinacion</v>
      </c>
      <c r="C135">
        <v>100000000.39</v>
      </c>
      <c r="D135">
        <v>82000000.390000001</v>
      </c>
      <c r="E135">
        <v>81800000</v>
      </c>
      <c r="F135">
        <v>63869054</v>
      </c>
      <c r="G135">
        <v>16000000</v>
      </c>
      <c r="H135">
        <v>16000000</v>
      </c>
    </row>
    <row r="136" spans="1:8" x14ac:dyDescent="0.25">
      <c r="A136" t="s">
        <v>1723</v>
      </c>
      <c r="C136">
        <v>799999999.64999998</v>
      </c>
      <c r="D136">
        <v>1206427408.0999999</v>
      </c>
      <c r="E136">
        <v>1069499180</v>
      </c>
      <c r="F136">
        <v>1068932513</v>
      </c>
      <c r="G136">
        <v>199433333</v>
      </c>
      <c r="H136">
        <v>193600000</v>
      </c>
    </row>
    <row r="137" spans="1:8" x14ac:dyDescent="0.25">
      <c r="A137" t="s">
        <v>1722</v>
      </c>
      <c r="C137">
        <v>299999999.64999998</v>
      </c>
      <c r="D137">
        <v>249999999.65000001</v>
      </c>
      <c r="E137">
        <v>249999999</v>
      </c>
      <c r="F137">
        <v>249433332</v>
      </c>
      <c r="G137">
        <v>199433333</v>
      </c>
      <c r="H137">
        <v>193600000</v>
      </c>
    </row>
    <row r="138" spans="1:8" x14ac:dyDescent="0.25">
      <c r="A138" t="s">
        <v>38</v>
      </c>
      <c r="B138" t="str">
        <f>+VLOOKUP(A138,Hoja5!$D$2:$E$733,2)</f>
        <v>HABITABILIDAD PARA LA SUPERACION DE LA POBREZA Y DESIGUALDAD - Ingresos corrientes de libre destinacion</v>
      </c>
      <c r="C138">
        <v>299999999.64999998</v>
      </c>
      <c r="D138">
        <v>249999999.65000001</v>
      </c>
      <c r="E138">
        <v>249999999</v>
      </c>
      <c r="F138">
        <v>249433332</v>
      </c>
      <c r="G138">
        <v>199433333</v>
      </c>
      <c r="H138">
        <v>193600000</v>
      </c>
    </row>
    <row r="139" spans="1:8" x14ac:dyDescent="0.25">
      <c r="A139" t="s">
        <v>1755</v>
      </c>
      <c r="C139">
        <v>500000000</v>
      </c>
      <c r="D139">
        <v>956427408.45000005</v>
      </c>
      <c r="E139">
        <v>819499181</v>
      </c>
      <c r="F139">
        <v>819499181</v>
      </c>
      <c r="G139">
        <v>0</v>
      </c>
      <c r="H139">
        <v>0</v>
      </c>
    </row>
    <row r="140" spans="1:8" x14ac:dyDescent="0.25">
      <c r="A140" t="s">
        <v>228</v>
      </c>
      <c r="B140" t="str">
        <f>+VLOOKUP(A140,Hoja5!$D$2:$E$733,2)</f>
        <v>HABITABILIDAD PARA LA SUPERACION DE LA POBREZA Y DESIGUALDAD - Contraprestaciones portuarias</v>
      </c>
      <c r="C140">
        <v>500000000</v>
      </c>
      <c r="D140">
        <v>500000000</v>
      </c>
      <c r="E140">
        <v>500000000</v>
      </c>
      <c r="F140">
        <v>500000000</v>
      </c>
      <c r="G140">
        <v>0</v>
      </c>
      <c r="H140">
        <v>0</v>
      </c>
    </row>
    <row r="141" spans="1:8" x14ac:dyDescent="0.25">
      <c r="A141" t="s">
        <v>221</v>
      </c>
      <c r="B141" t="str">
        <f>+VLOOKUP(A141,Hoja5!$D$2:$E$733,2)</f>
        <v>HABITABILIDAD PARA LA SUPERACION DE LA POBREZA Y DESIGUALDAD -  Contraprestaciones Portuarias</v>
      </c>
      <c r="C141">
        <v>0</v>
      </c>
      <c r="D141">
        <v>271614744.94999999</v>
      </c>
      <c r="E141">
        <v>190130320</v>
      </c>
      <c r="F141">
        <v>190130320</v>
      </c>
      <c r="G141">
        <v>0</v>
      </c>
      <c r="H141">
        <v>0</v>
      </c>
    </row>
    <row r="142" spans="1:8" x14ac:dyDescent="0.25">
      <c r="A142" t="s">
        <v>225</v>
      </c>
      <c r="B142" t="str">
        <f>+VLOOKUP(A142,Hoja5!$D$2:$E$733,2)</f>
        <v>HABITABILIDAD PARA LA SUPERACION DE LA POBREZA Y DESIGUALDAD -  Contraprestaciones Portuarias</v>
      </c>
      <c r="C142">
        <v>0</v>
      </c>
      <c r="D142">
        <v>184812663.5</v>
      </c>
      <c r="E142">
        <v>129368861</v>
      </c>
      <c r="F142">
        <v>129368861</v>
      </c>
      <c r="G142">
        <v>0</v>
      </c>
      <c r="H142">
        <v>0</v>
      </c>
    </row>
    <row r="143" spans="1:8" x14ac:dyDescent="0.25">
      <c r="A143" t="s">
        <v>1724</v>
      </c>
      <c r="C143">
        <v>2254159162.75</v>
      </c>
      <c r="D143">
        <v>3519286364.25</v>
      </c>
      <c r="E143">
        <v>3094748203</v>
      </c>
      <c r="F143">
        <v>1800763247</v>
      </c>
      <c r="G143">
        <v>1755973247</v>
      </c>
      <c r="H143">
        <v>1753573247</v>
      </c>
    </row>
    <row r="144" spans="1:8" x14ac:dyDescent="0.25">
      <c r="A144" t="s">
        <v>1722</v>
      </c>
      <c r="C144">
        <v>499999999.75</v>
      </c>
      <c r="D144">
        <v>149999999.75</v>
      </c>
      <c r="E144">
        <v>149999999</v>
      </c>
      <c r="F144">
        <v>0</v>
      </c>
      <c r="G144">
        <v>0</v>
      </c>
      <c r="H144">
        <v>0</v>
      </c>
    </row>
    <row r="145" spans="1:8" x14ac:dyDescent="0.25">
      <c r="A145" t="s">
        <v>42</v>
      </c>
      <c r="B145" t="str">
        <f>+VLOOKUP(A145,Hoja5!$D$2:$E$733,2)</f>
        <v>INGRESO Y TRABAJO PARA LA SUPERACION DE LA POBREZA Y DESIGUALDAD - Ingresos corrientes de libre destinacion</v>
      </c>
      <c r="C145">
        <v>499999999.75</v>
      </c>
      <c r="D145">
        <v>149999999.75</v>
      </c>
      <c r="E145">
        <v>149999999</v>
      </c>
      <c r="F145">
        <v>0</v>
      </c>
      <c r="G145">
        <v>0</v>
      </c>
      <c r="H145">
        <v>0</v>
      </c>
    </row>
    <row r="146" spans="1:8" x14ac:dyDescent="0.25">
      <c r="A146" t="s">
        <v>1755</v>
      </c>
      <c r="C146">
        <v>1754159163</v>
      </c>
      <c r="D146">
        <v>3369286364.5</v>
      </c>
      <c r="E146">
        <v>2944748204</v>
      </c>
      <c r="F146">
        <v>1800763247</v>
      </c>
      <c r="G146">
        <v>1755973247</v>
      </c>
      <c r="H146">
        <v>1753573247</v>
      </c>
    </row>
    <row r="147" spans="1:8" x14ac:dyDescent="0.25">
      <c r="A147" t="s">
        <v>230</v>
      </c>
      <c r="B147" t="str">
        <f>+VLOOKUP(A147,Hoja5!$D$2:$E$733,2)</f>
        <v>INGRESO Y TRABAJO PARA LA SUPERACION DE LA POBREZA Y DESIGUALDAD - Contraprestaciones portuarias</v>
      </c>
      <c r="C147">
        <v>1754159163</v>
      </c>
      <c r="D147">
        <v>1754159163</v>
      </c>
      <c r="E147">
        <v>1754159163</v>
      </c>
      <c r="F147">
        <v>1740763247</v>
      </c>
      <c r="G147">
        <v>1695973247</v>
      </c>
      <c r="H147">
        <v>1693573247</v>
      </c>
    </row>
    <row r="148" spans="1:8" x14ac:dyDescent="0.25">
      <c r="A148" t="s">
        <v>226</v>
      </c>
      <c r="B148" t="str">
        <f>+VLOOKUP(A148,Hoja5!$D$2:$E$733,2)</f>
        <v>INGRESO Y TRABAJO PARA LA SUPERACION DE LA POBREZA Y DESIGUALDAD - Contraprestaciones Portuarias</v>
      </c>
      <c r="C148">
        <v>0</v>
      </c>
      <c r="D148">
        <v>1615127201.5</v>
      </c>
      <c r="E148">
        <v>1190589041</v>
      </c>
      <c r="F148">
        <v>60000000</v>
      </c>
      <c r="G148">
        <v>60000000</v>
      </c>
      <c r="H148">
        <v>60000000</v>
      </c>
    </row>
    <row r="149" spans="1:8" x14ac:dyDescent="0.25">
      <c r="A149" t="s">
        <v>1725</v>
      </c>
      <c r="C149">
        <v>427125705.36000001</v>
      </c>
      <c r="D149">
        <v>712018068.27999997</v>
      </c>
      <c r="E149">
        <v>616424000</v>
      </c>
      <c r="F149">
        <v>179500000</v>
      </c>
      <c r="G149">
        <v>156000000</v>
      </c>
      <c r="H149">
        <v>144400000</v>
      </c>
    </row>
    <row r="150" spans="1:8" x14ac:dyDescent="0.25">
      <c r="A150" t="s">
        <v>1722</v>
      </c>
      <c r="C150">
        <v>150000000.36000001</v>
      </c>
      <c r="D150">
        <v>100000000.36</v>
      </c>
      <c r="E150">
        <v>100000000</v>
      </c>
      <c r="F150">
        <v>0</v>
      </c>
      <c r="G150">
        <v>0</v>
      </c>
      <c r="H150">
        <v>0</v>
      </c>
    </row>
    <row r="151" spans="1:8" x14ac:dyDescent="0.25">
      <c r="A151" t="s">
        <v>44</v>
      </c>
      <c r="B151" t="str">
        <f>+VLOOKUP(A151,Hoja5!$D$2:$E$733,2)</f>
        <v>BANCARIZACION PARA LA SUPERACION DE LA POBREZA Y DESIGUALDAD - Ingresos corrientes de libre destinacion</v>
      </c>
      <c r="C151">
        <v>150000000.36000001</v>
      </c>
      <c r="D151">
        <v>100000000.36</v>
      </c>
      <c r="E151">
        <v>100000000</v>
      </c>
      <c r="F151">
        <v>0</v>
      </c>
      <c r="G151">
        <v>0</v>
      </c>
      <c r="H151">
        <v>0</v>
      </c>
    </row>
    <row r="152" spans="1:8" x14ac:dyDescent="0.25">
      <c r="A152" t="s">
        <v>1752</v>
      </c>
      <c r="C152">
        <v>277125705</v>
      </c>
      <c r="D152">
        <v>612018067.92000008</v>
      </c>
      <c r="E152">
        <v>516424000</v>
      </c>
      <c r="F152">
        <v>179500000</v>
      </c>
      <c r="G152">
        <v>156000000</v>
      </c>
      <c r="H152">
        <v>144400000</v>
      </c>
    </row>
    <row r="153" spans="1:8" x14ac:dyDescent="0.25">
      <c r="A153" t="s">
        <v>213</v>
      </c>
      <c r="B153" t="str">
        <f>+VLOOKUP(A153,Hoja5!$D$2:$E$733,2)</f>
        <v>BANCARIZACION PARA LA SUPERACION DE LA POBREZA Y DESIGUALDAD - Rendimientos financieros ICLD</v>
      </c>
      <c r="C153">
        <v>277125705</v>
      </c>
      <c r="D153">
        <v>277125705</v>
      </c>
      <c r="E153">
        <v>182000000</v>
      </c>
      <c r="F153">
        <v>179500000</v>
      </c>
      <c r="G153">
        <v>156000000</v>
      </c>
      <c r="H153">
        <v>144400000</v>
      </c>
    </row>
    <row r="154" spans="1:8" x14ac:dyDescent="0.25">
      <c r="A154" t="s">
        <v>209</v>
      </c>
      <c r="B154" t="str">
        <f>+VLOOKUP(A154,Hoja5!$D$2:$E$733,2)</f>
        <v>BANCARIZACION PARA LA SUPERACION DE LA POBREZA Y DESIGUALDAD - Rendimientos Financieros ICLD</v>
      </c>
      <c r="C154">
        <v>0</v>
      </c>
      <c r="D154">
        <v>334892362.92000002</v>
      </c>
      <c r="E154">
        <v>334424000</v>
      </c>
      <c r="F154">
        <v>0</v>
      </c>
      <c r="G154">
        <v>0</v>
      </c>
      <c r="H154">
        <v>0</v>
      </c>
    </row>
    <row r="155" spans="1:8" x14ac:dyDescent="0.25">
      <c r="A155" t="s">
        <v>1726</v>
      </c>
      <c r="C155">
        <v>599999999.96000004</v>
      </c>
      <c r="D155">
        <v>399999999.95999998</v>
      </c>
      <c r="E155">
        <v>399999999</v>
      </c>
      <c r="F155">
        <v>392599999</v>
      </c>
      <c r="G155">
        <v>386699999</v>
      </c>
      <c r="H155">
        <v>164200000</v>
      </c>
    </row>
    <row r="156" spans="1:8" x14ac:dyDescent="0.25">
      <c r="A156" t="s">
        <v>1722</v>
      </c>
      <c r="C156">
        <v>599999999.96000004</v>
      </c>
      <c r="D156">
        <v>399999999.95999998</v>
      </c>
      <c r="E156">
        <v>399999999</v>
      </c>
      <c r="F156">
        <v>392599999</v>
      </c>
      <c r="G156">
        <v>386699999</v>
      </c>
      <c r="H156">
        <v>164200000</v>
      </c>
    </row>
    <row r="157" spans="1:8" x14ac:dyDescent="0.25">
      <c r="A157" t="s">
        <v>46</v>
      </c>
      <c r="B157" t="str">
        <f>+VLOOKUP(A157,Hoja5!$D$2:$E$733,2)</f>
        <v>DINAMICA FAMILIAR PARA SUPERACION DE LA POBREZA Y DESIGUALDAD - Ingresos corrientes de libre destinacion</v>
      </c>
      <c r="C157">
        <v>599999999.96000004</v>
      </c>
      <c r="D157">
        <v>399999999.95999998</v>
      </c>
      <c r="E157">
        <v>399999999</v>
      </c>
      <c r="F157">
        <v>392599999</v>
      </c>
      <c r="G157">
        <v>386699999</v>
      </c>
      <c r="H157">
        <v>164200000</v>
      </c>
    </row>
    <row r="158" spans="1:8" x14ac:dyDescent="0.25">
      <c r="A158" t="s">
        <v>1727</v>
      </c>
      <c r="C158">
        <v>2300000000.2800002</v>
      </c>
      <c r="D158">
        <v>2218000000.2799997</v>
      </c>
      <c r="E158">
        <v>2217999073</v>
      </c>
      <c r="F158">
        <v>538074600</v>
      </c>
      <c r="G158">
        <v>504374600</v>
      </c>
      <c r="H158">
        <v>448800000</v>
      </c>
    </row>
    <row r="159" spans="1:8" x14ac:dyDescent="0.25">
      <c r="A159" t="s">
        <v>1722</v>
      </c>
      <c r="C159">
        <v>2300000000.2800002</v>
      </c>
      <c r="D159">
        <v>2218000000.2799997</v>
      </c>
      <c r="E159">
        <v>2217999073</v>
      </c>
      <c r="F159">
        <v>538074600</v>
      </c>
      <c r="G159">
        <v>504374600</v>
      </c>
      <c r="H159">
        <v>448800000</v>
      </c>
    </row>
    <row r="160" spans="1:8" x14ac:dyDescent="0.25">
      <c r="A160" t="s">
        <v>48</v>
      </c>
      <c r="B160" t="str">
        <f>+VLOOKUP(A160,Hoja5!$D$2:$E$733,2)</f>
        <v>NUTRICION  Y SEGURIDAD ALIMENTARIA FAMILIAR PARA SUPERACION DE LA POBREZA Y DESIGUALDAD - Ingresos corrientes de libre destinacion</v>
      </c>
      <c r="C160">
        <v>2300000000.2800002</v>
      </c>
      <c r="D160">
        <v>1518000000.28</v>
      </c>
      <c r="E160">
        <v>1517999073</v>
      </c>
      <c r="F160">
        <v>538074600</v>
      </c>
      <c r="G160">
        <v>504374600</v>
      </c>
      <c r="H160">
        <v>448800000</v>
      </c>
    </row>
    <row r="161" spans="1:8" x14ac:dyDescent="0.25">
      <c r="A161" t="s">
        <v>62</v>
      </c>
      <c r="B161" t="str">
        <f>+VLOOKUP(A161,Hoja5!$D$2:$E$733,2)</f>
        <v>NUTRICION  Y SEGURIDAD ALIMENTARIA FAMILIAR PARA SUPERACION DE LA POBREZA Y DESIGUALDAD - Reintegros ICLD</v>
      </c>
      <c r="C161">
        <v>0</v>
      </c>
      <c r="D161">
        <v>700000000</v>
      </c>
      <c r="E161">
        <v>700000000</v>
      </c>
      <c r="F161">
        <v>0</v>
      </c>
      <c r="G161">
        <v>0</v>
      </c>
      <c r="H161">
        <v>0</v>
      </c>
    </row>
    <row r="162" spans="1:8" x14ac:dyDescent="0.25">
      <c r="A162" t="s">
        <v>1728</v>
      </c>
      <c r="C162">
        <v>800000000.08000004</v>
      </c>
      <c r="D162">
        <v>800000000.08000004</v>
      </c>
      <c r="E162">
        <v>800000000</v>
      </c>
      <c r="F162">
        <v>698355053</v>
      </c>
      <c r="G162">
        <v>593526795</v>
      </c>
      <c r="H162">
        <v>448599268</v>
      </c>
    </row>
    <row r="163" spans="1:8" x14ac:dyDescent="0.25">
      <c r="A163" t="s">
        <v>1722</v>
      </c>
      <c r="C163">
        <v>800000000.08000004</v>
      </c>
      <c r="D163">
        <v>800000000.08000004</v>
      </c>
      <c r="E163">
        <v>800000000</v>
      </c>
      <c r="F163">
        <v>698355053</v>
      </c>
      <c r="G163">
        <v>593526795</v>
      </c>
      <c r="H163">
        <v>448599268</v>
      </c>
    </row>
    <row r="164" spans="1:8" x14ac:dyDescent="0.25">
      <c r="A164" t="s">
        <v>50</v>
      </c>
      <c r="B164" t="str">
        <f>+VLOOKUP(A164,Hoja5!$D$2:$E$733,2)</f>
        <v>ACCESO A LA JUSTICIA Y FORMACION EN MECANISMOS ALTERNATIVOS DE SOLUCION DE CONFLICTOS - Ingresos corrientes de libre destinacion</v>
      </c>
      <c r="C164">
        <v>800000000.08000004</v>
      </c>
      <c r="D164">
        <v>800000000.08000004</v>
      </c>
      <c r="E164">
        <v>800000000</v>
      </c>
      <c r="F164">
        <v>698355053</v>
      </c>
      <c r="G164">
        <v>593526795</v>
      </c>
      <c r="H164">
        <v>448599268</v>
      </c>
    </row>
    <row r="165" spans="1:8" x14ac:dyDescent="0.25">
      <c r="A165" t="s">
        <v>1717</v>
      </c>
      <c r="C165">
        <v>1801032170.72</v>
      </c>
      <c r="D165">
        <v>2249389735.7200003</v>
      </c>
      <c r="E165">
        <v>2042388353.0599999</v>
      </c>
      <c r="F165">
        <v>1713441332.3299999</v>
      </c>
      <c r="G165">
        <v>1678099665.3299999</v>
      </c>
      <c r="H165">
        <v>1672899665.3299999</v>
      </c>
    </row>
    <row r="166" spans="1:8" x14ac:dyDescent="0.25">
      <c r="A166" t="s">
        <v>1722</v>
      </c>
      <c r="C166">
        <v>699999999.72000003</v>
      </c>
      <c r="D166">
        <v>449999999.72000003</v>
      </c>
      <c r="E166">
        <v>437042000</v>
      </c>
      <c r="F166">
        <v>285066666</v>
      </c>
      <c r="G166">
        <v>259369999</v>
      </c>
      <c r="H166">
        <v>254169999</v>
      </c>
    </row>
    <row r="167" spans="1:8" x14ac:dyDescent="0.25">
      <c r="A167" t="s">
        <v>52</v>
      </c>
      <c r="B167" t="str">
        <f>+VLOOKUP(A167,Hoja5!$D$2:$E$733,2)</f>
        <v>FORTALECIMIENTO INSTITUCIONAL FAMILIAR PARA SUPERACION DE LA POBREZA Y DESIGUALDAD - Ingresos corrientes de libre destinacion</v>
      </c>
      <c r="C167">
        <v>699999999.72000003</v>
      </c>
      <c r="D167">
        <v>449999999.72000003</v>
      </c>
      <c r="E167">
        <v>437042000</v>
      </c>
      <c r="F167">
        <v>285066666</v>
      </c>
      <c r="G167">
        <v>259369999</v>
      </c>
      <c r="H167">
        <v>254169999</v>
      </c>
    </row>
    <row r="168" spans="1:8" x14ac:dyDescent="0.25">
      <c r="A168" t="s">
        <v>1711</v>
      </c>
      <c r="C168">
        <v>0</v>
      </c>
      <c r="D168">
        <v>43190006</v>
      </c>
      <c r="E168">
        <v>43190000</v>
      </c>
      <c r="F168">
        <v>0</v>
      </c>
      <c r="G168">
        <v>0</v>
      </c>
      <c r="H168">
        <v>0</v>
      </c>
    </row>
    <row r="169" spans="1:8" x14ac:dyDescent="0.25">
      <c r="A169" t="s">
        <v>25</v>
      </c>
      <c r="B169" t="str">
        <f>+VLOOKUP(A169,Hoja5!$D$2:$E$733,2)</f>
        <v>FORTALECIMIENTO INSTITUCIONAL FAMILIAR PARA SUPERACION DE LA POBREZA Y DESIGUALDAD - Regalias Margen de Comercializacion</v>
      </c>
      <c r="C169">
        <v>0</v>
      </c>
      <c r="D169">
        <v>43190006</v>
      </c>
      <c r="E169">
        <v>43190000</v>
      </c>
      <c r="F169">
        <v>0</v>
      </c>
      <c r="G169">
        <v>0</v>
      </c>
      <c r="H169">
        <v>0</v>
      </c>
    </row>
    <row r="170" spans="1:8" x14ac:dyDescent="0.25">
      <c r="A170" t="s">
        <v>1752</v>
      </c>
      <c r="C170">
        <v>837617171</v>
      </c>
      <c r="D170">
        <v>837617171</v>
      </c>
      <c r="E170">
        <v>837617171</v>
      </c>
      <c r="F170">
        <v>835593333.33000004</v>
      </c>
      <c r="G170">
        <v>827593333.33000004</v>
      </c>
      <c r="H170">
        <v>827593333.33000004</v>
      </c>
    </row>
    <row r="171" spans="1:8" x14ac:dyDescent="0.25">
      <c r="A171" t="s">
        <v>215</v>
      </c>
      <c r="B171" t="str">
        <f>+VLOOKUP(A171,Hoja5!$D$2:$E$733,2)</f>
        <v>APOYO PARA LA EJECUCION Y DESARROLLO DEL PROGRAMA MAS FAMILIAS EN ACCION EN LA CIUDAD DE CARTAGENA - Rendimientos financieros ICLD</v>
      </c>
      <c r="C171">
        <v>837617171</v>
      </c>
      <c r="D171">
        <v>837617171</v>
      </c>
      <c r="E171">
        <v>837617171</v>
      </c>
      <c r="F171">
        <v>835593333.33000004</v>
      </c>
      <c r="G171">
        <v>827593333.33000004</v>
      </c>
      <c r="H171">
        <v>827593333.33000004</v>
      </c>
    </row>
    <row r="172" spans="1:8" x14ac:dyDescent="0.25">
      <c r="A172" t="s">
        <v>1745</v>
      </c>
      <c r="C172">
        <v>263415000</v>
      </c>
      <c r="D172">
        <v>263415000</v>
      </c>
      <c r="E172">
        <v>69582829</v>
      </c>
      <c r="F172">
        <v>65200000</v>
      </c>
      <c r="G172">
        <v>65200000</v>
      </c>
      <c r="H172">
        <v>65200000</v>
      </c>
    </row>
    <row r="173" spans="1:8" x14ac:dyDescent="0.25">
      <c r="A173" t="s">
        <v>149</v>
      </c>
      <c r="B173" t="str">
        <f>+VLOOKUP(A173,Hoja5!$D$2:$E$733,2)</f>
        <v>APOYO PARA LA EJECUCION Y DESARROLLO DEL PROGRAMA MAS FAMILIAS EN ACCION EN LA CIUDAD DE CARTAGENA - Rendimientos financieros otros dividendos</v>
      </c>
      <c r="C173">
        <v>263415000</v>
      </c>
      <c r="D173">
        <v>263415000</v>
      </c>
      <c r="E173">
        <v>69582829</v>
      </c>
      <c r="F173">
        <v>65200000</v>
      </c>
      <c r="G173">
        <v>65200000</v>
      </c>
      <c r="H173">
        <v>65200000</v>
      </c>
    </row>
    <row r="174" spans="1:8" x14ac:dyDescent="0.25">
      <c r="A174" t="s">
        <v>1735</v>
      </c>
      <c r="C174">
        <v>0</v>
      </c>
      <c r="D174">
        <v>655167559</v>
      </c>
      <c r="E174">
        <v>654956353.05999994</v>
      </c>
      <c r="F174">
        <v>527581333</v>
      </c>
      <c r="G174">
        <v>525936333</v>
      </c>
      <c r="H174">
        <v>525936333</v>
      </c>
    </row>
    <row r="175" spans="1:8" x14ac:dyDescent="0.25">
      <c r="A175" t="s">
        <v>84</v>
      </c>
      <c r="B175" t="str">
        <f>+VLOOKUP(A175,Hoja5!$D$2:$E$733,2)</f>
        <v>APOYO PARA LA EJECUCION Y DESARROLLO DEL PROGRAMA FAMILIAS EN ACCION EN LA CIUDAD DE CARTAGENA - Impuesto Transporte por Oleoducto y Gasoducto</v>
      </c>
      <c r="C175">
        <v>0</v>
      </c>
      <c r="D175">
        <v>400000000</v>
      </c>
      <c r="E175">
        <v>399999000</v>
      </c>
      <c r="F175">
        <v>395463333</v>
      </c>
      <c r="G175">
        <v>394863333</v>
      </c>
      <c r="H175">
        <v>394863333</v>
      </c>
    </row>
    <row r="176" spans="1:8" x14ac:dyDescent="0.25">
      <c r="A176" t="s">
        <v>88</v>
      </c>
      <c r="B176" t="str">
        <f>+VLOOKUP(A176,Hoja5!$D$2:$E$733,2)</f>
        <v>APOYO PARA LA EJECUCION Y DESARROLLO DEL PROGRAMA MAS FAMILIAS EN ACCION EN LA CIUDAD DE CARTAGENA - Impuesto Transporte de Oleoducto y Gasoducto</v>
      </c>
      <c r="C176">
        <v>0</v>
      </c>
      <c r="D176">
        <v>255167559</v>
      </c>
      <c r="E176">
        <v>254957353.06</v>
      </c>
      <c r="F176">
        <v>132118000</v>
      </c>
      <c r="G176">
        <v>131073000</v>
      </c>
      <c r="H176">
        <v>131073000</v>
      </c>
    </row>
    <row r="177" spans="1:8" s="11" customFormat="1" x14ac:dyDescent="0.25">
      <c r="A177" s="11" t="s">
        <v>1757</v>
      </c>
      <c r="C177" s="11">
        <v>15858788080</v>
      </c>
      <c r="D177" s="11">
        <v>30366906458.630001</v>
      </c>
      <c r="E177" s="11">
        <v>20448340712.469997</v>
      </c>
      <c r="F177" s="11">
        <v>12194019191.41</v>
      </c>
      <c r="G177" s="11">
        <v>10379695103.66</v>
      </c>
      <c r="H177" s="11">
        <v>9736931275.3799992</v>
      </c>
    </row>
    <row r="178" spans="1:8" x14ac:dyDescent="0.25">
      <c r="A178" t="s">
        <v>1712</v>
      </c>
      <c r="C178">
        <v>370847000</v>
      </c>
      <c r="D178">
        <v>5720321274.6499996</v>
      </c>
      <c r="E178">
        <v>4766500000</v>
      </c>
      <c r="F178">
        <v>330000000</v>
      </c>
      <c r="G178">
        <v>282101306.12</v>
      </c>
      <c r="H178">
        <v>273885992.07999998</v>
      </c>
    </row>
    <row r="179" spans="1:8" x14ac:dyDescent="0.25">
      <c r="A179" t="s">
        <v>1713</v>
      </c>
      <c r="C179">
        <v>370847000</v>
      </c>
      <c r="D179">
        <v>5720321274.6499996</v>
      </c>
      <c r="E179">
        <v>4766500000</v>
      </c>
      <c r="F179">
        <v>330000000</v>
      </c>
      <c r="G179">
        <v>282101306.12</v>
      </c>
      <c r="H179">
        <v>273885992.07999998</v>
      </c>
    </row>
    <row r="180" spans="1:8" x14ac:dyDescent="0.25">
      <c r="A180" t="s">
        <v>1772</v>
      </c>
      <c r="C180">
        <v>370847000</v>
      </c>
      <c r="D180">
        <v>5720321274.6499996</v>
      </c>
      <c r="E180">
        <v>4766500000</v>
      </c>
      <c r="F180">
        <v>330000000</v>
      </c>
      <c r="G180">
        <v>282101306.12</v>
      </c>
      <c r="H180">
        <v>273885992.07999998</v>
      </c>
    </row>
    <row r="181" spans="1:8" x14ac:dyDescent="0.25">
      <c r="A181" t="s">
        <v>1771</v>
      </c>
      <c r="C181">
        <v>0</v>
      </c>
      <c r="D181">
        <v>5349474274.6499996</v>
      </c>
      <c r="E181">
        <v>4413500000</v>
      </c>
      <c r="F181">
        <v>0</v>
      </c>
      <c r="G181">
        <v>0</v>
      </c>
      <c r="H181">
        <v>0</v>
      </c>
    </row>
    <row r="182" spans="1:8" x14ac:dyDescent="0.25">
      <c r="A182" t="s">
        <v>270</v>
      </c>
      <c r="B182" t="str">
        <f>+VLOOKUP(A182,Hoja5!$D$2:$E$733,2)</f>
        <v>FORTALECIMIENTO DEL CUERPO DE BOMBEROS DEL DISTRITO DE CARTAGENA DE INDIAS - Sobretasa Bomberil</v>
      </c>
      <c r="C182">
        <v>0</v>
      </c>
      <c r="D182">
        <v>5349474274.6499996</v>
      </c>
      <c r="E182">
        <v>4413500000</v>
      </c>
      <c r="F182">
        <v>0</v>
      </c>
      <c r="G182">
        <v>0</v>
      </c>
      <c r="H182">
        <v>0</v>
      </c>
    </row>
    <row r="183" spans="1:8" x14ac:dyDescent="0.25">
      <c r="A183" t="s">
        <v>1773</v>
      </c>
      <c r="C183">
        <v>370847000</v>
      </c>
      <c r="D183">
        <v>370847000</v>
      </c>
      <c r="E183">
        <v>353000000</v>
      </c>
      <c r="F183">
        <v>330000000</v>
      </c>
      <c r="G183">
        <v>282101306.12</v>
      </c>
      <c r="H183">
        <v>273885992.07999998</v>
      </c>
    </row>
    <row r="184" spans="1:8" x14ac:dyDescent="0.25">
      <c r="A184" t="s">
        <v>274</v>
      </c>
      <c r="B184" t="str">
        <f>+VLOOKUP(A184,Hoja5!$D$2:$E$733,2)</f>
        <v>FORTALECIMIENTO DEL CUERPO DE BOMBEROS DEL DISTRITO DE CARTAGENA DE INDIAS. - Rendimientos financieros sobretasa bomberil</v>
      </c>
      <c r="C184">
        <v>370847000</v>
      </c>
      <c r="D184">
        <v>370847000</v>
      </c>
      <c r="E184">
        <v>353000000</v>
      </c>
      <c r="F184">
        <v>330000000</v>
      </c>
      <c r="G184">
        <v>282101306.12</v>
      </c>
      <c r="H184">
        <v>273885992.07999998</v>
      </c>
    </row>
    <row r="185" spans="1:8" x14ac:dyDescent="0.25">
      <c r="A185" t="s">
        <v>1759</v>
      </c>
      <c r="C185">
        <v>15048714429</v>
      </c>
      <c r="D185">
        <v>23658055832.98</v>
      </c>
      <c r="E185">
        <v>14693311361.469999</v>
      </c>
      <c r="F185">
        <v>11625087791.41</v>
      </c>
      <c r="G185">
        <v>9947383297.5400009</v>
      </c>
      <c r="H185">
        <v>9321334783.2999992</v>
      </c>
    </row>
    <row r="186" spans="1:8" x14ac:dyDescent="0.25">
      <c r="A186" t="s">
        <v>1760</v>
      </c>
      <c r="C186">
        <v>11454896908</v>
      </c>
      <c r="D186">
        <v>19570927115.98</v>
      </c>
      <c r="E186">
        <v>10650682644.469999</v>
      </c>
      <c r="F186">
        <v>8321332520.6000004</v>
      </c>
      <c r="G186">
        <v>6995821736.7399998</v>
      </c>
      <c r="H186">
        <v>6581539684.8999996</v>
      </c>
    </row>
    <row r="187" spans="1:8" x14ac:dyDescent="0.25">
      <c r="A187" t="s">
        <v>1761</v>
      </c>
      <c r="C187">
        <v>7140000000</v>
      </c>
      <c r="D187">
        <v>11243438050.879999</v>
      </c>
      <c r="E187">
        <v>3729847816.98</v>
      </c>
      <c r="F187">
        <v>2383777139.6500001</v>
      </c>
      <c r="G187">
        <v>1202032135.9200001</v>
      </c>
      <c r="H187">
        <v>833793167.08000004</v>
      </c>
    </row>
    <row r="188" spans="1:8" x14ac:dyDescent="0.25">
      <c r="A188" t="s">
        <v>1754</v>
      </c>
      <c r="C188">
        <v>7140000000</v>
      </c>
      <c r="D188">
        <v>10830394613.369999</v>
      </c>
      <c r="E188">
        <v>3729847816.98</v>
      </c>
      <c r="F188">
        <v>2383777139.6500001</v>
      </c>
      <c r="G188">
        <v>1202032135.9200001</v>
      </c>
      <c r="H188">
        <v>833793167.08000004</v>
      </c>
    </row>
    <row r="189" spans="1:8" x14ac:dyDescent="0.25">
      <c r="A189" t="s">
        <v>268</v>
      </c>
      <c r="B189" t="str">
        <f>+VLOOKUP(A189,Hoja5!$D$2:$E$733,2)</f>
        <v xml:space="preserve">PLAN INTEGRAL DE SEGURIDAD CIUDADANA  -  Contribucion de Contratos de Obras Publicas </v>
      </c>
      <c r="C189">
        <v>7140000000</v>
      </c>
      <c r="D189">
        <v>7140000000</v>
      </c>
      <c r="E189">
        <v>1038576285.65</v>
      </c>
      <c r="F189">
        <v>1038576285.65</v>
      </c>
      <c r="G189">
        <v>833793167.08000004</v>
      </c>
      <c r="H189">
        <v>833793167.08000004</v>
      </c>
    </row>
    <row r="190" spans="1:8" x14ac:dyDescent="0.25">
      <c r="A190" t="s">
        <v>266</v>
      </c>
      <c r="B190" t="str">
        <f>+VLOOKUP(A190,Hoja5!$D$2:$E$733,2)</f>
        <v xml:space="preserve">PLAN INTEGRAL DE SEGURIDAD CIUDADANA - Contribucion de Contratos de Obras Publicas </v>
      </c>
      <c r="C190">
        <v>0</v>
      </c>
      <c r="D190">
        <v>3690394613.3699999</v>
      </c>
      <c r="E190">
        <v>2691271531.3299999</v>
      </c>
      <c r="F190">
        <v>1345200854</v>
      </c>
      <c r="G190">
        <v>368238968.83999997</v>
      </c>
      <c r="H190">
        <v>0</v>
      </c>
    </row>
    <row r="191" spans="1:8" x14ac:dyDescent="0.25">
      <c r="A191" t="s">
        <v>1758</v>
      </c>
      <c r="C191">
        <v>0</v>
      </c>
      <c r="D191">
        <v>413043437.50999999</v>
      </c>
      <c r="E191">
        <v>0</v>
      </c>
      <c r="F191">
        <v>0</v>
      </c>
      <c r="G191">
        <v>0</v>
      </c>
      <c r="H191">
        <v>0</v>
      </c>
    </row>
    <row r="192" spans="1:8" x14ac:dyDescent="0.25">
      <c r="A192" t="s">
        <v>246</v>
      </c>
      <c r="B192" t="str">
        <f>+VLOOKUP(A192,Hoja5!$D$2:$E$733,2)</f>
        <v>PLAN INTEGRAL DE SEGURIDAD CIUDADANA - Multas Codigo Nacional de Policia</v>
      </c>
      <c r="C192">
        <v>0</v>
      </c>
      <c r="D192">
        <v>27400761.510000002</v>
      </c>
      <c r="E192">
        <v>0</v>
      </c>
      <c r="F192">
        <v>0</v>
      </c>
      <c r="G192">
        <v>0</v>
      </c>
      <c r="H192">
        <v>0</v>
      </c>
    </row>
    <row r="193" spans="1:8" x14ac:dyDescent="0.25">
      <c r="A193" t="s">
        <v>323</v>
      </c>
      <c r="B193" t="str">
        <f>+VLOOKUP(A193,Hoja5!$D$2:$E$733,2)</f>
        <v>PLAN INTEGRAL DE SEGURIDAD CIUDADANA - Multas Codigo Nacional de Policia</v>
      </c>
      <c r="C193">
        <v>0</v>
      </c>
      <c r="D193">
        <v>385642676</v>
      </c>
      <c r="E193">
        <v>0</v>
      </c>
      <c r="F193">
        <v>0</v>
      </c>
      <c r="G193">
        <v>0</v>
      </c>
      <c r="H193">
        <v>0</v>
      </c>
    </row>
    <row r="194" spans="1:8" x14ac:dyDescent="0.25">
      <c r="A194" t="s">
        <v>1769</v>
      </c>
      <c r="C194">
        <v>274516666</v>
      </c>
      <c r="D194">
        <v>4115343886.0999999</v>
      </c>
      <c r="E194">
        <v>3417858869.71</v>
      </c>
      <c r="F194">
        <v>3174177373.6500001</v>
      </c>
      <c r="G194">
        <v>3115602193.52</v>
      </c>
      <c r="H194">
        <v>3111402193.52</v>
      </c>
    </row>
    <row r="195" spans="1:8" x14ac:dyDescent="0.25">
      <c r="A195" t="s">
        <v>1722</v>
      </c>
      <c r="C195">
        <v>274516665</v>
      </c>
      <c r="D195">
        <v>534516665</v>
      </c>
      <c r="E195">
        <v>534516665</v>
      </c>
      <c r="F195">
        <v>290853960</v>
      </c>
      <c r="G195">
        <v>257787294</v>
      </c>
      <c r="H195">
        <v>253587294</v>
      </c>
    </row>
    <row r="196" spans="1:8" x14ac:dyDescent="0.25">
      <c r="A196" t="s">
        <v>288</v>
      </c>
      <c r="B196" t="str">
        <f>+VLOOKUP(A196,Hoja5!$D$2:$E$733,2)</f>
        <v>FORTALECIMIENTO DE LOS MECANISMOS COMUNITARIOS E INSTITUCIONALES  DE PREVENCION Y REACCION - Ingresos corrientes de libre destinacion</v>
      </c>
      <c r="C196">
        <v>274516665</v>
      </c>
      <c r="D196">
        <v>534516665</v>
      </c>
      <c r="E196">
        <v>534516665</v>
      </c>
      <c r="F196">
        <v>290853960</v>
      </c>
      <c r="G196">
        <v>257787294</v>
      </c>
      <c r="H196">
        <v>253587294</v>
      </c>
    </row>
    <row r="197" spans="1:8" x14ac:dyDescent="0.25">
      <c r="A197" t="s">
        <v>1782</v>
      </c>
      <c r="C197">
        <v>1</v>
      </c>
      <c r="D197">
        <v>3458745333.9000001</v>
      </c>
      <c r="E197">
        <v>2883342204.71</v>
      </c>
      <c r="F197">
        <v>2883323413.6500001</v>
      </c>
      <c r="G197">
        <v>2857814899.52</v>
      </c>
      <c r="H197">
        <v>2857814899.52</v>
      </c>
    </row>
    <row r="198" spans="1:8" x14ac:dyDescent="0.25">
      <c r="A198" t="s">
        <v>314</v>
      </c>
      <c r="B198" t="str">
        <f>+VLOOKUP(A198,Hoja5!$D$2:$E$733,2)</f>
        <v>FORTALECIMIENTO DE LOS MECANISMOS COMUNITARIOS E INSTITUCIONALES  DE PREVENCION Y REACCION - Convenios</v>
      </c>
      <c r="C198">
        <v>1</v>
      </c>
      <c r="D198">
        <v>1</v>
      </c>
      <c r="E198">
        <v>0</v>
      </c>
      <c r="F198">
        <v>0</v>
      </c>
      <c r="G198">
        <v>0</v>
      </c>
      <c r="H198">
        <v>0</v>
      </c>
    </row>
    <row r="199" spans="1:8" x14ac:dyDescent="0.25">
      <c r="A199" t="s">
        <v>316</v>
      </c>
      <c r="B199" t="str">
        <f>+VLOOKUP(A199,Hoja5!$D$2:$E$733,2)</f>
        <v>CONVENIO INTERADMINISTRATIVO MINISTERIO DEL INTERIOR-FONDO NACIONAL DE SEGURIDAD Y CONVIVENCIA CIUDADANA ¿ FONSECON ¿ DISTRITO DE CARTAGENA DE INDIAS ¿ Convenios</v>
      </c>
      <c r="C199">
        <v>0</v>
      </c>
      <c r="D199">
        <v>696961852</v>
      </c>
      <c r="E199">
        <v>696961852</v>
      </c>
      <c r="F199">
        <v>696961852</v>
      </c>
      <c r="G199">
        <v>671453337.87</v>
      </c>
      <c r="H199">
        <v>671453337.87</v>
      </c>
    </row>
    <row r="200" spans="1:8" x14ac:dyDescent="0.25">
      <c r="A200" t="s">
        <v>310</v>
      </c>
      <c r="B200" t="str">
        <f>+VLOOKUP(A200,Hoja5!$D$2:$E$733,2)</f>
        <v>CONVENIO INTERADMINISTRATIVO MINISTERIO DEL INTERIOR-FONDO NACIONAL DE SEGURIDAD Y CONVIVENCIA CIUDADANA ¿ FONSECON ¿ DISTRITO DE CARTAGENA DE INDIAS ¿ Convenios</v>
      </c>
      <c r="C200">
        <v>0</v>
      </c>
      <c r="D200">
        <v>2761783480.9000001</v>
      </c>
      <c r="E200">
        <v>2186380352.71</v>
      </c>
      <c r="F200">
        <v>2186361561.6500001</v>
      </c>
      <c r="G200">
        <v>2186361561.6500001</v>
      </c>
      <c r="H200">
        <v>2186361561.6500001</v>
      </c>
    </row>
    <row r="201" spans="1:8" x14ac:dyDescent="0.25">
      <c r="A201" t="s">
        <v>1768</v>
      </c>
      <c r="C201">
        <v>0</v>
      </c>
      <c r="D201">
        <v>122081887.2</v>
      </c>
      <c r="E201">
        <v>0</v>
      </c>
      <c r="F201">
        <v>0</v>
      </c>
      <c r="G201">
        <v>0</v>
      </c>
      <c r="H201">
        <v>0</v>
      </c>
    </row>
    <row r="202" spans="1:8" x14ac:dyDescent="0.25">
      <c r="A202" t="s">
        <v>258</v>
      </c>
      <c r="B202" t="str">
        <f>+VLOOKUP(A202,Hoja5!$D$2:$E$733,2)</f>
        <v>CONVENIO INTERADIMINISTRATIVO MINISTERIO DEL INTERIOR FONDO NACIONAL DE SEGURIDAD Y CONVIVENCIA CIUDADANA FONSECON - DISTRITO DE CARTAGENA DE INDIAS - Rendimientos Financieros Convenios</v>
      </c>
      <c r="C202">
        <v>0</v>
      </c>
      <c r="D202">
        <v>122081887.2</v>
      </c>
      <c r="E202">
        <v>0</v>
      </c>
      <c r="F202">
        <v>0</v>
      </c>
      <c r="G202">
        <v>0</v>
      </c>
      <c r="H202">
        <v>0</v>
      </c>
    </row>
    <row r="203" spans="1:8" x14ac:dyDescent="0.25">
      <c r="A203" t="s">
        <v>1762</v>
      </c>
      <c r="C203">
        <v>1310816219</v>
      </c>
      <c r="D203">
        <v>1482581156</v>
      </c>
      <c r="E203">
        <v>1199991929.23</v>
      </c>
      <c r="F203">
        <v>1031280376.5599999</v>
      </c>
      <c r="G203">
        <v>1012780376.5599999</v>
      </c>
      <c r="H203">
        <v>999122227.46000004</v>
      </c>
    </row>
    <row r="204" spans="1:8" x14ac:dyDescent="0.25">
      <c r="A204" t="s">
        <v>1722</v>
      </c>
      <c r="C204">
        <v>1200000000</v>
      </c>
      <c r="D204">
        <v>1200000000</v>
      </c>
      <c r="E204">
        <v>1199991929.23</v>
      </c>
      <c r="F204">
        <v>1031280376.5599999</v>
      </c>
      <c r="G204">
        <v>1012780376.5599999</v>
      </c>
      <c r="H204">
        <v>999122227.46000004</v>
      </c>
    </row>
    <row r="205" spans="1:8" x14ac:dyDescent="0.25">
      <c r="A205" t="s">
        <v>290</v>
      </c>
      <c r="B205" t="str">
        <f>+VLOOKUP(A205,Hoja5!$D$2:$E$733,2)</f>
        <v>MEJORAMIENTO DE LA CONVIVENCIA Y MODERNIZACION DE LAS INSPECCIONES DE POLICIA - Ingresos corrientes de libre destinacion</v>
      </c>
      <c r="C205">
        <v>1200000000</v>
      </c>
      <c r="D205">
        <v>1200000000</v>
      </c>
      <c r="E205">
        <v>1199991929.23</v>
      </c>
      <c r="F205">
        <v>1031280376.5599999</v>
      </c>
      <c r="G205">
        <v>1012780376.5599999</v>
      </c>
      <c r="H205">
        <v>999122227.46000004</v>
      </c>
    </row>
    <row r="206" spans="1:8" x14ac:dyDescent="0.25">
      <c r="A206" t="s">
        <v>1755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</row>
    <row r="207" spans="1:8" x14ac:dyDescent="0.25">
      <c r="A207" t="s">
        <v>278</v>
      </c>
      <c r="B207" t="str">
        <f>+VLOOKUP(A207,Hoja5!$D$2:$E$733,2)</f>
        <v>MEJORAMIENTO DE LA CONVIVENCIA Y MODERNIZACION DE LAS INSPECCIONES DE POLICIA -  Contraprestaciones Portuarias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</row>
    <row r="208" spans="1:8" x14ac:dyDescent="0.25">
      <c r="A208" t="s">
        <v>1758</v>
      </c>
      <c r="C208">
        <v>110816219</v>
      </c>
      <c r="D208">
        <v>282581156</v>
      </c>
      <c r="E208">
        <v>0</v>
      </c>
      <c r="F208">
        <v>0</v>
      </c>
      <c r="G208">
        <v>0</v>
      </c>
      <c r="H208">
        <v>0</v>
      </c>
    </row>
    <row r="209" spans="1:8" x14ac:dyDescent="0.25">
      <c r="A209" t="s">
        <v>262</v>
      </c>
      <c r="B209" t="str">
        <f>+VLOOKUP(A209,Hoja5!$D$2:$E$733,2)</f>
        <v>MEJORAMIENTO DE LA CONVIVENCIA Y MODERNIZACION DE LAS INSPECCIONES DE POLICIA - MULTAS (Codigo Nacional de Policia)</v>
      </c>
      <c r="C209">
        <v>110816219</v>
      </c>
      <c r="D209">
        <v>110816219</v>
      </c>
      <c r="E209">
        <v>0</v>
      </c>
      <c r="F209">
        <v>0</v>
      </c>
      <c r="G209">
        <v>0</v>
      </c>
      <c r="H209">
        <v>0</v>
      </c>
    </row>
    <row r="210" spans="1:8" x14ac:dyDescent="0.25">
      <c r="A210" t="s">
        <v>250</v>
      </c>
      <c r="B210" t="str">
        <f>+VLOOKUP(A210,Hoja5!$D$2:$E$733,2)</f>
        <v>MEJORAMIENTO DE LA CONVIVENCIA Y MODERNIZACION DE LAS INSPECCIONES DE POLICIA - Multas Codigo Nacional de Policia</v>
      </c>
      <c r="C210">
        <v>0</v>
      </c>
      <c r="D210">
        <v>171764937</v>
      </c>
      <c r="E210">
        <v>0</v>
      </c>
      <c r="F210">
        <v>0</v>
      </c>
      <c r="G210">
        <v>0</v>
      </c>
      <c r="H210">
        <v>0</v>
      </c>
    </row>
    <row r="211" spans="1:8" x14ac:dyDescent="0.25">
      <c r="A211" t="s">
        <v>1777</v>
      </c>
      <c r="C211">
        <v>164709994</v>
      </c>
      <c r="D211">
        <v>164709994</v>
      </c>
      <c r="E211">
        <v>164709994</v>
      </c>
      <c r="F211">
        <v>131607031.91</v>
      </c>
      <c r="G211">
        <v>131607031.91</v>
      </c>
      <c r="H211">
        <v>120022098.01000001</v>
      </c>
    </row>
    <row r="212" spans="1:8" x14ac:dyDescent="0.25">
      <c r="A212" t="s">
        <v>1722</v>
      </c>
      <c r="C212">
        <v>164709994</v>
      </c>
      <c r="D212">
        <v>164709994</v>
      </c>
      <c r="E212">
        <v>164709994</v>
      </c>
      <c r="F212">
        <v>131607031.91</v>
      </c>
      <c r="G212">
        <v>131607031.91</v>
      </c>
      <c r="H212">
        <v>120022098.01000001</v>
      </c>
    </row>
    <row r="213" spans="1:8" x14ac:dyDescent="0.25">
      <c r="A213" t="s">
        <v>292</v>
      </c>
      <c r="B213" t="str">
        <f>+VLOOKUP(A213,Hoja5!$D$2:$E$733,2)</f>
        <v>FORTALECIMIENTO  DE LA CAPACIDAD OPERATIVA  DE LA SECRETARIA DEL INTERIOR Y CONVIVENCIA CIUDADANA - Ingresos corrientes de libre destinacion</v>
      </c>
      <c r="C213">
        <v>164709994</v>
      </c>
      <c r="D213">
        <v>164709994</v>
      </c>
      <c r="E213">
        <v>164709994</v>
      </c>
      <c r="F213">
        <v>131607031.91</v>
      </c>
      <c r="G213">
        <v>131607031.91</v>
      </c>
      <c r="H213">
        <v>120022098.01000001</v>
      </c>
    </row>
    <row r="214" spans="1:8" x14ac:dyDescent="0.25">
      <c r="A214" t="s">
        <v>1770</v>
      </c>
      <c r="C214">
        <v>2084137371</v>
      </c>
      <c r="D214">
        <v>2084137371</v>
      </c>
      <c r="E214">
        <v>1853757376.55</v>
      </c>
      <c r="F214">
        <v>1389499998.8299999</v>
      </c>
      <c r="G214">
        <v>1375099998.8299999</v>
      </c>
      <c r="H214">
        <v>1363199998.8299999</v>
      </c>
    </row>
    <row r="215" spans="1:8" x14ac:dyDescent="0.25">
      <c r="A215" t="s">
        <v>1722</v>
      </c>
      <c r="C215">
        <v>1500000000</v>
      </c>
      <c r="D215">
        <v>1500000000</v>
      </c>
      <c r="E215">
        <v>1499992529.3</v>
      </c>
      <c r="F215">
        <v>1389499998.8299999</v>
      </c>
      <c r="G215">
        <v>1375099998.8299999</v>
      </c>
      <c r="H215">
        <v>1363199998.8299999</v>
      </c>
    </row>
    <row r="216" spans="1:8" x14ac:dyDescent="0.25">
      <c r="A216" t="s">
        <v>317</v>
      </c>
      <c r="B216" t="str">
        <f>+VLOOKUP(A216,Hoja5!$D$2:$E$733,2)</f>
        <v>FORTALECIMIENTO Y PROMOCION AL ACCESO A LA JUSTICIA DESDE LAS CASAS DE JUSTICIA Y COMISARIAS DE FAMILIA EN EL DISTRITO DE CARTAGENA DE INDIAS TG+ - Ingresos corrientes de libre destinacion</v>
      </c>
      <c r="C216">
        <v>1500000000</v>
      </c>
      <c r="D216">
        <v>1500000000</v>
      </c>
      <c r="E216">
        <v>1499992529.3</v>
      </c>
      <c r="F216">
        <v>1389499998.8299999</v>
      </c>
      <c r="G216">
        <v>1375099998.8299999</v>
      </c>
      <c r="H216">
        <v>1363199998.8299999</v>
      </c>
    </row>
    <row r="217" spans="1:8" x14ac:dyDescent="0.25">
      <c r="A217" t="s">
        <v>1752</v>
      </c>
      <c r="C217">
        <v>584137371</v>
      </c>
      <c r="D217">
        <v>584137371</v>
      </c>
      <c r="E217">
        <v>353764847.25</v>
      </c>
      <c r="F217">
        <v>0</v>
      </c>
      <c r="G217">
        <v>0</v>
      </c>
      <c r="H217">
        <v>0</v>
      </c>
    </row>
    <row r="218" spans="1:8" x14ac:dyDescent="0.25">
      <c r="A218" t="s">
        <v>264</v>
      </c>
      <c r="B218" t="str">
        <f>+VLOOKUP(A218,Hoja5!$D$2:$E$733,2)</f>
        <v>FORTALECIMIENTO Y PROMOCION AL ACCESO A LA JUSTICIA DESDE LAS CASAS DE JUSTICIA Y COMISARIAS DE FAMILIA EN EL DISTRITO DE CARTAGENA DE INDIAS TG+ - Rendimientos financieros ICLD</v>
      </c>
      <c r="C218">
        <v>584137371</v>
      </c>
      <c r="D218">
        <v>584137371</v>
      </c>
      <c r="E218">
        <v>353764847.25</v>
      </c>
      <c r="F218">
        <v>0</v>
      </c>
      <c r="G218">
        <v>0</v>
      </c>
      <c r="H218">
        <v>0</v>
      </c>
    </row>
    <row r="219" spans="1:8" x14ac:dyDescent="0.25">
      <c r="A219" t="s">
        <v>1778</v>
      </c>
      <c r="C219">
        <v>274516658</v>
      </c>
      <c r="D219">
        <v>274516658</v>
      </c>
      <c r="E219">
        <v>274516658</v>
      </c>
      <c r="F219">
        <v>210990600</v>
      </c>
      <c r="G219">
        <v>158700000</v>
      </c>
      <c r="H219">
        <v>154000000</v>
      </c>
    </row>
    <row r="220" spans="1:8" x14ac:dyDescent="0.25">
      <c r="A220" t="s">
        <v>1722</v>
      </c>
      <c r="C220">
        <v>274516658</v>
      </c>
      <c r="D220">
        <v>274516658</v>
      </c>
      <c r="E220">
        <v>274516658</v>
      </c>
      <c r="F220">
        <v>210990600</v>
      </c>
      <c r="G220">
        <v>158700000</v>
      </c>
      <c r="H220">
        <v>154000000</v>
      </c>
    </row>
    <row r="221" spans="1:8" x14ac:dyDescent="0.25">
      <c r="A221" t="s">
        <v>294</v>
      </c>
      <c r="B221" t="str">
        <f>+VLOOKUP(A221,Hoja5!$D$2:$E$733,2)</f>
        <v>ASISTENCIA INTEGRAL DE NINOS, ADOLECENTES Y JOVENES VINCULADOS ACTIVIDADES DELICTIVAS,CONFLICTOS CON LEY PENAL - Ingresos corrientes de libre destinacion</v>
      </c>
      <c r="C221">
        <v>274516658</v>
      </c>
      <c r="D221">
        <v>274516658</v>
      </c>
      <c r="E221">
        <v>274516658</v>
      </c>
      <c r="F221">
        <v>210990600</v>
      </c>
      <c r="G221">
        <v>158700000</v>
      </c>
      <c r="H221">
        <v>154000000</v>
      </c>
    </row>
    <row r="222" spans="1:8" x14ac:dyDescent="0.25">
      <c r="A222" t="s">
        <v>1774</v>
      </c>
      <c r="C222">
        <v>206200000</v>
      </c>
      <c r="D222">
        <v>206200000</v>
      </c>
      <c r="E222">
        <v>10000000</v>
      </c>
      <c r="F222">
        <v>0</v>
      </c>
      <c r="G222">
        <v>0</v>
      </c>
      <c r="H222">
        <v>0</v>
      </c>
    </row>
    <row r="223" spans="1:8" x14ac:dyDescent="0.25">
      <c r="A223" t="s">
        <v>1755</v>
      </c>
      <c r="C223">
        <v>206200000</v>
      </c>
      <c r="D223">
        <v>206200000</v>
      </c>
      <c r="E223">
        <v>10000000</v>
      </c>
      <c r="F223">
        <v>0</v>
      </c>
      <c r="G223">
        <v>0</v>
      </c>
      <c r="H223">
        <v>0</v>
      </c>
    </row>
    <row r="224" spans="1:8" x14ac:dyDescent="0.25">
      <c r="A224" t="s">
        <v>284</v>
      </c>
      <c r="B224" t="str">
        <f>+VLOOKUP(A224,Hoja5!$D$2:$E$733,2)</f>
        <v>ASISTENCIA INTEGRAL DE NINOS, ADOLECENTES Y JOVENES VINCULADOS ACTIVIDADES DELICTIVAS,CONFLICTOS CON LEY PENAL - Contraprestaciones portuarias</v>
      </c>
      <c r="C224">
        <v>206200000</v>
      </c>
      <c r="D224">
        <v>6200000</v>
      </c>
      <c r="E224">
        <v>0</v>
      </c>
      <c r="F224">
        <v>0</v>
      </c>
      <c r="G224">
        <v>0</v>
      </c>
      <c r="H224">
        <v>0</v>
      </c>
    </row>
    <row r="225" spans="1:8" x14ac:dyDescent="0.25">
      <c r="A225" t="s">
        <v>280</v>
      </c>
      <c r="B225" t="str">
        <f>+VLOOKUP(A225,Hoja5!$D$2:$E$733,2)</f>
        <v>ASISTENCIA INTEGRAL DE NINOS, ADOLECENTES Y JOVENES VINCULADOS ACTIVIDADES DELICTIVAS,CONFLICTOS CON LEY PENAL -  Contraprestaciones Portuarias</v>
      </c>
      <c r="C225">
        <v>0</v>
      </c>
      <c r="D225">
        <v>200000000</v>
      </c>
      <c r="E225">
        <v>10000000</v>
      </c>
      <c r="F225">
        <v>0</v>
      </c>
      <c r="G225">
        <v>0</v>
      </c>
      <c r="H225">
        <v>0</v>
      </c>
    </row>
    <row r="226" spans="1:8" x14ac:dyDescent="0.25">
      <c r="A226" t="s">
        <v>1763</v>
      </c>
      <c r="C226">
        <v>2574516658</v>
      </c>
      <c r="D226">
        <v>3017827854</v>
      </c>
      <c r="E226">
        <v>3017827854</v>
      </c>
      <c r="F226">
        <v>2423921416.5</v>
      </c>
      <c r="G226">
        <v>2365635789.02</v>
      </c>
      <c r="H226">
        <v>2359195699.6800003</v>
      </c>
    </row>
    <row r="227" spans="1:8" x14ac:dyDescent="0.25">
      <c r="A227" t="s">
        <v>1779</v>
      </c>
      <c r="C227">
        <v>374516658</v>
      </c>
      <c r="D227">
        <v>374516658</v>
      </c>
      <c r="E227">
        <v>374516658</v>
      </c>
      <c r="F227">
        <v>76500000</v>
      </c>
      <c r="G227">
        <v>71000000</v>
      </c>
      <c r="H227">
        <v>68000000</v>
      </c>
    </row>
    <row r="228" spans="1:8" x14ac:dyDescent="0.25">
      <c r="A228" t="s">
        <v>1722</v>
      </c>
      <c r="C228">
        <v>374516658</v>
      </c>
      <c r="D228">
        <v>374516658</v>
      </c>
      <c r="E228">
        <v>374516658</v>
      </c>
      <c r="F228">
        <v>76500000</v>
      </c>
      <c r="G228">
        <v>71000000</v>
      </c>
      <c r="H228">
        <v>68000000</v>
      </c>
    </row>
    <row r="229" spans="1:8" x14ac:dyDescent="0.25">
      <c r="A229" t="s">
        <v>296</v>
      </c>
      <c r="B229" t="str">
        <f>+VLOOKUP(A229,Hoja5!$D$2:$E$733,2)</f>
        <v>PREVENCION, PROMOCION Y PROTECCION DE LOS DERECHOS HUMANOS EN EL DISTRITO DE CARTAGENA TG+ - Ingresos corrientes de libre destinacion</v>
      </c>
      <c r="C229">
        <v>374516658</v>
      </c>
      <c r="D229">
        <v>374516658</v>
      </c>
      <c r="E229">
        <v>374516658</v>
      </c>
      <c r="F229">
        <v>76500000</v>
      </c>
      <c r="G229">
        <v>71000000</v>
      </c>
      <c r="H229">
        <v>68000000</v>
      </c>
    </row>
    <row r="230" spans="1:8" x14ac:dyDescent="0.25">
      <c r="A230" t="s">
        <v>1764</v>
      </c>
      <c r="C230">
        <v>2200000000</v>
      </c>
      <c r="D230">
        <v>2643311196</v>
      </c>
      <c r="E230">
        <v>2643311196</v>
      </c>
      <c r="F230">
        <v>2347421416.5</v>
      </c>
      <c r="G230">
        <v>2294635789.02</v>
      </c>
      <c r="H230">
        <v>2291195699.6800003</v>
      </c>
    </row>
    <row r="231" spans="1:8" x14ac:dyDescent="0.25">
      <c r="A231" t="s">
        <v>1722</v>
      </c>
      <c r="C231">
        <v>2200000000</v>
      </c>
      <c r="D231">
        <v>2200000000</v>
      </c>
      <c r="E231">
        <v>2200000000</v>
      </c>
      <c r="F231">
        <v>2030819628</v>
      </c>
      <c r="G231">
        <v>1978034000.52</v>
      </c>
      <c r="H231">
        <v>1974593911.1800001</v>
      </c>
    </row>
    <row r="232" spans="1:8" x14ac:dyDescent="0.25">
      <c r="A232" t="s">
        <v>298</v>
      </c>
      <c r="B232" t="str">
        <f>+VLOOKUP(A232,Hoja5!$D$2:$E$733,2)</f>
        <v>FORTALECIMIENTO Y ATENCION INTEGRAL A INTERNOS DE LOS ESTABLECIMIENTOS CARCELARIOS - CONVENIO INPEC  - Ingresos corrientes de libre destinacion</v>
      </c>
      <c r="C232">
        <v>200000000</v>
      </c>
      <c r="D232">
        <v>200000000</v>
      </c>
      <c r="E232">
        <v>200000000</v>
      </c>
      <c r="F232">
        <v>112785627.48</v>
      </c>
      <c r="G232">
        <v>60000000</v>
      </c>
      <c r="H232">
        <v>60000000</v>
      </c>
    </row>
    <row r="233" spans="1:8" x14ac:dyDescent="0.25">
      <c r="A233" t="s">
        <v>300</v>
      </c>
      <c r="B233" t="str">
        <f>+VLOOKUP(A233,Hoja5!$D$2:$E$733,2)</f>
        <v>FORTALECIMIENTO Y ATENCION INTEGRAL A INTERNOS DE LOS ESTABLECIMIENTOS CARCELARIOS  TG+ - Ingresos corrientes de libre destinacion</v>
      </c>
      <c r="C233">
        <v>500000000</v>
      </c>
      <c r="D233">
        <v>500000000</v>
      </c>
      <c r="E233">
        <v>500000000</v>
      </c>
      <c r="F233">
        <v>469461689.51999998</v>
      </c>
      <c r="G233">
        <v>469461689.51999998</v>
      </c>
      <c r="H233">
        <v>466021600.18000001</v>
      </c>
    </row>
    <row r="234" spans="1:8" x14ac:dyDescent="0.25">
      <c r="A234" t="s">
        <v>302</v>
      </c>
      <c r="B234" t="str">
        <f>+VLOOKUP(A234,Hoja5!$D$2:$E$733,2)</f>
        <v>FORTALECIMIENTO Y ATENCION INTEGRAL A INTERNOS DE LOS ESTABLECIMIENTOS CARCELARIOS -TRASLADO CARCEL - Ingresos corrientes de libre destinacion</v>
      </c>
      <c r="C234">
        <v>1500000000</v>
      </c>
      <c r="D234">
        <v>1500000000</v>
      </c>
      <c r="E234">
        <v>1500000000</v>
      </c>
      <c r="F234">
        <v>1448572311</v>
      </c>
      <c r="G234">
        <v>1448572311</v>
      </c>
      <c r="H234">
        <v>1448572311</v>
      </c>
    </row>
    <row r="235" spans="1:8" x14ac:dyDescent="0.25">
      <c r="A235" t="s">
        <v>1738</v>
      </c>
      <c r="C235">
        <v>0</v>
      </c>
      <c r="D235">
        <v>443311196</v>
      </c>
      <c r="E235">
        <v>443311196</v>
      </c>
      <c r="F235">
        <v>316601788.5</v>
      </c>
      <c r="G235">
        <v>316601788.5</v>
      </c>
      <c r="H235">
        <v>316601788.5</v>
      </c>
    </row>
    <row r="236" spans="1:8" x14ac:dyDescent="0.25">
      <c r="A236" t="s">
        <v>252</v>
      </c>
      <c r="B236" t="str">
        <f>+VLOOKUP(A236,Hoja5!$D$2:$E$733,2)</f>
        <v>FORTALECIMIENTO Y ATENCION INTEGRAL A INTERNOS DE LOS ESTABLECIMIENTOS CARCELARIOS TG+ Dividendos Sociedad Portuaria</v>
      </c>
      <c r="C236">
        <v>0</v>
      </c>
      <c r="D236">
        <v>141423408</v>
      </c>
      <c r="E236">
        <v>141423408</v>
      </c>
      <c r="F236">
        <v>70060095</v>
      </c>
      <c r="G236">
        <v>70060095</v>
      </c>
      <c r="H236">
        <v>70060095</v>
      </c>
    </row>
    <row r="237" spans="1:8" x14ac:dyDescent="0.25">
      <c r="A237" t="s">
        <v>254</v>
      </c>
      <c r="B237" t="str">
        <f>+VLOOKUP(A237,Hoja5!$D$2:$E$733,2)</f>
        <v>FORTALECIMIENTO Y ATENCION INTEGRAL A INTERNOS DE LOS ESTABLECIMIENTOS CARCELARIOS -TRASLADO CARCEL - Dividendos Sociedad Portuaria</v>
      </c>
      <c r="C237">
        <v>0</v>
      </c>
      <c r="D237">
        <v>301887788</v>
      </c>
      <c r="E237">
        <v>301887788</v>
      </c>
      <c r="F237">
        <v>246541693.5</v>
      </c>
      <c r="G237">
        <v>246541693.5</v>
      </c>
      <c r="H237">
        <v>246541693.5</v>
      </c>
    </row>
    <row r="238" spans="1:8" x14ac:dyDescent="0.25">
      <c r="A238" t="s">
        <v>1775</v>
      </c>
      <c r="C238">
        <v>1019300863</v>
      </c>
      <c r="D238">
        <v>1069300863</v>
      </c>
      <c r="E238">
        <v>1024800863</v>
      </c>
      <c r="F238">
        <v>879833854.31000006</v>
      </c>
      <c r="G238">
        <v>585925771.77999997</v>
      </c>
      <c r="H238">
        <v>380599398.72000003</v>
      </c>
    </row>
    <row r="239" spans="1:8" x14ac:dyDescent="0.25">
      <c r="A239" t="s">
        <v>1783</v>
      </c>
      <c r="C239">
        <v>700000000</v>
      </c>
      <c r="D239">
        <v>700000000</v>
      </c>
      <c r="E239">
        <v>700000000</v>
      </c>
      <c r="F239">
        <v>613369725.98000002</v>
      </c>
      <c r="G239">
        <v>321601076.77999997</v>
      </c>
      <c r="H239">
        <v>189899398.72</v>
      </c>
    </row>
    <row r="240" spans="1:8" x14ac:dyDescent="0.25">
      <c r="A240" t="s">
        <v>1722</v>
      </c>
      <c r="C240">
        <v>700000000</v>
      </c>
      <c r="D240">
        <v>700000000</v>
      </c>
      <c r="E240">
        <v>700000000</v>
      </c>
      <c r="F240">
        <v>613369725.98000002</v>
      </c>
      <c r="G240">
        <v>321601076.77999997</v>
      </c>
      <c r="H240">
        <v>189899398.72</v>
      </c>
    </row>
    <row r="241" spans="1:8" x14ac:dyDescent="0.25">
      <c r="A241" t="s">
        <v>319</v>
      </c>
      <c r="B241" t="str">
        <f>+VLOOKUP(A241,Hoja5!$D$2:$E$733,2)</f>
        <v>ASISTENCIA, ATENCION Y REPARACION INTEGRAL A LAS VICTIMAS DEL CONFLICTO ARMADO EN EL DISTRITO DE CARTAGENA TG+ - Ingresos corrientes de libre destinacion</v>
      </c>
      <c r="C241">
        <v>700000000</v>
      </c>
      <c r="D241">
        <v>700000000</v>
      </c>
      <c r="E241">
        <v>700000000</v>
      </c>
      <c r="F241">
        <v>613369725.98000002</v>
      </c>
      <c r="G241">
        <v>321601076.77999997</v>
      </c>
      <c r="H241">
        <v>189899398.72</v>
      </c>
    </row>
    <row r="242" spans="1:8" x14ac:dyDescent="0.25">
      <c r="A242" t="s">
        <v>1776</v>
      </c>
      <c r="C242">
        <v>319300863</v>
      </c>
      <c r="D242">
        <v>369300863</v>
      </c>
      <c r="E242">
        <v>324800863</v>
      </c>
      <c r="F242">
        <v>266464128.32999998</v>
      </c>
      <c r="G242">
        <v>264324695</v>
      </c>
      <c r="H242">
        <v>190700000</v>
      </c>
    </row>
    <row r="243" spans="1:8" x14ac:dyDescent="0.25">
      <c r="A243" t="s">
        <v>1722</v>
      </c>
      <c r="C243">
        <v>113100863</v>
      </c>
      <c r="D243">
        <v>113100863</v>
      </c>
      <c r="E243">
        <v>113100863</v>
      </c>
      <c r="F243">
        <v>86990795</v>
      </c>
      <c r="G243">
        <v>86990795</v>
      </c>
      <c r="H243">
        <v>65000000</v>
      </c>
    </row>
    <row r="244" spans="1:8" x14ac:dyDescent="0.25">
      <c r="A244" t="s">
        <v>321</v>
      </c>
      <c r="B244" t="str">
        <f>+VLOOKUP(A244,Hoja5!$D$2:$E$733,2)</f>
        <v>FOMENTO DE LA PAZ TERRITORIAL EN EL DISTRITO DE CARTAGENA. TG+ - Ingresos corrientes de libre destinacion</v>
      </c>
      <c r="C244">
        <v>113100863</v>
      </c>
      <c r="D244">
        <v>113100863</v>
      </c>
      <c r="E244">
        <v>113100863</v>
      </c>
      <c r="F244">
        <v>86990795</v>
      </c>
      <c r="G244">
        <v>86990795</v>
      </c>
      <c r="H244">
        <v>65000000</v>
      </c>
    </row>
    <row r="245" spans="1:8" x14ac:dyDescent="0.25">
      <c r="A245" t="s">
        <v>1755</v>
      </c>
      <c r="C245">
        <v>206200000</v>
      </c>
      <c r="D245">
        <v>256200000</v>
      </c>
      <c r="E245">
        <v>211700000</v>
      </c>
      <c r="F245">
        <v>179473333.32999998</v>
      </c>
      <c r="G245">
        <v>177333900</v>
      </c>
      <c r="H245">
        <v>125700000</v>
      </c>
    </row>
    <row r="246" spans="1:8" x14ac:dyDescent="0.25">
      <c r="A246" t="s">
        <v>286</v>
      </c>
      <c r="B246" t="str">
        <f>+VLOOKUP(A246,Hoja5!$D$2:$E$733,2)</f>
        <v>FOMENTO DE LA PAZ TERRITORIAL EN EL DISTRITO DE CARTAGENA. TG+ - Contraprestaciones portuarias</v>
      </c>
      <c r="C246">
        <v>206200000</v>
      </c>
      <c r="D246">
        <v>206200000</v>
      </c>
      <c r="E246">
        <v>161700000</v>
      </c>
      <c r="F246">
        <v>129473333.33</v>
      </c>
      <c r="G246">
        <v>127333900</v>
      </c>
      <c r="H246">
        <v>125700000</v>
      </c>
    </row>
    <row r="247" spans="1:8" x14ac:dyDescent="0.25">
      <c r="A247" t="s">
        <v>282</v>
      </c>
      <c r="B247" t="str">
        <f>+VLOOKUP(A247,Hoja5!$D$2:$E$733,2)</f>
        <v>FOMENTO DE LA PAZ TERRITORIAL EN EL DISTRITO DE CARTAGENA -  Contraprestaciones Portuarias</v>
      </c>
      <c r="C247">
        <v>0</v>
      </c>
      <c r="D247">
        <v>50000000</v>
      </c>
      <c r="E247">
        <v>50000000</v>
      </c>
      <c r="F247">
        <v>50000000</v>
      </c>
      <c r="G247">
        <v>50000000</v>
      </c>
      <c r="H247">
        <v>0</v>
      </c>
    </row>
    <row r="248" spans="1:8" x14ac:dyDescent="0.25">
      <c r="A248" t="s">
        <v>1765</v>
      </c>
      <c r="C248">
        <v>439226651</v>
      </c>
      <c r="D248">
        <v>988529351</v>
      </c>
      <c r="E248">
        <v>988529351</v>
      </c>
      <c r="F248">
        <v>238931400</v>
      </c>
      <c r="G248">
        <v>150210500</v>
      </c>
      <c r="H248">
        <v>141710500</v>
      </c>
    </row>
    <row r="249" spans="1:8" x14ac:dyDescent="0.25">
      <c r="A249" t="s">
        <v>1766</v>
      </c>
      <c r="C249">
        <v>439226651</v>
      </c>
      <c r="D249">
        <v>988529351</v>
      </c>
      <c r="E249">
        <v>988529351</v>
      </c>
      <c r="F249">
        <v>238931400</v>
      </c>
      <c r="G249">
        <v>150210500</v>
      </c>
      <c r="H249">
        <v>141710500</v>
      </c>
    </row>
    <row r="250" spans="1:8" x14ac:dyDescent="0.25">
      <c r="A250" t="s">
        <v>1780</v>
      </c>
      <c r="C250">
        <v>219613326</v>
      </c>
      <c r="D250">
        <v>329916026</v>
      </c>
      <c r="E250">
        <v>329916026</v>
      </c>
      <c r="F250">
        <v>184610400</v>
      </c>
      <c r="G250">
        <v>97400000</v>
      </c>
      <c r="H250">
        <v>94400000</v>
      </c>
    </row>
    <row r="251" spans="1:8" x14ac:dyDescent="0.25">
      <c r="A251" t="s">
        <v>1722</v>
      </c>
      <c r="C251">
        <v>219613326</v>
      </c>
      <c r="D251">
        <v>329916026</v>
      </c>
      <c r="E251">
        <v>329916026</v>
      </c>
      <c r="F251">
        <v>184610400</v>
      </c>
      <c r="G251">
        <v>97400000</v>
      </c>
      <c r="H251">
        <v>94400000</v>
      </c>
    </row>
    <row r="252" spans="1:8" x14ac:dyDescent="0.25">
      <c r="A252" t="s">
        <v>304</v>
      </c>
      <c r="B252" t="str">
        <f>+VLOOKUP(A252,Hoja5!$D$2:$E$733,2)</f>
        <v>FORTALECIMIENTO DE LA POBLACION NEGRA, RAIZAL Y PALENQUERA EN EL DISTRITO DE CARTAGENA TG+ - Ingresos corrientes de libre destinacion</v>
      </c>
      <c r="C252">
        <v>219613326</v>
      </c>
      <c r="D252">
        <v>329916026</v>
      </c>
      <c r="E252">
        <v>329916026</v>
      </c>
      <c r="F252">
        <v>184610400</v>
      </c>
      <c r="G252">
        <v>97400000</v>
      </c>
      <c r="H252">
        <v>94400000</v>
      </c>
    </row>
    <row r="253" spans="1:8" x14ac:dyDescent="0.25">
      <c r="A253" t="s">
        <v>1767</v>
      </c>
      <c r="C253">
        <v>164709994</v>
      </c>
      <c r="D253">
        <v>603709994</v>
      </c>
      <c r="E253">
        <v>603709994</v>
      </c>
      <c r="F253">
        <v>3021000</v>
      </c>
      <c r="G253">
        <v>1510500</v>
      </c>
      <c r="H253">
        <v>1510500</v>
      </c>
    </row>
    <row r="254" spans="1:8" x14ac:dyDescent="0.25">
      <c r="A254" t="s">
        <v>1722</v>
      </c>
      <c r="C254">
        <v>164709994</v>
      </c>
      <c r="D254">
        <v>3709994</v>
      </c>
      <c r="E254">
        <v>3709994</v>
      </c>
      <c r="F254">
        <v>3021000</v>
      </c>
      <c r="G254">
        <v>1510500</v>
      </c>
      <c r="H254">
        <v>1510500</v>
      </c>
    </row>
    <row r="255" spans="1:8" x14ac:dyDescent="0.25">
      <c r="A255" t="s">
        <v>306</v>
      </c>
      <c r="B255" t="str">
        <f>+VLOOKUP(A255,Hoja5!$D$2:$E$733,2)</f>
        <v>FORTALECIMIENTO DE LA POBLACION INDIGENA EN EL DISTRITO DE CARTAGENA TG+- Ingresos corrientes de libre destinacion</v>
      </c>
      <c r="C255">
        <v>164709994</v>
      </c>
      <c r="D255">
        <v>3709994</v>
      </c>
      <c r="E255">
        <v>3709994</v>
      </c>
      <c r="F255">
        <v>3021000</v>
      </c>
      <c r="G255">
        <v>1510500</v>
      </c>
      <c r="H255">
        <v>1510500</v>
      </c>
    </row>
    <row r="256" spans="1:8" x14ac:dyDescent="0.25">
      <c r="A256" t="s">
        <v>1738</v>
      </c>
      <c r="C256">
        <v>0</v>
      </c>
      <c r="D256">
        <v>600000000</v>
      </c>
      <c r="E256">
        <v>600000000</v>
      </c>
      <c r="F256">
        <v>0</v>
      </c>
      <c r="G256">
        <v>0</v>
      </c>
      <c r="H256">
        <v>0</v>
      </c>
    </row>
    <row r="257" spans="1:8" x14ac:dyDescent="0.25">
      <c r="A257" t="s">
        <v>256</v>
      </c>
      <c r="B257" t="str">
        <f>+VLOOKUP(A257,Hoja5!$D$2:$E$733,2)</f>
        <v>FORTALECIMIENTO DE LA POBLACION INDIGENA EN EL DISTRITO DE CARTAGENA TG+ Dividendos Sociedad Portuaria</v>
      </c>
      <c r="C257">
        <v>0</v>
      </c>
      <c r="D257">
        <v>600000000</v>
      </c>
      <c r="E257">
        <v>600000000</v>
      </c>
      <c r="F257">
        <v>0</v>
      </c>
      <c r="G257">
        <v>0</v>
      </c>
      <c r="H257">
        <v>0</v>
      </c>
    </row>
    <row r="258" spans="1:8" x14ac:dyDescent="0.25">
      <c r="A258" t="s">
        <v>1781</v>
      </c>
      <c r="C258">
        <v>54903331</v>
      </c>
      <c r="D258">
        <v>54903331</v>
      </c>
      <c r="E258">
        <v>54903331</v>
      </c>
      <c r="F258">
        <v>51300000</v>
      </c>
      <c r="G258">
        <v>51300000</v>
      </c>
      <c r="H258">
        <v>45800000</v>
      </c>
    </row>
    <row r="259" spans="1:8" x14ac:dyDescent="0.25">
      <c r="A259" t="s">
        <v>1722</v>
      </c>
      <c r="C259">
        <v>54903331</v>
      </c>
      <c r="D259">
        <v>54903331</v>
      </c>
      <c r="E259">
        <v>54903331</v>
      </c>
      <c r="F259">
        <v>51300000</v>
      </c>
      <c r="G259">
        <v>51300000</v>
      </c>
      <c r="H259">
        <v>45800000</v>
      </c>
    </row>
    <row r="260" spans="1:8" x14ac:dyDescent="0.25">
      <c r="A260" t="s">
        <v>308</v>
      </c>
      <c r="B260" t="str">
        <f>+VLOOKUP(A260,Hoja5!$D$2:$E$733,2)</f>
        <v>INTEGRIDAD CULTURAL GOBIERNO PROPIO, VIVIENDA Y HABITAT- Ingresos corrientes de libre destinacion</v>
      </c>
      <c r="C260">
        <v>54903331</v>
      </c>
      <c r="D260">
        <v>54903331</v>
      </c>
      <c r="E260">
        <v>54903331</v>
      </c>
      <c r="F260">
        <v>51300000</v>
      </c>
      <c r="G260">
        <v>51300000</v>
      </c>
      <c r="H260">
        <v>45800000</v>
      </c>
    </row>
    <row r="261" spans="1:8" x14ac:dyDescent="0.25">
      <c r="A261" t="s">
        <v>1784</v>
      </c>
      <c r="C261">
        <v>67261484199</v>
      </c>
      <c r="D261">
        <v>78546950016.080002</v>
      </c>
      <c r="E261">
        <v>76860375090.089996</v>
      </c>
      <c r="F261">
        <v>62041182429.330002</v>
      </c>
      <c r="G261">
        <v>45778702528.18</v>
      </c>
      <c r="H261">
        <v>20625861319.860001</v>
      </c>
    </row>
    <row r="262" spans="1:8" x14ac:dyDescent="0.25">
      <c r="A262" t="s">
        <v>1792</v>
      </c>
      <c r="C262">
        <v>8976670563</v>
      </c>
      <c r="D262">
        <v>8029207499</v>
      </c>
      <c r="E262">
        <v>7365572312.6700001</v>
      </c>
      <c r="F262">
        <v>5257802900</v>
      </c>
      <c r="G262">
        <v>1068673900</v>
      </c>
      <c r="H262">
        <v>717333900</v>
      </c>
    </row>
    <row r="263" spans="1:8" x14ac:dyDescent="0.25">
      <c r="A263" t="s">
        <v>1793</v>
      </c>
      <c r="C263">
        <v>8047751321</v>
      </c>
      <c r="D263">
        <v>7100288257</v>
      </c>
      <c r="E263">
        <v>6436708881.6700001</v>
      </c>
      <c r="F263">
        <v>4341722900</v>
      </c>
      <c r="G263">
        <v>152593900</v>
      </c>
      <c r="H263">
        <v>152593900</v>
      </c>
    </row>
    <row r="264" spans="1:8" x14ac:dyDescent="0.25">
      <c r="A264" t="s">
        <v>1796</v>
      </c>
      <c r="C264">
        <v>100265780</v>
      </c>
      <c r="D264">
        <v>100265780</v>
      </c>
      <c r="E264">
        <v>100265780</v>
      </c>
      <c r="F264">
        <v>0</v>
      </c>
      <c r="G264">
        <v>0</v>
      </c>
      <c r="H264">
        <v>0</v>
      </c>
    </row>
    <row r="265" spans="1:8" x14ac:dyDescent="0.25">
      <c r="A265" t="s">
        <v>1722</v>
      </c>
      <c r="C265">
        <v>100265780</v>
      </c>
      <c r="D265">
        <v>100265780</v>
      </c>
      <c r="E265">
        <v>100265780</v>
      </c>
      <c r="F265">
        <v>0</v>
      </c>
      <c r="G265">
        <v>0</v>
      </c>
      <c r="H265">
        <v>0</v>
      </c>
    </row>
    <row r="266" spans="1:8" x14ac:dyDescent="0.25">
      <c r="A266" t="s">
        <v>370</v>
      </c>
      <c r="B266" t="str">
        <f>+VLOOKUP(A266,Hoja5!$D$2:$E$733,2)</f>
        <v>IMPLEMENTACION DE ESTRATEGIAS DE INCLUSION PRODUCTIVAS EN POBLACION JOVEN DEL DISTRITO DE CARTAGENA  TG+-Ingresos corrientes de libre destinacion</v>
      </c>
      <c r="C266">
        <v>100265780</v>
      </c>
      <c r="D266">
        <v>100265780</v>
      </c>
      <c r="E266">
        <v>100265780</v>
      </c>
      <c r="F266">
        <v>0</v>
      </c>
      <c r="G266">
        <v>0</v>
      </c>
      <c r="H266">
        <v>0</v>
      </c>
    </row>
    <row r="267" spans="1:8" x14ac:dyDescent="0.25">
      <c r="A267" t="s">
        <v>1794</v>
      </c>
      <c r="C267">
        <v>4340306289</v>
      </c>
      <c r="D267">
        <v>1740306289</v>
      </c>
      <c r="E267">
        <v>1076726913.6700001</v>
      </c>
      <c r="F267">
        <v>46000000</v>
      </c>
      <c r="G267">
        <v>46000000</v>
      </c>
      <c r="H267">
        <v>46000000</v>
      </c>
    </row>
    <row r="268" spans="1:8" x14ac:dyDescent="0.25">
      <c r="A268" t="s">
        <v>1722</v>
      </c>
      <c r="C268">
        <v>3200000000</v>
      </c>
      <c r="D268">
        <v>600000000</v>
      </c>
      <c r="E268">
        <v>600000000</v>
      </c>
      <c r="F268">
        <v>46000000</v>
      </c>
      <c r="G268">
        <v>46000000</v>
      </c>
      <c r="H268">
        <v>46000000</v>
      </c>
    </row>
    <row r="269" spans="1:8" x14ac:dyDescent="0.25">
      <c r="A269" t="s">
        <v>372</v>
      </c>
      <c r="B269" t="str">
        <f>+VLOOKUP(A269,Hoja5!$D$2:$E$733,2)</f>
        <v>DESARROLLO DE PROCESOS PARA EL INCREMENTO DE LOS ENCADENAMIENTOS PRODUCTIVOS Y PROVEEDURIA EN EL DISTRITO DE CARTAGENA DE INDIAS TG+-Ingresos corrientes de libre destinacion</v>
      </c>
      <c r="C269">
        <v>3200000000</v>
      </c>
      <c r="D269">
        <v>600000000</v>
      </c>
      <c r="E269">
        <v>600000000</v>
      </c>
      <c r="F269">
        <v>46000000</v>
      </c>
      <c r="G269">
        <v>46000000</v>
      </c>
      <c r="H269">
        <v>46000000</v>
      </c>
    </row>
    <row r="270" spans="1:8" x14ac:dyDescent="0.25">
      <c r="A270" t="s">
        <v>1752</v>
      </c>
      <c r="C270">
        <v>1140306289</v>
      </c>
      <c r="D270">
        <v>1140306289</v>
      </c>
      <c r="E270">
        <v>476726913.67000002</v>
      </c>
      <c r="F270">
        <v>0</v>
      </c>
      <c r="G270">
        <v>0</v>
      </c>
      <c r="H270">
        <v>0</v>
      </c>
    </row>
    <row r="271" spans="1:8" x14ac:dyDescent="0.25">
      <c r="A271" t="s">
        <v>362</v>
      </c>
      <c r="B271" t="str">
        <f>+VLOOKUP(A271,Hoja5!$D$2:$E$733,2)</f>
        <v>DESARROLLO DE PROCESOS PARA EL INCREMENTO DE LOS ENCADENAMIENTOS PRODUCTIVOS Y PROVEEDURIA EN EL DISTRITO DE CARTAGENA DE INDIAS TG+-Rendimientos financieros ICLD</v>
      </c>
      <c r="C271">
        <v>1140306289</v>
      </c>
      <c r="D271">
        <v>1140306289</v>
      </c>
      <c r="E271">
        <v>476726913.67000002</v>
      </c>
      <c r="F271">
        <v>0</v>
      </c>
      <c r="G271">
        <v>0</v>
      </c>
      <c r="H271">
        <v>0</v>
      </c>
    </row>
    <row r="272" spans="1:8" x14ac:dyDescent="0.25">
      <c r="A272" t="s">
        <v>1797</v>
      </c>
      <c r="C272">
        <v>969198063</v>
      </c>
      <c r="D272">
        <v>3479327063</v>
      </c>
      <c r="E272">
        <v>3479327063</v>
      </c>
      <c r="F272">
        <v>3458627063</v>
      </c>
      <c r="G272">
        <v>72900000</v>
      </c>
      <c r="H272">
        <v>72900000</v>
      </c>
    </row>
    <row r="273" spans="1:8" x14ac:dyDescent="0.25">
      <c r="A273" t="s">
        <v>1722</v>
      </c>
      <c r="C273">
        <v>879327063</v>
      </c>
      <c r="D273">
        <v>3479327063</v>
      </c>
      <c r="E273">
        <v>3479327063</v>
      </c>
      <c r="F273">
        <v>3458627063</v>
      </c>
      <c r="G273">
        <v>72900000</v>
      </c>
      <c r="H273">
        <v>72900000</v>
      </c>
    </row>
    <row r="274" spans="1:8" x14ac:dyDescent="0.25">
      <c r="A274" t="s">
        <v>374</v>
      </c>
      <c r="B274" t="str">
        <f>+VLOOKUP(A274,Hoja5!$D$2:$E$733,2)</f>
        <v>CENTRO PARA EL EMPRENDIMIENTO Y LA GESTION DE LA EMPLEABILIDAD TG+-Ingresos corrientes de libre destinacion</v>
      </c>
      <c r="C274">
        <v>879327063</v>
      </c>
      <c r="D274">
        <v>3479327063</v>
      </c>
      <c r="E274">
        <v>3479327063</v>
      </c>
      <c r="F274">
        <v>3458627063</v>
      </c>
      <c r="G274">
        <v>72900000</v>
      </c>
      <c r="H274">
        <v>72900000</v>
      </c>
    </row>
    <row r="275" spans="1:8" x14ac:dyDescent="0.25">
      <c r="A275" t="s">
        <v>1804</v>
      </c>
      <c r="C275">
        <v>89871000</v>
      </c>
      <c r="D275">
        <v>0</v>
      </c>
      <c r="E275">
        <v>0</v>
      </c>
      <c r="F275">
        <v>0</v>
      </c>
      <c r="G275">
        <v>0</v>
      </c>
      <c r="H275">
        <v>0</v>
      </c>
    </row>
    <row r="276" spans="1:8" x14ac:dyDescent="0.25">
      <c r="A276" t="s">
        <v>392</v>
      </c>
      <c r="B276" t="str">
        <f>+VLOOKUP(A276,Hoja5!$D$2:$E$733,2)</f>
        <v xml:space="preserve">CENTRO PARA EL EMPRENDIMIENTO Y LA GESTION DE LA EMPLEABILIDAD TG+-Rendimientos financieros sobretasa gasolina </v>
      </c>
      <c r="C276">
        <v>89871000</v>
      </c>
      <c r="D276">
        <v>0</v>
      </c>
      <c r="E276">
        <v>0</v>
      </c>
      <c r="F276">
        <v>0</v>
      </c>
      <c r="G276">
        <v>0</v>
      </c>
      <c r="H276">
        <v>0</v>
      </c>
    </row>
    <row r="277" spans="1:8" x14ac:dyDescent="0.25">
      <c r="A277" t="s">
        <v>1798</v>
      </c>
      <c r="C277">
        <v>879327063</v>
      </c>
      <c r="D277">
        <v>439663531</v>
      </c>
      <c r="E277">
        <v>439663531</v>
      </c>
      <c r="F277">
        <v>0</v>
      </c>
      <c r="G277">
        <v>0</v>
      </c>
      <c r="H277">
        <v>0</v>
      </c>
    </row>
    <row r="278" spans="1:8" x14ac:dyDescent="0.25">
      <c r="A278" t="s">
        <v>1722</v>
      </c>
      <c r="C278">
        <v>879327063</v>
      </c>
      <c r="D278">
        <v>439663531</v>
      </c>
      <c r="E278">
        <v>439663531</v>
      </c>
      <c r="F278">
        <v>0</v>
      </c>
      <c r="G278">
        <v>0</v>
      </c>
      <c r="H278">
        <v>0</v>
      </c>
    </row>
    <row r="279" spans="1:8" x14ac:dyDescent="0.25">
      <c r="A279" t="s">
        <v>376</v>
      </c>
      <c r="B279" t="str">
        <f>+VLOOKUP(A279,Hoja5!$D$2:$E$733,2)</f>
        <v>APROVECHAMIENTO DE LAS ECONOMIAS DE AGLOMERACION TG+-Ingresos corrientes de libre destinacion</v>
      </c>
      <c r="C279">
        <v>879327063</v>
      </c>
      <c r="D279">
        <v>439663531</v>
      </c>
      <c r="E279">
        <v>439663531</v>
      </c>
      <c r="F279">
        <v>0</v>
      </c>
      <c r="G279">
        <v>0</v>
      </c>
      <c r="H279">
        <v>0</v>
      </c>
    </row>
    <row r="280" spans="1:8" x14ac:dyDescent="0.25">
      <c r="A280" t="s">
        <v>1799</v>
      </c>
      <c r="C280">
        <v>879327063</v>
      </c>
      <c r="D280">
        <v>879327063</v>
      </c>
      <c r="E280">
        <v>879327063</v>
      </c>
      <c r="F280">
        <v>803401937</v>
      </c>
      <c r="G280">
        <v>0</v>
      </c>
      <c r="H280">
        <v>0</v>
      </c>
    </row>
    <row r="281" spans="1:8" x14ac:dyDescent="0.25">
      <c r="A281" t="s">
        <v>1722</v>
      </c>
      <c r="C281">
        <v>879327063</v>
      </c>
      <c r="D281">
        <v>879327063</v>
      </c>
      <c r="E281">
        <v>879327063</v>
      </c>
      <c r="F281">
        <v>803401937</v>
      </c>
      <c r="G281">
        <v>0</v>
      </c>
      <c r="H281">
        <v>0</v>
      </c>
    </row>
    <row r="282" spans="1:8" x14ac:dyDescent="0.25">
      <c r="A282" t="s">
        <v>378</v>
      </c>
      <c r="B282" t="str">
        <f>+VLOOKUP(A282,Hoja5!$D$2:$E$733,2)</f>
        <v>RUTAS PARA EL CIERRE DE BRECHAS DE EMPLEABILIDAD TG+-Ingresos corrientes de libre destinacion</v>
      </c>
      <c r="C282">
        <v>879327063</v>
      </c>
      <c r="D282">
        <v>879327063</v>
      </c>
      <c r="E282">
        <v>879327063</v>
      </c>
      <c r="F282">
        <v>803401937</v>
      </c>
      <c r="G282">
        <v>0</v>
      </c>
      <c r="H282">
        <v>0</v>
      </c>
    </row>
    <row r="283" spans="1:8" x14ac:dyDescent="0.25">
      <c r="A283" t="s">
        <v>1800</v>
      </c>
      <c r="C283">
        <v>879327063</v>
      </c>
      <c r="D283">
        <v>461398531</v>
      </c>
      <c r="E283">
        <v>461398531</v>
      </c>
      <c r="F283">
        <v>33693900</v>
      </c>
      <c r="G283">
        <v>33693900</v>
      </c>
      <c r="H283">
        <v>33693900</v>
      </c>
    </row>
    <row r="284" spans="1:8" x14ac:dyDescent="0.25">
      <c r="A284" t="s">
        <v>1722</v>
      </c>
      <c r="C284">
        <v>879327063</v>
      </c>
      <c r="D284">
        <v>461398531</v>
      </c>
      <c r="E284">
        <v>461398531</v>
      </c>
      <c r="F284">
        <v>33693900</v>
      </c>
      <c r="G284">
        <v>33693900</v>
      </c>
      <c r="H284">
        <v>33693900</v>
      </c>
    </row>
    <row r="285" spans="1:8" x14ac:dyDescent="0.25">
      <c r="A285" t="s">
        <v>380</v>
      </c>
      <c r="B285" t="str">
        <f>+VLOOKUP(A285,Hoja5!$D$2:$E$733,2)</f>
        <v>REDUCCION DE BRECHAS DE CAPITAL HUMANO TG+-Ingresos corrientes de libre destinacion</v>
      </c>
      <c r="C285">
        <v>879327063</v>
      </c>
      <c r="D285">
        <v>461398531</v>
      </c>
      <c r="E285">
        <v>461398531</v>
      </c>
      <c r="F285">
        <v>33693900</v>
      </c>
      <c r="G285">
        <v>33693900</v>
      </c>
      <c r="H285">
        <v>33693900</v>
      </c>
    </row>
    <row r="286" spans="1:8" x14ac:dyDescent="0.25">
      <c r="A286" t="s">
        <v>1801</v>
      </c>
      <c r="C286">
        <v>928919242</v>
      </c>
      <c r="D286">
        <v>928919242</v>
      </c>
      <c r="E286">
        <v>928863431</v>
      </c>
      <c r="F286">
        <v>916080000</v>
      </c>
      <c r="G286">
        <v>916080000</v>
      </c>
      <c r="H286">
        <v>564740000</v>
      </c>
    </row>
    <row r="287" spans="1:8" x14ac:dyDescent="0.25">
      <c r="A287" t="s">
        <v>1802</v>
      </c>
      <c r="C287">
        <v>439663531</v>
      </c>
      <c r="D287">
        <v>439663531</v>
      </c>
      <c r="E287">
        <v>439663431</v>
      </c>
      <c r="F287">
        <v>426880000</v>
      </c>
      <c r="G287">
        <v>426880000</v>
      </c>
      <c r="H287">
        <v>173380000</v>
      </c>
    </row>
    <row r="288" spans="1:8" x14ac:dyDescent="0.25">
      <c r="A288" t="s">
        <v>1722</v>
      </c>
      <c r="C288">
        <v>439663531</v>
      </c>
      <c r="D288">
        <v>439663531</v>
      </c>
      <c r="E288">
        <v>439663431</v>
      </c>
      <c r="F288">
        <v>426880000</v>
      </c>
      <c r="G288">
        <v>426880000</v>
      </c>
      <c r="H288">
        <v>173380000</v>
      </c>
    </row>
    <row r="289" spans="1:8" x14ac:dyDescent="0.25">
      <c r="A289" t="s">
        <v>382</v>
      </c>
      <c r="B289" t="str">
        <f>+VLOOKUP(A289,Hoja5!$D$2:$E$733,2)</f>
        <v>ARTICULACION DE INCENTIVOS A LA INOVACION E INVESTIGACION TG+-Ingresos corrientes de libre destinacion</v>
      </c>
      <c r="C289">
        <v>439663531</v>
      </c>
      <c r="D289">
        <v>439663531</v>
      </c>
      <c r="E289">
        <v>439663431</v>
      </c>
      <c r="F289">
        <v>426880000</v>
      </c>
      <c r="G289">
        <v>426880000</v>
      </c>
      <c r="H289">
        <v>173380000</v>
      </c>
    </row>
    <row r="290" spans="1:8" x14ac:dyDescent="0.25">
      <c r="A290" t="s">
        <v>1803</v>
      </c>
      <c r="C290">
        <v>489255711</v>
      </c>
      <c r="D290">
        <v>489255711</v>
      </c>
      <c r="E290">
        <v>489200000</v>
      </c>
      <c r="F290">
        <v>489200000</v>
      </c>
      <c r="G290">
        <v>489200000</v>
      </c>
      <c r="H290">
        <v>391360000</v>
      </c>
    </row>
    <row r="291" spans="1:8" x14ac:dyDescent="0.25">
      <c r="A291" t="s">
        <v>1722</v>
      </c>
      <c r="C291">
        <v>489255711</v>
      </c>
      <c r="D291">
        <v>489255711</v>
      </c>
      <c r="E291">
        <v>489200000</v>
      </c>
      <c r="F291">
        <v>489200000</v>
      </c>
      <c r="G291">
        <v>489200000</v>
      </c>
      <c r="H291">
        <v>391360000</v>
      </c>
    </row>
    <row r="292" spans="1:8" x14ac:dyDescent="0.25">
      <c r="A292" t="s">
        <v>384</v>
      </c>
      <c r="B292" t="str">
        <f>+VLOOKUP(A292,Hoja5!$D$2:$E$733,2)</f>
        <v>IMPLEMENTACION DE ESTRATEGIAS PARA INCENTIVAR Y ARTICULAR LA INNOVACION Y LA INVESTIGACION EN EL DISTRITO DE CARTAGENA DE INDIAS.  TG+ -Ingresos corrientes de libre destinacion</v>
      </c>
      <c r="C292">
        <v>489255710</v>
      </c>
      <c r="D292">
        <v>489255710</v>
      </c>
      <c r="E292">
        <v>489200000</v>
      </c>
      <c r="F292">
        <v>489200000</v>
      </c>
      <c r="G292">
        <v>489200000</v>
      </c>
      <c r="H292">
        <v>391360000</v>
      </c>
    </row>
    <row r="293" spans="1:8" x14ac:dyDescent="0.25">
      <c r="A293" t="s">
        <v>386</v>
      </c>
      <c r="B293" t="str">
        <f>+VLOOKUP(A293,Hoja5!$D$2:$E$733,2)</f>
        <v>FORTALECIMIENTO DE LAS ACCIONES DE PROMOCION Y DE POSICIONANMIENTO DE LA CIUDAD COMO DESTINO DE INVERSION - Ingresos corrientes de libre destinacion</v>
      </c>
      <c r="C293">
        <v>1</v>
      </c>
      <c r="D293">
        <v>1</v>
      </c>
      <c r="E293">
        <v>0</v>
      </c>
      <c r="F293">
        <v>0</v>
      </c>
      <c r="G293">
        <v>0</v>
      </c>
      <c r="H293">
        <v>0</v>
      </c>
    </row>
    <row r="294" spans="1:8" x14ac:dyDescent="0.25">
      <c r="A294" t="s">
        <v>1759</v>
      </c>
      <c r="C294">
        <v>58284813636</v>
      </c>
      <c r="D294">
        <v>70517742517.080002</v>
      </c>
      <c r="E294">
        <v>69494802777.419998</v>
      </c>
      <c r="F294">
        <v>56783379529.330002</v>
      </c>
      <c r="G294">
        <v>44710028628.18</v>
      </c>
      <c r="H294">
        <v>19908527419.860001</v>
      </c>
    </row>
    <row r="295" spans="1:8" x14ac:dyDescent="0.25">
      <c r="A295" t="s">
        <v>1785</v>
      </c>
      <c r="C295">
        <v>58284813636</v>
      </c>
      <c r="D295">
        <v>70517742517.080002</v>
      </c>
      <c r="E295">
        <v>69494802777.419998</v>
      </c>
      <c r="F295">
        <v>56783379529.330002</v>
      </c>
      <c r="G295">
        <v>44710028628.18</v>
      </c>
      <c r="H295">
        <v>19908527419.860001</v>
      </c>
    </row>
    <row r="296" spans="1:8" x14ac:dyDescent="0.25">
      <c r="A296" t="s">
        <v>1786</v>
      </c>
      <c r="C296">
        <v>13907083469</v>
      </c>
      <c r="D296">
        <v>21277694720.969997</v>
      </c>
      <c r="E296">
        <v>21147331343.16</v>
      </c>
      <c r="F296">
        <v>9747841546.8800011</v>
      </c>
      <c r="G296">
        <v>6429579219.6399994</v>
      </c>
      <c r="H296">
        <v>6314524411.5</v>
      </c>
    </row>
    <row r="297" spans="1:8" x14ac:dyDescent="0.25">
      <c r="A297" t="s">
        <v>1722</v>
      </c>
      <c r="C297">
        <v>4975680265</v>
      </c>
      <c r="D297">
        <v>5787997894.1000004</v>
      </c>
      <c r="E297">
        <v>5787997894</v>
      </c>
      <c r="F297">
        <v>3191284609.7600002</v>
      </c>
      <c r="G297">
        <v>3016959043.52</v>
      </c>
      <c r="H297">
        <v>2994831751.52</v>
      </c>
    </row>
    <row r="298" spans="1:8" x14ac:dyDescent="0.25">
      <c r="A298" t="s">
        <v>364</v>
      </c>
      <c r="B298" t="str">
        <f>+VLOOKUP(A298,Hoja5!$D$2:$E$733,2)</f>
        <v>IMPLEMENTACION DE ESTRATEGIAS PARA EL MEJORAMIENTO Y SOSTENIBILIDAD DE LAS FINANZAS EN EL DISTRITO DE CARTAGENA DE INDIAS -Ingresos corrientes de libre destinacion</v>
      </c>
      <c r="C298">
        <v>4975680265</v>
      </c>
      <c r="D298">
        <v>4975680265</v>
      </c>
      <c r="E298">
        <v>4975680265</v>
      </c>
      <c r="F298">
        <v>3153728209.7600002</v>
      </c>
      <c r="G298">
        <v>2979402643.52</v>
      </c>
      <c r="H298">
        <v>2957275351.52</v>
      </c>
    </row>
    <row r="299" spans="1:8" x14ac:dyDescent="0.25">
      <c r="A299" t="s">
        <v>388</v>
      </c>
      <c r="B299" t="str">
        <f>+VLOOKUP(A299,Hoja5!$D$2:$E$733,2)</f>
        <v>IMPLEMENTACION DE ESTRATEGIAS PARA EL MEJORAMIENTO Y SOSTENIBILIDAD DE LAS FINANZAS EN EL DISTRITO DE CARTAGENA DE INDIAS - Reintegros ICLD</v>
      </c>
      <c r="C299">
        <v>0</v>
      </c>
      <c r="D299">
        <v>812317629.10000002</v>
      </c>
      <c r="E299">
        <v>812317629</v>
      </c>
      <c r="F299">
        <v>37556400</v>
      </c>
      <c r="G299">
        <v>37556400</v>
      </c>
      <c r="H299">
        <v>37556400</v>
      </c>
    </row>
    <row r="300" spans="1:8" x14ac:dyDescent="0.25">
      <c r="A300" t="s">
        <v>1749</v>
      </c>
      <c r="C300">
        <v>5996894959</v>
      </c>
      <c r="D300">
        <v>10396847867.43</v>
      </c>
      <c r="E300">
        <v>10396847867</v>
      </c>
      <c r="F300">
        <v>6556556937.1199999</v>
      </c>
      <c r="G300">
        <v>3412620176.1199999</v>
      </c>
      <c r="H300">
        <v>3319692659.98</v>
      </c>
    </row>
    <row r="301" spans="1:8" x14ac:dyDescent="0.25">
      <c r="A301" t="s">
        <v>360</v>
      </c>
      <c r="B301" t="str">
        <f>+VLOOKUP(A301,Hoja5!$D$2:$E$733,2)</f>
        <v xml:space="preserve">IMPLEMENTACION DE ESTRATEGIAS PARA EL MEJORAMIENTO Y SOSTENIBILIDAD DE LAS FINANZAS EN EL DISTRITO DE CARTAGENA DE INDIAS - SGP -  Proposito General </v>
      </c>
      <c r="C301">
        <v>5996894959</v>
      </c>
      <c r="D301">
        <v>5996894959</v>
      </c>
      <c r="E301">
        <v>5996894959</v>
      </c>
      <c r="F301">
        <v>2156604029.1199999</v>
      </c>
      <c r="G301">
        <v>412620176.12</v>
      </c>
      <c r="H301">
        <v>319692659.98000002</v>
      </c>
    </row>
    <row r="302" spans="1:8" x14ac:dyDescent="0.25">
      <c r="A302" t="s">
        <v>358</v>
      </c>
      <c r="B302" t="str">
        <f>+VLOOKUP(A302,Hoja5!$D$2:$E$733,2)</f>
        <v>IMPLEMENTACION DE ESTRATEGIAS PARA EL MEJORAMIENTO Y SOSTENIBILIDAD DE LAS FINANZAS EN EL DISTRITO DE CARTAGENA DE INDIAS - SGP Proposito General</v>
      </c>
      <c r="C302">
        <v>0</v>
      </c>
      <c r="D302">
        <v>4399952908.4300003</v>
      </c>
      <c r="E302">
        <v>4399952908</v>
      </c>
      <c r="F302">
        <v>4399952908</v>
      </c>
      <c r="G302">
        <v>3000000000</v>
      </c>
      <c r="H302">
        <v>3000000000</v>
      </c>
    </row>
    <row r="303" spans="1:8" x14ac:dyDescent="0.25">
      <c r="A303" t="s">
        <v>1790</v>
      </c>
      <c r="C303">
        <v>314486520</v>
      </c>
      <c r="D303">
        <v>314486520</v>
      </c>
      <c r="E303">
        <v>314486520</v>
      </c>
      <c r="F303">
        <v>0</v>
      </c>
      <c r="G303">
        <v>0</v>
      </c>
      <c r="H303">
        <v>0</v>
      </c>
    </row>
    <row r="304" spans="1:8" x14ac:dyDescent="0.25">
      <c r="A304" t="s">
        <v>346</v>
      </c>
      <c r="B304" t="str">
        <f>+VLOOKUP(A304,Hoja5!$D$2:$E$733,2)</f>
        <v xml:space="preserve">IMPLEMENTACION DE ESTRATEGIAS PARA EL MEJORAMIENTO Y SOSTENIBILIDAD DE LAS FINANZAS EN EL DISTRITO DE CARTAGENA DE INDIAS -Rendimientos financieros SGP Proposito General </v>
      </c>
      <c r="C304">
        <v>314486520</v>
      </c>
      <c r="D304">
        <v>314486520</v>
      </c>
      <c r="E304">
        <v>314486520</v>
      </c>
      <c r="F304">
        <v>0</v>
      </c>
      <c r="G304">
        <v>0</v>
      </c>
      <c r="H304">
        <v>0</v>
      </c>
    </row>
    <row r="305" spans="1:8" x14ac:dyDescent="0.25">
      <c r="A305" t="s">
        <v>350</v>
      </c>
      <c r="B305" t="str">
        <f>+VLOOKUP(A305,Hoja5!$D$2:$E$733,2)</f>
        <v xml:space="preserve">IMPLEMENTACION DE ESTRATEGIAS PARA EL MEJORAMIENTO Y SOSTENIBILIDAD DE LAS FINANZAS EN EL DISTRITO DE CARTAGENA DE INDIAS  - Rendimientos Financieros SGP Proposito General 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</row>
    <row r="306" spans="1:8" x14ac:dyDescent="0.25">
      <c r="A306" t="s">
        <v>1791</v>
      </c>
      <c r="C306">
        <v>151851000</v>
      </c>
      <c r="D306">
        <v>238939050</v>
      </c>
      <c r="E306">
        <v>170118417.16</v>
      </c>
      <c r="F306">
        <v>0</v>
      </c>
      <c r="G306">
        <v>0</v>
      </c>
      <c r="H306">
        <v>0</v>
      </c>
    </row>
    <row r="307" spans="1:8" x14ac:dyDescent="0.25">
      <c r="A307" t="s">
        <v>352</v>
      </c>
      <c r="B307" t="str">
        <f>+VLOOKUP(A307,Hoja5!$D$2:$E$733,2)</f>
        <v>IMPLEMENTACION DE ESTRATEGIAS PARA EL MEJORAMIENTO Y SOSTENIBILIDAD DE LAS FINANZAS EN EL DISTRITO DE CARTAGENA DE INDIAS -Rendimientos Financieros Contraprestaciones portuarias</v>
      </c>
      <c r="C307">
        <v>151851000</v>
      </c>
      <c r="D307">
        <v>151851000</v>
      </c>
      <c r="E307">
        <v>83030367.159999996</v>
      </c>
      <c r="F307">
        <v>0</v>
      </c>
      <c r="G307">
        <v>0</v>
      </c>
      <c r="H307">
        <v>0</v>
      </c>
    </row>
    <row r="308" spans="1:8" x14ac:dyDescent="0.25">
      <c r="A308" t="s">
        <v>356</v>
      </c>
      <c r="B308" t="str">
        <f>+VLOOKUP(A308,Hoja5!$D$2:$E$733,2)</f>
        <v>IMPLEMENTACION DE ESTRATEGIAS PARA EL MEJORAMIENTO Y SOSTENIBILIDAD DE LAS FINANZAS EN EL DISTRITO DE CARTAGENA DE INDIAS - Rendimientos Financieros Contraprestaciones Portuarias</v>
      </c>
      <c r="C308">
        <v>0</v>
      </c>
      <c r="D308">
        <v>87088050</v>
      </c>
      <c r="E308">
        <v>87088050</v>
      </c>
      <c r="F308">
        <v>0</v>
      </c>
      <c r="G308">
        <v>0</v>
      </c>
      <c r="H308">
        <v>0</v>
      </c>
    </row>
    <row r="309" spans="1:8" x14ac:dyDescent="0.25">
      <c r="A309" t="s">
        <v>1735</v>
      </c>
      <c r="C309">
        <v>0</v>
      </c>
      <c r="D309">
        <v>2256570854</v>
      </c>
      <c r="E309">
        <v>2256570854</v>
      </c>
      <c r="F309">
        <v>0</v>
      </c>
      <c r="G309">
        <v>0</v>
      </c>
      <c r="H309">
        <v>0</v>
      </c>
    </row>
    <row r="310" spans="1:8" x14ac:dyDescent="0.25">
      <c r="A310" t="s">
        <v>326</v>
      </c>
      <c r="B310" t="str">
        <f>+VLOOKUP(A310,Hoja5!$D$2:$E$733,2)</f>
        <v xml:space="preserve">IMPLEMENTACION DE ESTRATEGIAS PARA EL MEJORAMIENTO Y SOSTENIBILIDAD DE LAS FINANZAS EN EL DISTRITO DE CARTAGENA DE INDIAS - Impuesto Transporte por Oleoducto y Gasoducto </v>
      </c>
      <c r="C310">
        <v>0</v>
      </c>
      <c r="D310">
        <v>2256570854</v>
      </c>
      <c r="E310">
        <v>2256570854</v>
      </c>
      <c r="F310">
        <v>0</v>
      </c>
      <c r="G310">
        <v>0</v>
      </c>
      <c r="H310">
        <v>0</v>
      </c>
    </row>
    <row r="311" spans="1:8" x14ac:dyDescent="0.25">
      <c r="A311" t="s">
        <v>1787</v>
      </c>
      <c r="C311">
        <v>2201975541</v>
      </c>
      <c r="D311">
        <v>2201975541</v>
      </c>
      <c r="E311">
        <v>2201975541</v>
      </c>
      <c r="F311">
        <v>0</v>
      </c>
      <c r="G311">
        <v>0</v>
      </c>
      <c r="H311">
        <v>0</v>
      </c>
    </row>
    <row r="312" spans="1:8" x14ac:dyDescent="0.25">
      <c r="A312" t="s">
        <v>328</v>
      </c>
      <c r="B312" t="str">
        <f>+VLOOKUP(A312,Hoja5!$D$2:$E$733,2)</f>
        <v xml:space="preserve">IMPLEMENTACION DE ESTRATEGIAS PARA EL MEJORAMIENTO Y SOSTENIBILIDAD DE LAS FINANZAS EN EL DISTRITO DE CARTAGENA DE INDIAS -Otros Dividendos Cartagena II S.A (S.P.R.C) </v>
      </c>
      <c r="C312">
        <v>2201975541</v>
      </c>
      <c r="D312">
        <v>2201975541</v>
      </c>
      <c r="E312">
        <v>2201975541</v>
      </c>
      <c r="F312">
        <v>0</v>
      </c>
      <c r="G312">
        <v>0</v>
      </c>
      <c r="H312">
        <v>0</v>
      </c>
    </row>
    <row r="313" spans="1:8" x14ac:dyDescent="0.25">
      <c r="A313" t="s">
        <v>1738</v>
      </c>
      <c r="C313">
        <v>185318190</v>
      </c>
      <c r="D313">
        <v>0.44</v>
      </c>
      <c r="E313">
        <v>0</v>
      </c>
      <c r="F313">
        <v>0</v>
      </c>
      <c r="G313">
        <v>0</v>
      </c>
      <c r="H313">
        <v>0</v>
      </c>
    </row>
    <row r="314" spans="1:8" x14ac:dyDescent="0.25">
      <c r="A314" t="s">
        <v>332</v>
      </c>
      <c r="B314" t="str">
        <f>+VLOOKUP(A314,Hoja5!$D$2:$E$733,2)</f>
        <v xml:space="preserve">IMPLEMENTACION DE ESTRATEGIAS PARA EL MEJORAMIENTO Y SOSTENIBILIDAD DE LAS FINANZAS EN EL DISTRITO DE CARTAGENA DE INDIAS -Otros dividendos sociedad portuaria regional cartagena </v>
      </c>
      <c r="C314">
        <v>185318190</v>
      </c>
      <c r="D314">
        <v>0</v>
      </c>
      <c r="E314">
        <v>0</v>
      </c>
      <c r="F314">
        <v>0</v>
      </c>
      <c r="G314">
        <v>0</v>
      </c>
      <c r="H314">
        <v>0</v>
      </c>
    </row>
    <row r="315" spans="1:8" x14ac:dyDescent="0.25">
      <c r="A315" t="s">
        <v>334</v>
      </c>
      <c r="B315" t="str">
        <f>+VLOOKUP(A315,Hoja5!$D$2:$E$733,2)</f>
        <v>IMPLEMENTACION DE ESTRATEGIAS PARA EL MEJORAMIENTO Y SOSTENIBILIDAD DE LAS FINANZAS EN EL DISTRITO DE CARTAGENA DE INDIAS - Dividendos Sociedad Portuaria</v>
      </c>
      <c r="C315">
        <v>0</v>
      </c>
      <c r="D315">
        <v>0.44</v>
      </c>
      <c r="E315">
        <v>0</v>
      </c>
      <c r="F315">
        <v>0</v>
      </c>
      <c r="G315">
        <v>0</v>
      </c>
      <c r="H315">
        <v>0</v>
      </c>
    </row>
    <row r="316" spans="1:8" x14ac:dyDescent="0.25">
      <c r="A316" t="s">
        <v>336</v>
      </c>
      <c r="B316" t="str">
        <f>+VLOOKUP(A316,Hoja5!$D$2:$E$733,2)</f>
        <v>IMPLEMENTACION DE ESTRATEGIAS PARA EL MEJORAMIENTO Y SOSTENIBILIDAD DE LAS FINANZAS EN EL DISTRITO DE CARTAGENA DE INDIAS - Dividendos sociedad portuaria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</row>
    <row r="317" spans="1:8" x14ac:dyDescent="0.25">
      <c r="A317" t="s">
        <v>1788</v>
      </c>
      <c r="C317">
        <v>69585022</v>
      </c>
      <c r="D317">
        <v>69585022</v>
      </c>
      <c r="E317">
        <v>19334250</v>
      </c>
      <c r="F317">
        <v>0</v>
      </c>
      <c r="G317">
        <v>0</v>
      </c>
      <c r="H317">
        <v>0</v>
      </c>
    </row>
    <row r="318" spans="1:8" x14ac:dyDescent="0.25">
      <c r="A318" t="s">
        <v>338</v>
      </c>
      <c r="B318" t="str">
        <f>+VLOOKUP(A318,Hoja5!$D$2:$E$733,2)</f>
        <v>IMPLEMENTACION DE ESTRATEGIAS PARA EL MEJORAMIENTO Y SOSTENIBILIDAD DE LAS FINANZAS EN EL DISTRITO DE CARTAGENA DE INDIAS -Otros dividendos terminal de transporte</v>
      </c>
      <c r="C318">
        <v>69585022</v>
      </c>
      <c r="D318">
        <v>69585022</v>
      </c>
      <c r="E318">
        <v>19334250</v>
      </c>
      <c r="F318">
        <v>0</v>
      </c>
      <c r="G318">
        <v>0</v>
      </c>
      <c r="H318">
        <v>0</v>
      </c>
    </row>
    <row r="319" spans="1:8" x14ac:dyDescent="0.25">
      <c r="A319" t="s">
        <v>1789</v>
      </c>
      <c r="C319">
        <v>11291972</v>
      </c>
      <c r="D319">
        <v>11291972</v>
      </c>
      <c r="E319">
        <v>0</v>
      </c>
      <c r="F319">
        <v>0</v>
      </c>
      <c r="G319">
        <v>0</v>
      </c>
      <c r="H319">
        <v>0</v>
      </c>
    </row>
    <row r="320" spans="1:8" x14ac:dyDescent="0.25">
      <c r="A320" t="s">
        <v>342</v>
      </c>
      <c r="B320" t="str">
        <f>+VLOOKUP(A320,Hoja5!$D$2:$E$733,2)</f>
        <v xml:space="preserve">IMPLEMENTACION DE ESTRATEGIAS PARA EL MEJORAMIENTO Y SOSTENIBILIDAD DE LAS FINANZAS EN EL DISTRITO DE CARTAGENA DE INDIAS -Otros dividendos compania hotelera de colombia </v>
      </c>
      <c r="C320">
        <v>11291972</v>
      </c>
      <c r="D320">
        <v>11291972</v>
      </c>
      <c r="E320">
        <v>0</v>
      </c>
      <c r="F320">
        <v>0</v>
      </c>
      <c r="G320">
        <v>0</v>
      </c>
      <c r="H320">
        <v>0</v>
      </c>
    </row>
    <row r="321" spans="1:8" x14ac:dyDescent="0.25">
      <c r="A321" t="s">
        <v>1795</v>
      </c>
      <c r="C321">
        <v>44377730167</v>
      </c>
      <c r="D321">
        <v>49240047796.110001</v>
      </c>
      <c r="E321">
        <v>48347471434.260002</v>
      </c>
      <c r="F321">
        <v>47035537982.449997</v>
      </c>
      <c r="G321">
        <v>38280449408.540001</v>
      </c>
      <c r="H321">
        <v>13594003008.360001</v>
      </c>
    </row>
    <row r="322" spans="1:8" x14ac:dyDescent="0.25">
      <c r="A322" t="s">
        <v>1722</v>
      </c>
      <c r="C322">
        <v>44377730167</v>
      </c>
      <c r="D322">
        <v>49240047796.110001</v>
      </c>
      <c r="E322">
        <v>48347471434.260002</v>
      </c>
      <c r="F322">
        <v>47035537982.449997</v>
      </c>
      <c r="G322">
        <v>38280449408.540001</v>
      </c>
      <c r="H322">
        <v>13594003008.360001</v>
      </c>
    </row>
    <row r="323" spans="1:8" x14ac:dyDescent="0.25">
      <c r="A323" t="s">
        <v>366</v>
      </c>
      <c r="B323" t="str">
        <f>+VLOOKUP(A323,Hoja5!$D$2:$E$733,2)</f>
        <v>IMPLEMENTACION DEL PLAN DE SANEAMIENTO FISCAL Y FINANCIERO DEL DISTRITO DE CARTAGENA  - Ingresos corrientes de libre destinacion</v>
      </c>
      <c r="C323">
        <v>43377730167</v>
      </c>
      <c r="D323">
        <v>43377730167</v>
      </c>
      <c r="E323">
        <v>42488610585.260002</v>
      </c>
      <c r="F323">
        <v>41176677133.449997</v>
      </c>
      <c r="G323">
        <v>32421588559.540001</v>
      </c>
      <c r="H323">
        <v>12597459788.360001</v>
      </c>
    </row>
    <row r="324" spans="1:8" x14ac:dyDescent="0.25">
      <c r="A324" t="s">
        <v>368</v>
      </c>
      <c r="B324" t="str">
        <f>+VLOOKUP(A324,Hoja5!$D$2:$E$733,2)</f>
        <v>IMPLEMENTACION DEL PLAN DE SANEAMIENTO FISCAL Y FINANCIERO DEL DISTRITO DE CARTAGENA - IDER  - Ingresos corrientes de libre destinacion</v>
      </c>
      <c r="C324">
        <v>1000000000</v>
      </c>
      <c r="D324">
        <v>1000000000</v>
      </c>
      <c r="E324">
        <v>996543220</v>
      </c>
      <c r="F324">
        <v>996543220</v>
      </c>
      <c r="G324">
        <v>996543220</v>
      </c>
      <c r="H324">
        <v>996543220</v>
      </c>
    </row>
    <row r="325" spans="1:8" x14ac:dyDescent="0.25">
      <c r="A325" t="s">
        <v>390</v>
      </c>
      <c r="B325" t="str">
        <f>+VLOOKUP(A325,Hoja5!$D$2:$E$733,2)</f>
        <v>IMPLEMENTACION DEL PLAN DE SANEAMIENTO FISCAL Y FINANCIERO DEL DISTRITO DE CARTAGENA - Reintegros ICLD</v>
      </c>
      <c r="C325">
        <v>0</v>
      </c>
      <c r="D325">
        <v>4862317629.1099997</v>
      </c>
      <c r="E325">
        <v>4862317629</v>
      </c>
      <c r="F325">
        <v>4862317629</v>
      </c>
      <c r="G325">
        <v>4862317629</v>
      </c>
      <c r="H325">
        <v>0</v>
      </c>
    </row>
    <row r="326" spans="1:8" x14ac:dyDescent="0.25">
      <c r="A326" t="s">
        <v>1805</v>
      </c>
      <c r="C326">
        <v>14909239081</v>
      </c>
      <c r="D326">
        <v>14914906959</v>
      </c>
      <c r="E326">
        <v>14908194261.82</v>
      </c>
      <c r="F326">
        <v>14600716923.18</v>
      </c>
      <c r="G326">
        <v>11378344318.809999</v>
      </c>
      <c r="H326">
        <v>10519385045.809999</v>
      </c>
    </row>
    <row r="327" spans="1:8" x14ac:dyDescent="0.25">
      <c r="A327" t="s">
        <v>1759</v>
      </c>
      <c r="C327">
        <v>14909239081</v>
      </c>
      <c r="D327">
        <v>14914906959</v>
      </c>
      <c r="E327">
        <v>14908194261.82</v>
      </c>
      <c r="F327">
        <v>14600716923.18</v>
      </c>
      <c r="G327">
        <v>11378344318.809999</v>
      </c>
      <c r="H327">
        <v>10519385045.809999</v>
      </c>
    </row>
    <row r="328" spans="1:8" x14ac:dyDescent="0.25">
      <c r="A328" t="s">
        <v>1807</v>
      </c>
      <c r="C328">
        <v>14909239081</v>
      </c>
      <c r="D328">
        <v>14914906959</v>
      </c>
      <c r="E328">
        <v>14908194261.82</v>
      </c>
      <c r="F328">
        <v>14600716923.18</v>
      </c>
      <c r="G328">
        <v>11378344318.809999</v>
      </c>
      <c r="H328">
        <v>10519385045.809999</v>
      </c>
    </row>
    <row r="329" spans="1:8" x14ac:dyDescent="0.25">
      <c r="A329" t="s">
        <v>1808</v>
      </c>
      <c r="C329">
        <v>14909239081</v>
      </c>
      <c r="D329">
        <v>14914906959</v>
      </c>
      <c r="E329">
        <v>14908194261.82</v>
      </c>
      <c r="F329">
        <v>14600716923.18</v>
      </c>
      <c r="G329">
        <v>11378344318.809999</v>
      </c>
      <c r="H329">
        <v>10519385045.809999</v>
      </c>
    </row>
    <row r="330" spans="1:8" x14ac:dyDescent="0.25">
      <c r="A330" t="s">
        <v>1722</v>
      </c>
      <c r="C330">
        <v>14909239081</v>
      </c>
      <c r="D330">
        <v>14909239081</v>
      </c>
      <c r="E330">
        <v>14908194261.82</v>
      </c>
      <c r="F330">
        <v>14600716923.18</v>
      </c>
      <c r="G330">
        <v>11378344318.809999</v>
      </c>
      <c r="H330">
        <v>10519385045.809999</v>
      </c>
    </row>
    <row r="331" spans="1:8" x14ac:dyDescent="0.25">
      <c r="A331" t="s">
        <v>404</v>
      </c>
      <c r="B331" t="str">
        <f>+VLOOKUP(A331,Hoja5!$D$2:$E$733,2)</f>
        <v>FONDO DE DESARROLLO LOCAL - Ingresos corrientes de libre destinacion</v>
      </c>
      <c r="C331">
        <v>14909239081</v>
      </c>
      <c r="D331">
        <v>14909239081</v>
      </c>
      <c r="E331">
        <v>14908194261.82</v>
      </c>
      <c r="F331">
        <v>14600716923.18</v>
      </c>
      <c r="G331">
        <v>11378344318.809999</v>
      </c>
      <c r="H331">
        <v>10519385045.809999</v>
      </c>
    </row>
    <row r="332" spans="1:8" x14ac:dyDescent="0.25">
      <c r="A332" t="s">
        <v>1806</v>
      </c>
      <c r="C332">
        <v>0</v>
      </c>
      <c r="D332">
        <v>5667878</v>
      </c>
      <c r="E332">
        <v>0</v>
      </c>
      <c r="F332">
        <v>0</v>
      </c>
      <c r="G332">
        <v>0</v>
      </c>
      <c r="H332">
        <v>0</v>
      </c>
    </row>
    <row r="333" spans="1:8" x14ac:dyDescent="0.25">
      <c r="A333" t="s">
        <v>398</v>
      </c>
      <c r="B333" t="str">
        <f>+VLOOKUP(A333,Hoja5!$D$2:$E$733,2)</f>
        <v>FONDO DE DESARROLLO LOCAL - Multas y Sanciones Localidad 2-SUPERAVIT VIGENCIAS ANTERIORES</v>
      </c>
      <c r="C333">
        <v>0</v>
      </c>
      <c r="D333">
        <v>4860564</v>
      </c>
      <c r="E333">
        <v>0</v>
      </c>
      <c r="F333">
        <v>0</v>
      </c>
      <c r="G333">
        <v>0</v>
      </c>
      <c r="H333">
        <v>0</v>
      </c>
    </row>
    <row r="334" spans="1:8" x14ac:dyDescent="0.25">
      <c r="A334" t="s">
        <v>402</v>
      </c>
      <c r="B334" t="str">
        <f>+VLOOKUP(A334,Hoja5!$D$2:$E$733,2)</f>
        <v>FONDO DE DESARROLLO LOCAL -MULTAS Y SANCIONES - Multas y Sanciones Localidad 2</v>
      </c>
      <c r="C334">
        <v>0</v>
      </c>
      <c r="D334">
        <v>807314</v>
      </c>
      <c r="E334">
        <v>0</v>
      </c>
      <c r="F334">
        <v>0</v>
      </c>
      <c r="G334">
        <v>0</v>
      </c>
      <c r="H334">
        <v>0</v>
      </c>
    </row>
    <row r="335" spans="1:8" x14ac:dyDescent="0.25">
      <c r="A335" t="s">
        <v>1809</v>
      </c>
      <c r="C335">
        <v>101378971917</v>
      </c>
      <c r="D335">
        <v>114941093826.62001</v>
      </c>
      <c r="E335">
        <v>90924733330.590012</v>
      </c>
      <c r="F335">
        <v>83033431383.140015</v>
      </c>
      <c r="G335">
        <v>60573550972.93</v>
      </c>
      <c r="H335">
        <v>57384652513.93</v>
      </c>
    </row>
    <row r="336" spans="1:8" x14ac:dyDescent="0.25">
      <c r="A336" t="s">
        <v>1712</v>
      </c>
      <c r="C336">
        <v>92881354864</v>
      </c>
      <c r="D336">
        <v>105313566746.62001</v>
      </c>
      <c r="E336">
        <v>81397206251.590012</v>
      </c>
      <c r="F336">
        <v>74686451704.070007</v>
      </c>
      <c r="G336">
        <v>53902888212.629997</v>
      </c>
      <c r="H336">
        <v>51381007913.629997</v>
      </c>
    </row>
    <row r="337" spans="1:8" x14ac:dyDescent="0.25">
      <c r="A337" t="s">
        <v>1813</v>
      </c>
      <c r="C337">
        <v>92881354864</v>
      </c>
      <c r="D337">
        <v>105313566746.62001</v>
      </c>
      <c r="E337">
        <v>81397206251.590012</v>
      </c>
      <c r="F337">
        <v>74686451704.070007</v>
      </c>
      <c r="G337">
        <v>53902888212.629997</v>
      </c>
      <c r="H337">
        <v>51381007913.629997</v>
      </c>
    </row>
    <row r="338" spans="1:8" x14ac:dyDescent="0.25">
      <c r="A338" t="s">
        <v>1815</v>
      </c>
      <c r="C338">
        <v>45850823768</v>
      </c>
      <c r="D338">
        <v>45092086159.099998</v>
      </c>
      <c r="E338">
        <v>30191258266.07</v>
      </c>
      <c r="F338">
        <v>28540631964.07</v>
      </c>
      <c r="G338">
        <v>27075135916.07</v>
      </c>
      <c r="H338">
        <v>27061448916.07</v>
      </c>
    </row>
    <row r="339" spans="1:8" x14ac:dyDescent="0.25">
      <c r="A339" t="s">
        <v>1722</v>
      </c>
      <c r="C339">
        <v>8181769174</v>
      </c>
      <c r="D339">
        <v>8181769174</v>
      </c>
      <c r="E339">
        <v>2142465165</v>
      </c>
      <c r="F339">
        <v>2099735165</v>
      </c>
      <c r="G339">
        <v>2096129165</v>
      </c>
      <c r="H339">
        <v>2082442165</v>
      </c>
    </row>
    <row r="340" spans="1:8" x14ac:dyDescent="0.25">
      <c r="A340" t="s">
        <v>506</v>
      </c>
      <c r="B340" t="str">
        <f>+VLOOKUP(A340,Hoja5!$D$2:$E$733,2)</f>
        <v xml:space="preserve">POMCA PROTEGIDO - Ingresos corrientes de libre destinacion - 1% Recurso Hidrico </v>
      </c>
      <c r="C340">
        <v>5649821546</v>
      </c>
      <c r="D340">
        <v>5649821546</v>
      </c>
      <c r="E340">
        <v>0</v>
      </c>
      <c r="F340">
        <v>0</v>
      </c>
      <c r="G340">
        <v>0</v>
      </c>
      <c r="H340">
        <v>0</v>
      </c>
    </row>
    <row r="341" spans="1:8" x14ac:dyDescent="0.25">
      <c r="A341" t="s">
        <v>508</v>
      </c>
      <c r="B341" t="str">
        <f>+VLOOKUP(A341,Hoja5!$D$2:$E$733,2)</f>
        <v>FONDO DE SOLIDARIDAD Y REDISTRIBUCION ASEO - Ingresos corrientes de libre destinacion</v>
      </c>
      <c r="C341">
        <v>2231947627</v>
      </c>
      <c r="D341">
        <v>2231947627</v>
      </c>
      <c r="E341">
        <v>1842465165</v>
      </c>
      <c r="F341">
        <v>1842465165</v>
      </c>
      <c r="G341">
        <v>1842465165</v>
      </c>
      <c r="H341">
        <v>1842465165</v>
      </c>
    </row>
    <row r="342" spans="1:8" x14ac:dyDescent="0.25">
      <c r="A342" t="s">
        <v>510</v>
      </c>
      <c r="B342" t="str">
        <f>+VLOOKUP(A342,Hoja5!$D$2:$E$733,2)</f>
        <v>ACTUALIZACION DEL PSMV - Ingresos corrientes de libre destinacion</v>
      </c>
      <c r="C342">
        <v>1</v>
      </c>
      <c r="D342">
        <v>1</v>
      </c>
      <c r="E342">
        <v>0</v>
      </c>
      <c r="F342">
        <v>0</v>
      </c>
      <c r="G342">
        <v>0</v>
      </c>
      <c r="H342">
        <v>0</v>
      </c>
    </row>
    <row r="343" spans="1:8" x14ac:dyDescent="0.25">
      <c r="A343" t="s">
        <v>512</v>
      </c>
      <c r="B343" t="str">
        <f>+VLOOKUP(A343,Hoja5!$D$2:$E$733,2)</f>
        <v>SANEAMIENTO DE FORMA SEGURA PARA TODOS - Ingresos corrientes de libre destinacion</v>
      </c>
      <c r="C343">
        <v>300000000</v>
      </c>
      <c r="D343">
        <v>300000000</v>
      </c>
      <c r="E343">
        <v>300000000</v>
      </c>
      <c r="F343">
        <v>257270000</v>
      </c>
      <c r="G343">
        <v>253664000</v>
      </c>
      <c r="H343">
        <v>239977000</v>
      </c>
    </row>
    <row r="344" spans="1:8" x14ac:dyDescent="0.25">
      <c r="A344" t="s">
        <v>1826</v>
      </c>
      <c r="C344">
        <v>36093176816</v>
      </c>
      <c r="D344">
        <v>35984811629.099998</v>
      </c>
      <c r="E344">
        <v>27946602745.07</v>
      </c>
      <c r="F344">
        <v>26338706443.07</v>
      </c>
      <c r="G344">
        <v>24876816395.07</v>
      </c>
      <c r="H344">
        <v>24876816395.07</v>
      </c>
    </row>
    <row r="345" spans="1:8" x14ac:dyDescent="0.25">
      <c r="A345" t="s">
        <v>460</v>
      </c>
      <c r="B345" t="str">
        <f>+VLOOKUP(A345,Hoja5!$D$2:$E$733,2)</f>
        <v>DEFINICION E IMPLEMENTACION DEL ESQUEMA DE PRESTACION DE LOS SERVICIOS DE ACUEDUCTO Y ALCANTARILLADO DE LAS COMUNIDADES DE TIERRA BOMBA, ARCHIPIELAGO DE SAN BERNARDO, ISLA FUERTE E ISLA DE BARU. - SGP PG - Agua Potable y Saneamiento Basico</v>
      </c>
      <c r="C345">
        <v>1343486814</v>
      </c>
      <c r="D345">
        <v>1343486814</v>
      </c>
      <c r="E345">
        <v>1343486814</v>
      </c>
      <c r="F345">
        <v>1343486814</v>
      </c>
      <c r="G345">
        <v>1343486814</v>
      </c>
      <c r="H345">
        <v>1343486814</v>
      </c>
    </row>
    <row r="346" spans="1:8" x14ac:dyDescent="0.25">
      <c r="A346" t="s">
        <v>462</v>
      </c>
      <c r="B346" t="str">
        <f>+VLOOKUP(A346,Hoja5!$D$2:$E$733,2)</f>
        <v>CONSTRUCCION DE INFRAESTRUCTURA  PARA EL ACCESO DE AGUA POTABLE EN LA COMUNIDAD ARROYO DE LAS CANOA, ARROYO GRANDE, VEREDA EL ZAPATERO, COMUNIDAD DE LA SEVILLANA. -SGP PG - Agua Potable y Saneamiento Basico</v>
      </c>
      <c r="C346">
        <v>1095680487</v>
      </c>
      <c r="D346">
        <v>0</v>
      </c>
      <c r="E346">
        <v>0</v>
      </c>
      <c r="F346">
        <v>0</v>
      </c>
      <c r="G346">
        <v>0</v>
      </c>
      <c r="H346">
        <v>0</v>
      </c>
    </row>
    <row r="347" spans="1:8" x14ac:dyDescent="0.25">
      <c r="A347" t="s">
        <v>464</v>
      </c>
      <c r="B347" t="str">
        <f>+VLOOKUP(A347,Hoja5!$D$2:$E$733,2)</f>
        <v>EXTENSION DE REDES DE ACUEDUCTO EN SUELO RURAL , INSULAR Y CONTINENTAL DEL DISTRITO DE CARTAGENA -SGP PG - Agua Potable y Saneamiento Basico</v>
      </c>
      <c r="C347">
        <v>734439458</v>
      </c>
      <c r="D347">
        <v>0</v>
      </c>
      <c r="E347">
        <v>0</v>
      </c>
      <c r="F347">
        <v>0</v>
      </c>
      <c r="G347">
        <v>0</v>
      </c>
      <c r="H347">
        <v>0</v>
      </c>
    </row>
    <row r="348" spans="1:8" x14ac:dyDescent="0.25">
      <c r="A348" t="s">
        <v>466</v>
      </c>
      <c r="B348" t="str">
        <f>+VLOOKUP(A348,Hoja5!$D$2:$E$733,2)</f>
        <v>FONDO DE SOLIDARIDAD Y REDISTRIBUCION ASEO - SGP PG - Agua Potable y Saneamiento Basico</v>
      </c>
      <c r="C348">
        <v>14354151181</v>
      </c>
      <c r="D348">
        <v>14354151181</v>
      </c>
      <c r="E348">
        <v>12034271605.07</v>
      </c>
      <c r="F348">
        <v>12034271605.07</v>
      </c>
      <c r="G348">
        <v>10572381557.07</v>
      </c>
      <c r="H348">
        <v>10572381557.07</v>
      </c>
    </row>
    <row r="349" spans="1:8" x14ac:dyDescent="0.25">
      <c r="A349" t="s">
        <v>468</v>
      </c>
      <c r="B349" t="str">
        <f>+VLOOKUP(A349,Hoja5!$D$2:$E$733,2)</f>
        <v>FONDO DE SOLIDARIDAD Y REDISTRIBUCION ACUEDUCTO Y ALCANTARILLADO - SGP PG - Agua Potable y Saneamiento Basico</v>
      </c>
      <c r="C349">
        <v>15699313668</v>
      </c>
      <c r="D349">
        <v>15531677908</v>
      </c>
      <c r="E349">
        <v>10023901196</v>
      </c>
      <c r="F349">
        <v>8416004894</v>
      </c>
      <c r="G349">
        <v>8416004894</v>
      </c>
      <c r="H349">
        <v>8416004894</v>
      </c>
    </row>
    <row r="350" spans="1:8" x14ac:dyDescent="0.25">
      <c r="A350" t="s">
        <v>470</v>
      </c>
      <c r="B350" t="str">
        <f>+VLOOKUP(A350,Hoja5!$D$2:$E$733,2)</f>
        <v>SANEAMIENTO DE FORMA SEGURA PARA TODOS - SGP PG - Agua Potable y Saneamiento Basico</v>
      </c>
      <c r="C350">
        <v>2866105208</v>
      </c>
      <c r="D350">
        <v>0</v>
      </c>
      <c r="E350">
        <v>0</v>
      </c>
      <c r="F350">
        <v>0</v>
      </c>
      <c r="G350">
        <v>0</v>
      </c>
      <c r="H350">
        <v>0</v>
      </c>
    </row>
    <row r="351" spans="1:8" x14ac:dyDescent="0.25">
      <c r="A351" t="s">
        <v>450</v>
      </c>
      <c r="B351" t="str">
        <f>+VLOOKUP(A351,Hoja5!$D$2:$E$733,2)</f>
        <v>FONDO DE SOLIDARIDAD Y REDISTRIBUCION ACUEDUCTO Y ALCANTARILLADO-  SGP Agua Potable y Saneamiento Basico</v>
      </c>
      <c r="C351">
        <v>0</v>
      </c>
      <c r="D351">
        <v>210552595</v>
      </c>
      <c r="E351">
        <v>0</v>
      </c>
      <c r="F351">
        <v>0</v>
      </c>
      <c r="G351">
        <v>0</v>
      </c>
      <c r="H351">
        <v>0</v>
      </c>
    </row>
    <row r="352" spans="1:8" x14ac:dyDescent="0.25">
      <c r="A352" t="s">
        <v>454</v>
      </c>
      <c r="B352" t="str">
        <f>+VLOOKUP(A352,Hoja5!$D$2:$E$733,2)</f>
        <v>FONDO DE SOLIDARIDAD Y REDISTRIBUCION ACUEDUCTO Y ALCANTARILLADO -SGP Agua Potable y Saneamiento Basico - Superavit</v>
      </c>
      <c r="C352">
        <v>0</v>
      </c>
      <c r="D352">
        <v>762749058</v>
      </c>
      <c r="E352">
        <v>762749058</v>
      </c>
      <c r="F352">
        <v>762749058</v>
      </c>
      <c r="G352">
        <v>762749058</v>
      </c>
      <c r="H352">
        <v>762749058</v>
      </c>
    </row>
    <row r="353" spans="1:8" x14ac:dyDescent="0.25">
      <c r="A353" t="s">
        <v>456</v>
      </c>
      <c r="B353" t="str">
        <f>+VLOOKUP(A353,Hoja5!$D$2:$E$733,2)</f>
        <v>FONDO DE SOLIDARIDAD Y REDISTRIBUCION ACUEDUCTO Y ALCANTARILLADO- SGP Agua Potable y Saneamiento Basico - Superavit Vigencias Anteriores</v>
      </c>
      <c r="C353">
        <v>0</v>
      </c>
      <c r="D353">
        <v>3349920094.5999999</v>
      </c>
      <c r="E353">
        <v>3349920094</v>
      </c>
      <c r="F353">
        <v>3349920094</v>
      </c>
      <c r="G353">
        <v>3349920094</v>
      </c>
      <c r="H353">
        <v>3349920094</v>
      </c>
    </row>
    <row r="354" spans="1:8" x14ac:dyDescent="0.25">
      <c r="A354" t="s">
        <v>458</v>
      </c>
      <c r="B354" t="str">
        <f>+VLOOKUP(A354,Hoja5!$D$2:$E$733,2)</f>
        <v>SANEAMIENTO DE FORMA SEGURA PARA TODOS - FONDO DE REDISTRIBUCION Y SOLIDARIDAD ASEO - SGP Agua Potable y Saneamiento Basico</v>
      </c>
      <c r="C354">
        <v>0</v>
      </c>
      <c r="D354">
        <v>432273978.5</v>
      </c>
      <c r="E354">
        <v>432273978</v>
      </c>
      <c r="F354">
        <v>432273978</v>
      </c>
      <c r="G354">
        <v>432273978</v>
      </c>
      <c r="H354">
        <v>432273978</v>
      </c>
    </row>
    <row r="355" spans="1:8" x14ac:dyDescent="0.25">
      <c r="A355" t="s">
        <v>1748</v>
      </c>
      <c r="C355">
        <v>1002562778</v>
      </c>
      <c r="D355">
        <v>0</v>
      </c>
      <c r="E355">
        <v>0</v>
      </c>
      <c r="F355">
        <v>0</v>
      </c>
      <c r="G355">
        <v>0</v>
      </c>
      <c r="H355">
        <v>0</v>
      </c>
    </row>
    <row r="356" spans="1:8" x14ac:dyDescent="0.25">
      <c r="A356" t="s">
        <v>434</v>
      </c>
      <c r="B356" t="str">
        <f>+VLOOKUP(A356,Hoja5!$D$2:$E$733,2)</f>
        <v>FONDO DE SOLIDARIDAD Y REDISTRIBUCION ASEO - Dividendos de acuacar</v>
      </c>
      <c r="C356">
        <v>1002562778</v>
      </c>
      <c r="D356">
        <v>0</v>
      </c>
      <c r="E356">
        <v>0</v>
      </c>
      <c r="F356">
        <v>0</v>
      </c>
      <c r="G356">
        <v>0</v>
      </c>
      <c r="H356">
        <v>0</v>
      </c>
    </row>
    <row r="357" spans="1:8" x14ac:dyDescent="0.25">
      <c r="A357" t="s">
        <v>1822</v>
      </c>
      <c r="C357">
        <v>573315000</v>
      </c>
      <c r="D357">
        <v>675505356</v>
      </c>
      <c r="E357">
        <v>102190356</v>
      </c>
      <c r="F357">
        <v>102190356</v>
      </c>
      <c r="G357">
        <v>102190356</v>
      </c>
      <c r="H357">
        <v>102190356</v>
      </c>
    </row>
    <row r="358" spans="1:8" x14ac:dyDescent="0.25">
      <c r="A358" t="s">
        <v>428</v>
      </c>
      <c r="B358" t="str">
        <f>+VLOOKUP(A358,Hoja5!$D$2:$E$733,2)</f>
        <v>SANEAMIENTO DE FORMA SEGURA PARA TODOS - Rendimientos Financieros SGP APSB</v>
      </c>
      <c r="C358">
        <v>573315000</v>
      </c>
      <c r="D358">
        <v>573315000</v>
      </c>
      <c r="E358">
        <v>0</v>
      </c>
      <c r="F358">
        <v>0</v>
      </c>
      <c r="G358">
        <v>0</v>
      </c>
      <c r="H358">
        <v>0</v>
      </c>
    </row>
    <row r="359" spans="1:8" x14ac:dyDescent="0.25">
      <c r="A359" t="s">
        <v>432</v>
      </c>
      <c r="B359" t="str">
        <f>+VLOOKUP(A359,Hoja5!$D$2:$E$733,2)</f>
        <v>SANEAMIENTO DE FORMA SEGURA PARA TODOS - FONDO DE REDISTRIBUCION Y SOLIDARIDAD ASEO - Rendimientos Financieros SGP Agua Potable y Saneamiento Basico</v>
      </c>
      <c r="C359">
        <v>0</v>
      </c>
      <c r="D359">
        <v>102190356</v>
      </c>
      <c r="E359">
        <v>102190356</v>
      </c>
      <c r="F359">
        <v>102190356</v>
      </c>
      <c r="G359">
        <v>102190356</v>
      </c>
      <c r="H359">
        <v>102190356</v>
      </c>
    </row>
    <row r="360" spans="1:8" x14ac:dyDescent="0.25">
      <c r="A360" t="s">
        <v>1738</v>
      </c>
      <c r="C360">
        <v>0</v>
      </c>
      <c r="D360">
        <v>250000000</v>
      </c>
      <c r="E360">
        <v>0</v>
      </c>
      <c r="F360">
        <v>0</v>
      </c>
      <c r="G360">
        <v>0</v>
      </c>
      <c r="H360">
        <v>0</v>
      </c>
    </row>
    <row r="361" spans="1:8" x14ac:dyDescent="0.25">
      <c r="A361" t="s">
        <v>416</v>
      </c>
      <c r="B361" t="str">
        <f>+VLOOKUP(A361,Hoja5!$D$2:$E$733,2)</f>
        <v>EXTENSION DE REDES DE ACUEDUCTOS EN SUELO RURAL, INSULAR Y CONTINENTAL DEL DISTRITO DE CARTAGENA - Dividendos Sociedad Portuaria</v>
      </c>
      <c r="C361">
        <v>0</v>
      </c>
      <c r="D361">
        <v>250000000</v>
      </c>
      <c r="E361">
        <v>0</v>
      </c>
      <c r="F361">
        <v>0</v>
      </c>
      <c r="G361">
        <v>0</v>
      </c>
      <c r="H361">
        <v>0</v>
      </c>
    </row>
    <row r="362" spans="1:8" x14ac:dyDescent="0.25">
      <c r="A362" t="s">
        <v>1814</v>
      </c>
      <c r="C362">
        <v>45896023209</v>
      </c>
      <c r="D362">
        <v>57462793155</v>
      </c>
      <c r="E362">
        <v>48793420301</v>
      </c>
      <c r="F362">
        <v>45729387892</v>
      </c>
      <c r="G362">
        <v>26432789365</v>
      </c>
      <c r="H362">
        <v>23954428066</v>
      </c>
    </row>
    <row r="363" spans="1:8" x14ac:dyDescent="0.25">
      <c r="A363" t="s">
        <v>1722</v>
      </c>
      <c r="C363">
        <v>8023209</v>
      </c>
      <c r="D363">
        <v>8023209</v>
      </c>
      <c r="E363">
        <v>0</v>
      </c>
      <c r="F363">
        <v>0</v>
      </c>
      <c r="G363">
        <v>0</v>
      </c>
      <c r="H363">
        <v>0</v>
      </c>
    </row>
    <row r="364" spans="1:8" x14ac:dyDescent="0.25">
      <c r="A364" t="s">
        <v>514</v>
      </c>
      <c r="B364" t="str">
        <f>+VLOOKUP(A364,Hoja5!$D$2:$E$733,2)</f>
        <v>ENERGIA LIMPIA ASEQUIBLE, SEGURA, SOSTENIBLE, MODERNA Y EFICIENTE PARA LAS ZONAS RURAL E INSULAR - Ingresos corrientes de libre destinacion</v>
      </c>
      <c r="C364">
        <v>8023209</v>
      </c>
      <c r="D364">
        <v>8023209</v>
      </c>
      <c r="E364">
        <v>0</v>
      </c>
      <c r="F364">
        <v>0</v>
      </c>
      <c r="G364">
        <v>0</v>
      </c>
      <c r="H364">
        <v>0</v>
      </c>
    </row>
    <row r="365" spans="1:8" x14ac:dyDescent="0.25">
      <c r="A365" t="s">
        <v>1812</v>
      </c>
      <c r="C365">
        <v>45888000000</v>
      </c>
      <c r="D365">
        <v>57454769946</v>
      </c>
      <c r="E365">
        <v>48793420301</v>
      </c>
      <c r="F365">
        <v>45729387892</v>
      </c>
      <c r="G365">
        <v>26432789365</v>
      </c>
      <c r="H365">
        <v>23954428066</v>
      </c>
    </row>
    <row r="366" spans="1:8" x14ac:dyDescent="0.25">
      <c r="A366" t="s">
        <v>410</v>
      </c>
      <c r="B366" t="str">
        <f>+VLOOKUP(A366,Hoja5!$D$2:$E$733,2)</f>
        <v>ALUMBRADO PUBLICO Y SUMINISTRO DE ENERGIA PARA EL SISTEMA, EN EL DISTRITO DE CARTAGENA DE INDIAS - Impuesto de alumbrado publico</v>
      </c>
      <c r="C366">
        <v>45888000000</v>
      </c>
      <c r="D366">
        <v>45888000000</v>
      </c>
      <c r="E366">
        <v>45793420301</v>
      </c>
      <c r="F366">
        <v>42729387892</v>
      </c>
      <c r="G366">
        <v>26432789365</v>
      </c>
      <c r="H366">
        <v>23954428066</v>
      </c>
    </row>
    <row r="367" spans="1:8" x14ac:dyDescent="0.25">
      <c r="A367" t="s">
        <v>414</v>
      </c>
      <c r="B367" t="str">
        <f>+VLOOKUP(A367,Hoja5!$D$2:$E$733,2)</f>
        <v>ALUMBRADO PUBLICO Y SUMINISTRO DE ENERGIA PARA EL SISTEMA, EN EL DISTRITO DE CARTAGENA DE INDIAS ¿ Impuesto de Alumbrado Publico</v>
      </c>
      <c r="C367">
        <v>0</v>
      </c>
      <c r="D367">
        <v>11566769946</v>
      </c>
      <c r="E367">
        <v>3000000000</v>
      </c>
      <c r="F367">
        <v>3000000000</v>
      </c>
      <c r="G367">
        <v>0</v>
      </c>
      <c r="H367">
        <v>0</v>
      </c>
    </row>
    <row r="368" spans="1:8" x14ac:dyDescent="0.25">
      <c r="A368" t="s">
        <v>1825</v>
      </c>
      <c r="C368">
        <v>1000000000</v>
      </c>
      <c r="D368">
        <v>2413927836.52</v>
      </c>
      <c r="E368">
        <v>2067927836.52</v>
      </c>
      <c r="F368">
        <v>90832000</v>
      </c>
      <c r="G368">
        <v>86832000</v>
      </c>
      <c r="H368">
        <v>64000000</v>
      </c>
    </row>
    <row r="369" spans="1:8" x14ac:dyDescent="0.25">
      <c r="A369" t="s">
        <v>1722</v>
      </c>
      <c r="C369">
        <v>1000000000</v>
      </c>
      <c r="D369">
        <v>1000000000</v>
      </c>
      <c r="E369">
        <v>654000000</v>
      </c>
      <c r="F369">
        <v>90832000</v>
      </c>
      <c r="G369">
        <v>86832000</v>
      </c>
      <c r="H369">
        <v>64000000</v>
      </c>
    </row>
    <row r="370" spans="1:8" x14ac:dyDescent="0.25">
      <c r="A370" t="s">
        <v>516</v>
      </c>
      <c r="B370" t="str">
        <f>+VLOOKUP(A370,Hoja5!$D$2:$E$733,2)</f>
        <v>ACTUALIZACION DEL PGIRS 2016-2027  Y CARACTERIZACION EN EL DISTRITO DE CARTAGENA DE INDIAS - Ingresos corrientes de libre destinacion</v>
      </c>
      <c r="C370">
        <v>1000000000</v>
      </c>
      <c r="D370">
        <v>1000000000</v>
      </c>
      <c r="E370">
        <v>654000000</v>
      </c>
      <c r="F370">
        <v>90832000</v>
      </c>
      <c r="G370">
        <v>86832000</v>
      </c>
      <c r="H370">
        <v>64000000</v>
      </c>
    </row>
    <row r="371" spans="1:8" x14ac:dyDescent="0.25">
      <c r="A371" t="s">
        <v>1824</v>
      </c>
      <c r="C371">
        <v>0</v>
      </c>
      <c r="D371">
        <v>1413927836.52</v>
      </c>
      <c r="E371">
        <v>1413927836.52</v>
      </c>
      <c r="F371">
        <v>0</v>
      </c>
      <c r="G371">
        <v>0</v>
      </c>
      <c r="H371">
        <v>0</v>
      </c>
    </row>
    <row r="372" spans="1:8" x14ac:dyDescent="0.25">
      <c r="A372" t="s">
        <v>438</v>
      </c>
      <c r="B372" t="str">
        <f>+VLOOKUP(A372,Hoja5!$D$2:$E$733,2)</f>
        <v xml:space="preserve">ACTUALIZACION DEL PGIRS 2016-2027 Y CARACTERIZACION EN EL DISTRITO DE CARTAGENA DE INDIAS- Servicio de Aseo </v>
      </c>
      <c r="C372">
        <v>0</v>
      </c>
      <c r="D372">
        <v>1413927836.52</v>
      </c>
      <c r="E372">
        <v>1413927836.52</v>
      </c>
      <c r="F372">
        <v>0</v>
      </c>
      <c r="G372">
        <v>0</v>
      </c>
      <c r="H372">
        <v>0</v>
      </c>
    </row>
    <row r="373" spans="1:8" x14ac:dyDescent="0.25">
      <c r="A373" t="s">
        <v>1838</v>
      </c>
      <c r="C373">
        <v>30000000</v>
      </c>
      <c r="D373">
        <v>30000000</v>
      </c>
      <c r="E373">
        <v>30000000</v>
      </c>
      <c r="F373">
        <v>11000000</v>
      </c>
      <c r="G373">
        <v>11000000</v>
      </c>
      <c r="H373">
        <v>4000000</v>
      </c>
    </row>
    <row r="374" spans="1:8" x14ac:dyDescent="0.25">
      <c r="A374" t="s">
        <v>1722</v>
      </c>
      <c r="C374">
        <v>30000000</v>
      </c>
      <c r="D374">
        <v>30000000</v>
      </c>
      <c r="E374">
        <v>30000000</v>
      </c>
      <c r="F374">
        <v>11000000</v>
      </c>
      <c r="G374">
        <v>11000000</v>
      </c>
      <c r="H374">
        <v>4000000</v>
      </c>
    </row>
    <row r="375" spans="1:8" x14ac:dyDescent="0.25">
      <c r="A375" t="s">
        <v>518</v>
      </c>
      <c r="B375" t="str">
        <f>+VLOOKUP(A375,Hoja5!$D$2:$E$733,2)</f>
        <v>PLATAFORMA SERVI INFO, PARA LA GESTION EFICIENTE DE LOS SERVICIOS PUBLICOS - Ingresos corrientes de libre destinacion</v>
      </c>
      <c r="C375">
        <v>30000000</v>
      </c>
      <c r="D375">
        <v>30000000</v>
      </c>
      <c r="E375">
        <v>30000000</v>
      </c>
      <c r="F375">
        <v>11000000</v>
      </c>
      <c r="G375">
        <v>11000000</v>
      </c>
      <c r="H375">
        <v>4000000</v>
      </c>
    </row>
    <row r="376" spans="1:8" x14ac:dyDescent="0.25">
      <c r="A376" t="s">
        <v>1819</v>
      </c>
      <c r="C376">
        <v>104507887</v>
      </c>
      <c r="D376">
        <v>314759596</v>
      </c>
      <c r="E376">
        <v>314599848</v>
      </c>
      <c r="F376">
        <v>314599848</v>
      </c>
      <c r="G376">
        <v>297130931.56</v>
      </c>
      <c r="H376">
        <v>297130931.56</v>
      </c>
    </row>
    <row r="377" spans="1:8" x14ac:dyDescent="0.25">
      <c r="A377" t="s">
        <v>1751</v>
      </c>
      <c r="C377">
        <v>104507887</v>
      </c>
      <c r="D377">
        <v>314599848</v>
      </c>
      <c r="E377">
        <v>314599848</v>
      </c>
      <c r="F377">
        <v>314599848</v>
      </c>
      <c r="G377">
        <v>297130931.56</v>
      </c>
      <c r="H377">
        <v>297130931.56</v>
      </c>
    </row>
    <row r="378" spans="1:8" x14ac:dyDescent="0.25">
      <c r="A378" t="s">
        <v>446</v>
      </c>
      <c r="B378" t="str">
        <f>+VLOOKUP(A378,Hoja5!$D$2:$E$733,2)</f>
        <v>ADMINISTRACION Y OPERACION DE LOS CEMENTERIOS PUBLICOS DISTRITALES  POR UNA CARTAGENA LIBRE Y RESILIENTE.  - Venta de Servicios Cementerios</v>
      </c>
      <c r="C378">
        <v>104507887</v>
      </c>
      <c r="D378">
        <v>104507887</v>
      </c>
      <c r="E378">
        <v>104507887</v>
      </c>
      <c r="F378">
        <v>104507887</v>
      </c>
      <c r="G378">
        <v>87038970.560000002</v>
      </c>
      <c r="H378">
        <v>87038970.560000002</v>
      </c>
    </row>
    <row r="379" spans="1:8" x14ac:dyDescent="0.25">
      <c r="A379" t="s">
        <v>442</v>
      </c>
      <c r="B379" t="str">
        <f>+VLOOKUP(A379,Hoja5!$D$2:$E$733,2)</f>
        <v>ADMINISTRACION Y OPERACION DE LOS CEMENTERIOS PUBLICOS DISTRITALES POR UNA CARTAGENA LIBRE Y RESILIENTE - Venta de Servicios Cementerio Superavit</v>
      </c>
      <c r="C379">
        <v>0</v>
      </c>
      <c r="D379">
        <v>105273311</v>
      </c>
      <c r="E379">
        <v>105273311</v>
      </c>
      <c r="F379">
        <v>105273311</v>
      </c>
      <c r="G379">
        <v>105273311</v>
      </c>
      <c r="H379">
        <v>105273311</v>
      </c>
    </row>
    <row r="380" spans="1:8" x14ac:dyDescent="0.25">
      <c r="A380" t="s">
        <v>444</v>
      </c>
      <c r="B380" t="str">
        <f>+VLOOKUP(A380,Hoja5!$D$2:$E$733,2)</f>
        <v xml:space="preserve">ADMINISTRACION Y OPERACION DE LOS CEMENTERIOS PUBLICOS DISTRITALES  POR UNA CARTAGENA LIBRE Y RESILIENTE - Venta de Servicios Cementerio </v>
      </c>
      <c r="C380">
        <v>0</v>
      </c>
      <c r="D380">
        <v>104818650</v>
      </c>
      <c r="E380">
        <v>104818650</v>
      </c>
      <c r="F380">
        <v>104818650</v>
      </c>
      <c r="G380">
        <v>104818650</v>
      </c>
      <c r="H380">
        <v>104818650</v>
      </c>
    </row>
    <row r="381" spans="1:8" x14ac:dyDescent="0.25">
      <c r="A381" t="s">
        <v>1818</v>
      </c>
      <c r="C381">
        <v>0</v>
      </c>
      <c r="D381">
        <v>159748</v>
      </c>
      <c r="E381">
        <v>0</v>
      </c>
      <c r="F381">
        <v>0</v>
      </c>
      <c r="G381">
        <v>0</v>
      </c>
      <c r="H381">
        <v>0</v>
      </c>
    </row>
    <row r="382" spans="1:8" x14ac:dyDescent="0.25">
      <c r="A382" t="s">
        <v>420</v>
      </c>
      <c r="B382" t="str">
        <f>+VLOOKUP(A382,Hoja5!$D$2:$E$733,2)</f>
        <v xml:space="preserve">ADMINISTRACION Y OPERACION DE LOS CEMENTERIOS PUBLICOS DISTRITALES POR UNA CARTAGENA LIBRE Y RESILIENTE - Rendimientos Financieros Venta de Servicios Cementerio </v>
      </c>
      <c r="C382">
        <v>0</v>
      </c>
      <c r="D382">
        <v>110771</v>
      </c>
      <c r="E382">
        <v>0</v>
      </c>
      <c r="F382">
        <v>0</v>
      </c>
      <c r="G382">
        <v>0</v>
      </c>
      <c r="H382">
        <v>0</v>
      </c>
    </row>
    <row r="383" spans="1:8" x14ac:dyDescent="0.25">
      <c r="A383" t="s">
        <v>424</v>
      </c>
      <c r="B383" t="str">
        <f>+VLOOKUP(A383,Hoja5!$D$2:$E$733,2)</f>
        <v xml:space="preserve">ADMINISTRACION Y OPERACION DE LOS CEMENTERIOS PUBLICOS DISTRITALES POR UNA CARTAGENA LIBRE Y RESILIENTE - Rendimientos Financieros Venta de Servicios Cementerio. </v>
      </c>
      <c r="C383">
        <v>0</v>
      </c>
      <c r="D383">
        <v>48977</v>
      </c>
      <c r="E383">
        <v>0</v>
      </c>
      <c r="F383">
        <v>0</v>
      </c>
      <c r="G383">
        <v>0</v>
      </c>
      <c r="H383">
        <v>0</v>
      </c>
    </row>
    <row r="384" spans="1:8" x14ac:dyDescent="0.25">
      <c r="A384" t="s">
        <v>1715</v>
      </c>
      <c r="C384">
        <v>600000000</v>
      </c>
      <c r="D384">
        <v>1465000000</v>
      </c>
      <c r="E384">
        <v>1465000000</v>
      </c>
      <c r="F384">
        <v>1465000000</v>
      </c>
      <c r="G384">
        <v>1378500000</v>
      </c>
      <c r="H384">
        <v>972500000</v>
      </c>
    </row>
    <row r="385" spans="1:8" x14ac:dyDescent="0.25">
      <c r="A385" t="s">
        <v>1827</v>
      </c>
      <c r="B385" t="str">
        <f>+VLOOKUP(A385,Hoja5!$D$2:$E$733,2)</f>
        <v xml:space="preserve">FORTALECIMIENTO RED HOSPITALARIA - VIGENCIAS EXPIRADAS ��� CREDITO INTERNO 2014. </v>
      </c>
      <c r="C385">
        <v>600000000</v>
      </c>
      <c r="D385">
        <v>1465000000</v>
      </c>
      <c r="E385">
        <v>1465000000</v>
      </c>
      <c r="F385">
        <v>1465000000</v>
      </c>
      <c r="G385">
        <v>1378500000</v>
      </c>
      <c r="H385">
        <v>972500000</v>
      </c>
    </row>
    <row r="386" spans="1:8" x14ac:dyDescent="0.25">
      <c r="A386" t="s">
        <v>1828</v>
      </c>
      <c r="B386" t="str">
        <f>+VLOOKUP(A386,Hoja5!$D$2:$E$733,2)</f>
        <v xml:space="preserve">ACTUALIZACION DEL PGIRS 2016-2027 Y CARACTERIZACION EN EL DISTRITO DE CARTAGENA DE INDIAS- Servicio de Aseo </v>
      </c>
      <c r="C386">
        <v>600000000</v>
      </c>
      <c r="D386">
        <v>1465000000</v>
      </c>
      <c r="E386">
        <v>1465000000</v>
      </c>
      <c r="F386">
        <v>1465000000</v>
      </c>
      <c r="G386">
        <v>1378500000</v>
      </c>
      <c r="H386">
        <v>972500000</v>
      </c>
    </row>
    <row r="387" spans="1:8" x14ac:dyDescent="0.25">
      <c r="A387" t="s">
        <v>1722</v>
      </c>
      <c r="C387">
        <v>600000000</v>
      </c>
      <c r="D387">
        <v>1465000000</v>
      </c>
      <c r="E387">
        <v>1465000000</v>
      </c>
      <c r="F387">
        <v>1465000000</v>
      </c>
      <c r="G387">
        <v>1378500000</v>
      </c>
      <c r="H387">
        <v>972500000</v>
      </c>
    </row>
    <row r="388" spans="1:8" x14ac:dyDescent="0.25">
      <c r="A388" t="s">
        <v>472</v>
      </c>
      <c r="B388" t="str">
        <f>+VLOOKUP(A388,Hoja5!$D$2:$E$733,2)</f>
        <v>IMPLEMENTACION DEL PROGRAMA DE FORMACION INTEGRAL ESCUELA TALLER CARTAGENA DE INDIAS DEL DISTRITO DE CARTAGENA - Ingresos corrientes de libre destinacion</v>
      </c>
      <c r="C388">
        <v>600000000</v>
      </c>
      <c r="D388">
        <v>1465000000</v>
      </c>
      <c r="E388">
        <v>1465000000</v>
      </c>
      <c r="F388">
        <v>1465000000</v>
      </c>
      <c r="G388">
        <v>1378500000</v>
      </c>
      <c r="H388">
        <v>972500000</v>
      </c>
    </row>
    <row r="389" spans="1:8" x14ac:dyDescent="0.25">
      <c r="A389" t="s">
        <v>1792</v>
      </c>
      <c r="C389">
        <v>2440240778</v>
      </c>
      <c r="D389">
        <v>2455150805</v>
      </c>
      <c r="E389">
        <v>2455150804</v>
      </c>
      <c r="F389">
        <v>2166859926</v>
      </c>
      <c r="G389">
        <v>955118638</v>
      </c>
      <c r="H389">
        <v>894879304</v>
      </c>
    </row>
    <row r="390" spans="1:8" x14ac:dyDescent="0.25">
      <c r="A390" t="s">
        <v>1793</v>
      </c>
      <c r="C390">
        <v>2065240778</v>
      </c>
      <c r="D390">
        <v>2065240778</v>
      </c>
      <c r="E390">
        <v>2065240777</v>
      </c>
      <c r="F390">
        <v>1891859926</v>
      </c>
      <c r="G390">
        <v>930118638</v>
      </c>
      <c r="H390">
        <v>894879304</v>
      </c>
    </row>
    <row r="391" spans="1:8" x14ac:dyDescent="0.25">
      <c r="A391" t="s">
        <v>1830</v>
      </c>
      <c r="C391">
        <v>1</v>
      </c>
      <c r="D391">
        <v>1</v>
      </c>
      <c r="E391">
        <v>0</v>
      </c>
      <c r="F391">
        <v>0</v>
      </c>
      <c r="G391">
        <v>0</v>
      </c>
      <c r="H391">
        <v>0</v>
      </c>
    </row>
    <row r="392" spans="1:8" x14ac:dyDescent="0.25">
      <c r="A392" t="s">
        <v>1722</v>
      </c>
      <c r="C392">
        <v>1</v>
      </c>
      <c r="D392">
        <v>1</v>
      </c>
      <c r="E392">
        <v>0</v>
      </c>
      <c r="F392">
        <v>0</v>
      </c>
      <c r="G392">
        <v>0</v>
      </c>
      <c r="H392">
        <v>0</v>
      </c>
    </row>
    <row r="393" spans="1:8" x14ac:dyDescent="0.25">
      <c r="A393" t="s">
        <v>476</v>
      </c>
      <c r="B393" t="str">
        <f>+VLOOKUP(A393,Hoja5!$D$2:$E$733,2)</f>
        <v>DESARROLLO DEL ECOSISTEMA DIGITAL BASADO EN LA CUARTA REVOLUCION INDUSTRITAL - Ingresos corrientes de libre destinacion</v>
      </c>
      <c r="C393">
        <v>1</v>
      </c>
      <c r="D393">
        <v>1</v>
      </c>
      <c r="E393">
        <v>0</v>
      </c>
      <c r="F393">
        <v>0</v>
      </c>
      <c r="G393">
        <v>0</v>
      </c>
      <c r="H393">
        <v>0</v>
      </c>
    </row>
    <row r="394" spans="1:8" x14ac:dyDescent="0.25">
      <c r="A394" t="s">
        <v>1823</v>
      </c>
      <c r="C394">
        <v>2000000000</v>
      </c>
      <c r="D394">
        <v>2000000000</v>
      </c>
      <c r="E394">
        <v>2000000000</v>
      </c>
      <c r="F394">
        <v>1844934926</v>
      </c>
      <c r="G394">
        <v>929698638</v>
      </c>
      <c r="H394">
        <v>894879304</v>
      </c>
    </row>
    <row r="395" spans="1:8" x14ac:dyDescent="0.25">
      <c r="A395" t="s">
        <v>1722</v>
      </c>
      <c r="C395">
        <v>1000000000</v>
      </c>
      <c r="D395">
        <v>1000000000</v>
      </c>
      <c r="E395">
        <v>1000000000</v>
      </c>
      <c r="F395">
        <v>847629761</v>
      </c>
      <c r="G395">
        <v>723479001</v>
      </c>
      <c r="H395">
        <v>688659667</v>
      </c>
    </row>
    <row r="396" spans="1:8" x14ac:dyDescent="0.25">
      <c r="A396" t="s">
        <v>478</v>
      </c>
      <c r="B396" t="str">
        <f>+VLOOKUP(A396,Hoja5!$D$2:$E$733,2)</f>
        <v>SISTEMAS DE MERCADOS PUBLICOS  - Ingresos corrientes de libre destinacion</v>
      </c>
      <c r="C396">
        <v>1000000000</v>
      </c>
      <c r="D396">
        <v>1000000000</v>
      </c>
      <c r="E396">
        <v>1000000000</v>
      </c>
      <c r="F396">
        <v>847629761</v>
      </c>
      <c r="G396">
        <v>723479001</v>
      </c>
      <c r="H396">
        <v>688659667</v>
      </c>
    </row>
    <row r="397" spans="1:8" x14ac:dyDescent="0.25">
      <c r="A397" t="s">
        <v>1749</v>
      </c>
      <c r="C397">
        <v>1000000000</v>
      </c>
      <c r="D397">
        <v>1000000000</v>
      </c>
      <c r="E397">
        <v>1000000000</v>
      </c>
      <c r="F397">
        <v>997305165</v>
      </c>
      <c r="G397">
        <v>206219637</v>
      </c>
      <c r="H397">
        <v>206219637</v>
      </c>
    </row>
    <row r="398" spans="1:8" x14ac:dyDescent="0.25">
      <c r="A398" t="s">
        <v>436</v>
      </c>
      <c r="B398" t="str">
        <f>+VLOOKUP(A398,Hoja5!$D$2:$E$733,2)</f>
        <v xml:space="preserve">SISTEMAS DE MERCADOS PUBLICOS  - SGP -  Proposito General </v>
      </c>
      <c r="C398">
        <v>1000000000</v>
      </c>
      <c r="D398">
        <v>1000000000</v>
      </c>
      <c r="E398">
        <v>1000000000</v>
      </c>
      <c r="F398">
        <v>997305165</v>
      </c>
      <c r="G398">
        <v>206219637</v>
      </c>
      <c r="H398">
        <v>206219637</v>
      </c>
    </row>
    <row r="399" spans="1:8" x14ac:dyDescent="0.25">
      <c r="A399" t="s">
        <v>1831</v>
      </c>
      <c r="C399">
        <v>65240777</v>
      </c>
      <c r="D399">
        <v>65240777</v>
      </c>
      <c r="E399">
        <v>65240777</v>
      </c>
      <c r="F399">
        <v>46925000</v>
      </c>
      <c r="G399">
        <v>420000</v>
      </c>
      <c r="H399">
        <v>0</v>
      </c>
    </row>
    <row r="400" spans="1:8" x14ac:dyDescent="0.25">
      <c r="A400" t="s">
        <v>1722</v>
      </c>
      <c r="C400">
        <v>65240777</v>
      </c>
      <c r="D400">
        <v>65240777</v>
      </c>
      <c r="E400">
        <v>65240777</v>
      </c>
      <c r="F400">
        <v>46925000</v>
      </c>
      <c r="G400">
        <v>420000</v>
      </c>
      <c r="H400">
        <v>0</v>
      </c>
    </row>
    <row r="401" spans="1:8" x14ac:dyDescent="0.25">
      <c r="A401" t="s">
        <v>480</v>
      </c>
      <c r="B401" t="str">
        <f>+VLOOKUP(A401,Hoja5!$D$2:$E$733,2)</f>
        <v>INNOVACION A TRAVES DE LA FORMULACION PARTICIPATIVA DE UN PLAN DE INTERNACIONALIZACION PARA LA CIUDAD DE CARTAGENA DE INDIAS - Ingresos corrientes de libre destinacion</v>
      </c>
      <c r="C401">
        <v>11671200</v>
      </c>
      <c r="D401">
        <v>11671200</v>
      </c>
      <c r="E401">
        <v>11671200</v>
      </c>
      <c r="F401">
        <v>5525000</v>
      </c>
      <c r="G401">
        <v>420000</v>
      </c>
      <c r="H401">
        <v>0</v>
      </c>
    </row>
    <row r="402" spans="1:8" x14ac:dyDescent="0.25">
      <c r="A402" t="s">
        <v>482</v>
      </c>
      <c r="B402" t="str">
        <f>+VLOOKUP(A402,Hoja5!$D$2:$E$733,2)</f>
        <v>FORTALECIMIENTO AUMENTO DE LA CAPACIDAD DE COOPERACION NACIONAL E INTERNACIONAL - Ingresos corrientes de libre destinacion</v>
      </c>
      <c r="C402">
        <v>53569577</v>
      </c>
      <c r="D402">
        <v>53569577</v>
      </c>
      <c r="E402">
        <v>53569577</v>
      </c>
      <c r="F402">
        <v>41400000</v>
      </c>
      <c r="G402">
        <v>0</v>
      </c>
      <c r="H402">
        <v>0</v>
      </c>
    </row>
    <row r="403" spans="1:8" x14ac:dyDescent="0.25">
      <c r="A403" t="s">
        <v>1820</v>
      </c>
      <c r="C403">
        <v>375000000</v>
      </c>
      <c r="D403">
        <v>389910027</v>
      </c>
      <c r="E403">
        <v>389910027</v>
      </c>
      <c r="F403">
        <v>275000000</v>
      </c>
      <c r="G403">
        <v>25000000</v>
      </c>
      <c r="H403">
        <v>0</v>
      </c>
    </row>
    <row r="404" spans="1:8" x14ac:dyDescent="0.25">
      <c r="A404" t="s">
        <v>1821</v>
      </c>
      <c r="C404">
        <v>175000000</v>
      </c>
      <c r="D404">
        <v>189910027</v>
      </c>
      <c r="E404">
        <v>189910027</v>
      </c>
      <c r="F404">
        <v>75000000</v>
      </c>
      <c r="G404">
        <v>25000000</v>
      </c>
      <c r="H404">
        <v>0</v>
      </c>
    </row>
    <row r="405" spans="1:8" x14ac:dyDescent="0.25">
      <c r="A405" t="s">
        <v>1722</v>
      </c>
      <c r="C405">
        <v>175000000</v>
      </c>
      <c r="D405">
        <v>175000000</v>
      </c>
      <c r="E405">
        <v>175000000</v>
      </c>
      <c r="F405">
        <v>75000000</v>
      </c>
      <c r="G405">
        <v>25000000</v>
      </c>
      <c r="H405">
        <v>0</v>
      </c>
    </row>
    <row r="406" spans="1:8" x14ac:dyDescent="0.25">
      <c r="A406" t="s">
        <v>484</v>
      </c>
      <c r="B406" t="str">
        <f>+VLOOKUP(A406,Hoja5!$D$2:$E$733,2)</f>
        <v>TURISMO COMO ESTRATEGIA PRODUCTIVA PARA LA REACTIVACION SOCIOECONOMICA DE CARTAGENA DE INDIAS - FESTIVAL INTERNACIONAL DE CINE - Ingresos corrientes de libre destinacion</v>
      </c>
      <c r="C406">
        <v>50000000</v>
      </c>
      <c r="D406">
        <v>50000000</v>
      </c>
      <c r="E406">
        <v>50000000</v>
      </c>
      <c r="F406">
        <v>0</v>
      </c>
      <c r="G406">
        <v>0</v>
      </c>
      <c r="H406">
        <v>0</v>
      </c>
    </row>
    <row r="407" spans="1:8" x14ac:dyDescent="0.25">
      <c r="A407" t="s">
        <v>486</v>
      </c>
      <c r="B407" t="str">
        <f>+VLOOKUP(A407,Hoja5!$D$2:$E$733,2)</f>
        <v>TURISMO COMO ESTRATEGIA PRODUCTIVA PARA LA REACTIVACION SOCIOECONOMICA DE CARTAGENA DE INDIAS - FESTIVAL INTERNACIONAL DE MUSICA - Ingresos corrientes de libre destinacion</v>
      </c>
      <c r="C407">
        <v>50000000</v>
      </c>
      <c r="D407">
        <v>50000000</v>
      </c>
      <c r="E407">
        <v>50000000</v>
      </c>
      <c r="F407">
        <v>0</v>
      </c>
      <c r="G407">
        <v>0</v>
      </c>
      <c r="H407">
        <v>0</v>
      </c>
    </row>
    <row r="408" spans="1:8" x14ac:dyDescent="0.25">
      <c r="A408" t="s">
        <v>488</v>
      </c>
      <c r="B408" t="str">
        <f>+VLOOKUP(A408,Hoja5!$D$2:$E$733,2)</f>
        <v>TURISMO COMO ESTRATEGIA PRODUCTIVA PARA LA REACTIVACION SOCIOECONOMICA DE CARTAGENA DE INDIAS - HAY FESTIVAL  - Ingresos corrientes de libre destinacion</v>
      </c>
      <c r="C408">
        <v>25000000</v>
      </c>
      <c r="D408">
        <v>25000000</v>
      </c>
      <c r="E408">
        <v>25000000</v>
      </c>
      <c r="F408">
        <v>25000000</v>
      </c>
      <c r="G408">
        <v>25000000</v>
      </c>
      <c r="H408">
        <v>0</v>
      </c>
    </row>
    <row r="409" spans="1:8" x14ac:dyDescent="0.25">
      <c r="A409" t="s">
        <v>490</v>
      </c>
      <c r="B409" t="str">
        <f>+VLOOKUP(A409,Hoja5!$D$2:$E$733,2)</f>
        <v>TURISMO COMO ESTRATEGIA PRODUCTIVA PARA LA REACTIVACION SOCIOECONOMICA DE CARTAGENA DE INDIAS - Ingresos corrientes de libre destinacion</v>
      </c>
      <c r="C409">
        <v>50000000</v>
      </c>
      <c r="D409">
        <v>50000000</v>
      </c>
      <c r="E409">
        <v>50000000</v>
      </c>
      <c r="F409">
        <v>50000000</v>
      </c>
      <c r="G409">
        <v>0</v>
      </c>
      <c r="H409">
        <v>0</v>
      </c>
    </row>
    <row r="410" spans="1:8" x14ac:dyDescent="0.25">
      <c r="A410" t="s">
        <v>1745</v>
      </c>
      <c r="C410">
        <v>0</v>
      </c>
      <c r="D410">
        <v>14910027</v>
      </c>
      <c r="E410">
        <v>14910027</v>
      </c>
      <c r="F410">
        <v>0</v>
      </c>
      <c r="G410">
        <v>0</v>
      </c>
      <c r="H410">
        <v>0</v>
      </c>
    </row>
    <row r="411" spans="1:8" x14ac:dyDescent="0.25">
      <c r="A411" t="s">
        <v>426</v>
      </c>
      <c r="B411" t="str">
        <f>+VLOOKUP(A411,Hoja5!$D$2:$E$733,2)</f>
        <v>TURISMO COMO ESTRATEGIA PRODUCTIVA PARA LA REACTIVACION SOCIOECONOMICA DE CARTAGENA DE INDIAS - FESTIVAL INTERNACIONAL DE CINE FESTICINE KIDS - Rendimientos Financieros Otros Dividendos</v>
      </c>
      <c r="C411">
        <v>0</v>
      </c>
      <c r="D411">
        <v>14910027</v>
      </c>
      <c r="E411">
        <v>14910027</v>
      </c>
      <c r="F411">
        <v>0</v>
      </c>
      <c r="G411">
        <v>0</v>
      </c>
      <c r="H411">
        <v>0</v>
      </c>
    </row>
    <row r="412" spans="1:8" x14ac:dyDescent="0.25">
      <c r="A412" t="s">
        <v>1832</v>
      </c>
      <c r="C412">
        <v>100000000</v>
      </c>
      <c r="D412">
        <v>100000000</v>
      </c>
      <c r="E412">
        <v>100000000</v>
      </c>
      <c r="F412">
        <v>100000000</v>
      </c>
      <c r="G412">
        <v>0</v>
      </c>
      <c r="H412">
        <v>0</v>
      </c>
    </row>
    <row r="413" spans="1:8" x14ac:dyDescent="0.25">
      <c r="A413" t="s">
        <v>1722</v>
      </c>
      <c r="C413">
        <v>100000000</v>
      </c>
      <c r="D413">
        <v>100000000</v>
      </c>
      <c r="E413">
        <v>100000000</v>
      </c>
      <c r="F413">
        <v>100000000</v>
      </c>
      <c r="G413">
        <v>0</v>
      </c>
      <c r="H413">
        <v>0</v>
      </c>
    </row>
    <row r="414" spans="1:8" x14ac:dyDescent="0.25">
      <c r="A414" t="s">
        <v>492</v>
      </c>
      <c r="B414" t="str">
        <f>+VLOOKUP(A414,Hoja5!$D$2:$E$733,2)</f>
        <v>TURISMO COMO ESTRATEGIA PRODUCTIVA PARA LA REACTIVACION SOCIOECONOMICA DE CARTAGENA DE INDIAS - Ingresos corrientes de libre destinacion</v>
      </c>
      <c r="C414">
        <v>100000000</v>
      </c>
      <c r="D414">
        <v>100000000</v>
      </c>
      <c r="E414">
        <v>100000000</v>
      </c>
      <c r="F414">
        <v>100000000</v>
      </c>
      <c r="G414">
        <v>0</v>
      </c>
      <c r="H414">
        <v>0</v>
      </c>
    </row>
    <row r="415" spans="1:8" x14ac:dyDescent="0.25">
      <c r="A415" t="s">
        <v>1833</v>
      </c>
      <c r="C415">
        <v>100000000</v>
      </c>
      <c r="D415">
        <v>100000000</v>
      </c>
      <c r="E415">
        <v>100000000</v>
      </c>
      <c r="F415">
        <v>100000000</v>
      </c>
      <c r="G415">
        <v>0</v>
      </c>
      <c r="H415">
        <v>0</v>
      </c>
    </row>
    <row r="416" spans="1:8" x14ac:dyDescent="0.25">
      <c r="A416" t="s">
        <v>1722</v>
      </c>
      <c r="C416">
        <v>100000000</v>
      </c>
      <c r="D416">
        <v>100000000</v>
      </c>
      <c r="E416">
        <v>100000000</v>
      </c>
      <c r="F416">
        <v>100000000</v>
      </c>
      <c r="G416">
        <v>0</v>
      </c>
      <c r="H416">
        <v>0</v>
      </c>
    </row>
    <row r="417" spans="1:8" x14ac:dyDescent="0.25">
      <c r="A417" t="s">
        <v>493</v>
      </c>
      <c r="B417" t="str">
        <f>+VLOOKUP(A417,Hoja5!$D$2:$E$733,2)</f>
        <v>TURISMO COMO ESTRATEGIA PRODUCTIVA PARA LA REACTIVACION SOCIOECONOMICA DE CARTAGENA DE INDIAS - Ingresos corrientes de libre destinacion</v>
      </c>
      <c r="C417">
        <v>100000000</v>
      </c>
      <c r="D417">
        <v>100000000</v>
      </c>
      <c r="E417">
        <v>100000000</v>
      </c>
      <c r="F417">
        <v>100000000</v>
      </c>
      <c r="G417">
        <v>0</v>
      </c>
      <c r="H417">
        <v>0</v>
      </c>
    </row>
    <row r="418" spans="1:8" x14ac:dyDescent="0.25">
      <c r="A418" t="s">
        <v>1759</v>
      </c>
      <c r="C418">
        <v>5457376275</v>
      </c>
      <c r="D418">
        <v>5707376275</v>
      </c>
      <c r="E418">
        <v>5607376275</v>
      </c>
      <c r="F418">
        <v>4715119753.0699997</v>
      </c>
      <c r="G418">
        <v>4337044122.3000002</v>
      </c>
      <c r="H418">
        <v>4136265296.3000002</v>
      </c>
    </row>
    <row r="419" spans="1:8" x14ac:dyDescent="0.25">
      <c r="A419" t="s">
        <v>1816</v>
      </c>
      <c r="C419">
        <v>1142320429</v>
      </c>
      <c r="D419">
        <v>1392320429</v>
      </c>
      <c r="E419">
        <v>1292320429</v>
      </c>
      <c r="F419">
        <v>773896335.40999997</v>
      </c>
      <c r="G419">
        <v>679775342</v>
      </c>
      <c r="H419">
        <v>674775342</v>
      </c>
    </row>
    <row r="420" spans="1:8" x14ac:dyDescent="0.25">
      <c r="A420" t="s">
        <v>1817</v>
      </c>
      <c r="C420">
        <v>1096246775</v>
      </c>
      <c r="D420">
        <v>1346246775</v>
      </c>
      <c r="E420">
        <v>1246246775</v>
      </c>
      <c r="F420">
        <v>773896335.40999997</v>
      </c>
      <c r="G420">
        <v>679775342</v>
      </c>
      <c r="H420">
        <v>674775342</v>
      </c>
    </row>
    <row r="421" spans="1:8" x14ac:dyDescent="0.25">
      <c r="A421" t="s">
        <v>1722</v>
      </c>
      <c r="C421">
        <v>996246775</v>
      </c>
      <c r="D421">
        <v>996246775</v>
      </c>
      <c r="E421">
        <v>996246775</v>
      </c>
      <c r="F421">
        <v>523896335.40999997</v>
      </c>
      <c r="G421">
        <v>460300901</v>
      </c>
      <c r="H421">
        <v>455300901</v>
      </c>
    </row>
    <row r="422" spans="1:8" x14ac:dyDescent="0.25">
      <c r="A422" t="s">
        <v>494</v>
      </c>
      <c r="B422" t="str">
        <f>+VLOOKUP(A422,Hoja5!$D$2:$E$733,2)</f>
        <v>APOYO A LA IMPLEMENTACION DEL MODELO DE PLANEACION Y GESTION EN LA SECRETARIA GENERAL TG+ - Ingresos corrientes de libre destinacion</v>
      </c>
      <c r="C422">
        <v>196246775</v>
      </c>
      <c r="D422">
        <v>196246775</v>
      </c>
      <c r="E422">
        <v>196246775</v>
      </c>
      <c r="F422">
        <v>146396335.41</v>
      </c>
      <c r="G422">
        <v>82800901</v>
      </c>
      <c r="H422">
        <v>82800901</v>
      </c>
    </row>
    <row r="423" spans="1:8" x14ac:dyDescent="0.25">
      <c r="A423" t="s">
        <v>496</v>
      </c>
      <c r="B423" t="str">
        <f>+VLOOKUP(A423,Hoja5!$D$2:$E$733,2)</f>
        <v>FORTALECIMIENTO INSTITUCIONAL DE LA GESTION DOCUMENTAL Y ARCHIVO ET+ - Ingresos corrientes de libre destinacion</v>
      </c>
      <c r="C423">
        <v>800000000</v>
      </c>
      <c r="D423">
        <v>800000000</v>
      </c>
      <c r="E423">
        <v>800000000</v>
      </c>
      <c r="F423">
        <v>377500000</v>
      </c>
      <c r="G423">
        <v>377500000</v>
      </c>
      <c r="H423">
        <v>372500000</v>
      </c>
    </row>
    <row r="424" spans="1:8" x14ac:dyDescent="0.25">
      <c r="A424" t="s">
        <v>1752</v>
      </c>
      <c r="C424">
        <v>100000000</v>
      </c>
      <c r="D424">
        <v>100000000</v>
      </c>
      <c r="E424">
        <v>0</v>
      </c>
      <c r="F424">
        <v>0</v>
      </c>
      <c r="G424">
        <v>0</v>
      </c>
      <c r="H424">
        <v>0</v>
      </c>
    </row>
    <row r="425" spans="1:8" x14ac:dyDescent="0.25">
      <c r="A425" t="s">
        <v>448</v>
      </c>
      <c r="B425" t="str">
        <f>+VLOOKUP(A425,Hoja5!$D$2:$E$733,2)</f>
        <v>FORTALECIMIENTO INSTITUCIONAL DE LA GESTION DOCUMENTAL Y ARCHIVO ET+ - Rendimientos financieros ICLD</v>
      </c>
      <c r="C425">
        <v>100000000</v>
      </c>
      <c r="D425">
        <v>100000000</v>
      </c>
      <c r="E425">
        <v>0</v>
      </c>
      <c r="F425">
        <v>0</v>
      </c>
      <c r="G425">
        <v>0</v>
      </c>
      <c r="H425">
        <v>0</v>
      </c>
    </row>
    <row r="426" spans="1:8" x14ac:dyDescent="0.25">
      <c r="A426" t="s">
        <v>1738</v>
      </c>
      <c r="C426">
        <v>0</v>
      </c>
      <c r="D426">
        <v>250000000</v>
      </c>
      <c r="E426">
        <v>250000000</v>
      </c>
      <c r="F426">
        <v>250000000</v>
      </c>
      <c r="G426">
        <v>219474441</v>
      </c>
      <c r="H426">
        <v>219474441</v>
      </c>
    </row>
    <row r="427" spans="1:8" x14ac:dyDescent="0.25">
      <c r="A427" t="s">
        <v>418</v>
      </c>
      <c r="B427" t="str">
        <f>+VLOOKUP(A427,Hoja5!$D$2:$E$733,2)</f>
        <v>APOYO A LA IMPLEMENTACION DEL MODELO DE PLANEACION Y GESTION DE LA SECRETARIA GENERAL TG+ Dividendos Sociedad Portuaria</v>
      </c>
      <c r="C427">
        <v>0</v>
      </c>
      <c r="D427">
        <v>250000000</v>
      </c>
      <c r="E427">
        <v>250000000</v>
      </c>
      <c r="F427">
        <v>250000000</v>
      </c>
      <c r="G427">
        <v>219474441</v>
      </c>
      <c r="H427">
        <v>219474441</v>
      </c>
    </row>
    <row r="428" spans="1:8" x14ac:dyDescent="0.25">
      <c r="A428" t="s">
        <v>1834</v>
      </c>
      <c r="C428">
        <v>46073654</v>
      </c>
      <c r="D428">
        <v>46073654</v>
      </c>
      <c r="E428">
        <v>46073654</v>
      </c>
      <c r="F428">
        <v>0</v>
      </c>
      <c r="G428">
        <v>0</v>
      </c>
      <c r="H428">
        <v>0</v>
      </c>
    </row>
    <row r="429" spans="1:8" x14ac:dyDescent="0.25">
      <c r="A429" t="s">
        <v>1722</v>
      </c>
      <c r="C429">
        <v>46073654</v>
      </c>
      <c r="D429">
        <v>46073654</v>
      </c>
      <c r="E429">
        <v>46073654</v>
      </c>
      <c r="F429">
        <v>0</v>
      </c>
      <c r="G429">
        <v>0</v>
      </c>
      <c r="H429">
        <v>0</v>
      </c>
    </row>
    <row r="430" spans="1:8" x14ac:dyDescent="0.25">
      <c r="A430" t="s">
        <v>498</v>
      </c>
      <c r="B430" t="str">
        <f>+VLOOKUP(A430,Hoja5!$D$2:$E$733,2)</f>
        <v>TRANSPARENCIA PARA EL FORTALECIMIENTO DE LA CONFIANZA EN LAS INSTITUCIONES DEL DISTRITO DE CARTAGENA. - Ingresos corrientes de libre destinacion</v>
      </c>
      <c r="C430">
        <v>46073654</v>
      </c>
      <c r="D430">
        <v>46073654</v>
      </c>
      <c r="E430">
        <v>46073654</v>
      </c>
      <c r="F430">
        <v>0</v>
      </c>
      <c r="G430">
        <v>0</v>
      </c>
      <c r="H430">
        <v>0</v>
      </c>
    </row>
    <row r="431" spans="1:8" x14ac:dyDescent="0.25">
      <c r="A431" t="s">
        <v>1810</v>
      </c>
      <c r="C431">
        <v>2115055846</v>
      </c>
      <c r="D431">
        <v>2115055846</v>
      </c>
      <c r="E431">
        <v>2115055846</v>
      </c>
      <c r="F431">
        <v>1773260569.6599998</v>
      </c>
      <c r="G431">
        <v>1489305932.3</v>
      </c>
      <c r="H431">
        <v>1452299266.3</v>
      </c>
    </row>
    <row r="432" spans="1:8" x14ac:dyDescent="0.25">
      <c r="A432" t="s">
        <v>1811</v>
      </c>
      <c r="C432">
        <v>800000000</v>
      </c>
      <c r="D432">
        <v>800000000</v>
      </c>
      <c r="E432">
        <v>800000000</v>
      </c>
      <c r="F432">
        <v>673499266</v>
      </c>
      <c r="G432">
        <v>596349266</v>
      </c>
      <c r="H432">
        <v>567842600</v>
      </c>
    </row>
    <row r="433" spans="1:8" x14ac:dyDescent="0.25">
      <c r="A433" t="s">
        <v>1722</v>
      </c>
      <c r="C433">
        <v>800000000</v>
      </c>
      <c r="D433">
        <v>800000000</v>
      </c>
      <c r="E433">
        <v>800000000</v>
      </c>
      <c r="F433">
        <v>673499266</v>
      </c>
      <c r="G433">
        <v>596349266</v>
      </c>
      <c r="H433">
        <v>567842600</v>
      </c>
    </row>
    <row r="434" spans="1:8" x14ac:dyDescent="0.25">
      <c r="A434" t="s">
        <v>408</v>
      </c>
      <c r="B434" t="str">
        <f>+VLOOKUP(A434,Hoja5!$D$2:$E$733,2)</f>
        <v>APORTES PARA LA CONECTIVIDAD Y ACCESO A LAS NUEVAS TECNOLOGIAS DE LA INFORMACION PARA UNA CARTAGENA SOSTENIBLE Y COMPETITIVA - Ingresos corrientes de libre destinacion</v>
      </c>
      <c r="C434">
        <v>800000000</v>
      </c>
      <c r="D434">
        <v>800000000</v>
      </c>
      <c r="E434">
        <v>800000000</v>
      </c>
      <c r="F434">
        <v>673499266</v>
      </c>
      <c r="G434">
        <v>596349266</v>
      </c>
      <c r="H434">
        <v>567842600</v>
      </c>
    </row>
    <row r="435" spans="1:8" x14ac:dyDescent="0.25">
      <c r="A435" t="s">
        <v>1835</v>
      </c>
      <c r="C435">
        <v>103611304</v>
      </c>
      <c r="D435">
        <v>103611304</v>
      </c>
      <c r="E435">
        <v>103611304</v>
      </c>
      <c r="F435">
        <v>103611304</v>
      </c>
      <c r="G435">
        <v>0</v>
      </c>
      <c r="H435">
        <v>0</v>
      </c>
    </row>
    <row r="436" spans="1:8" x14ac:dyDescent="0.25">
      <c r="A436" t="s">
        <v>1722</v>
      </c>
      <c r="C436">
        <v>103611304</v>
      </c>
      <c r="D436">
        <v>103611304</v>
      </c>
      <c r="E436">
        <v>103611304</v>
      </c>
      <c r="F436">
        <v>103611304</v>
      </c>
      <c r="G436">
        <v>0</v>
      </c>
      <c r="H436">
        <v>0</v>
      </c>
    </row>
    <row r="437" spans="1:8" x14ac:dyDescent="0.25">
      <c r="A437" t="s">
        <v>500</v>
      </c>
      <c r="B437" t="str">
        <f>+VLOOKUP(A437,Hoja5!$D$2:$E$733,2)</f>
        <v>AMPLIAR EL NIVEL DE PENETRACION DE INTERNET, PROMOVER Y APROPIAR EL USO DE LAS TIC EN EL DISTRITO DE CARTAGENA. - Ingresos corrientes de libre destinacion</v>
      </c>
      <c r="C437">
        <v>103611304</v>
      </c>
      <c r="D437">
        <v>103611304</v>
      </c>
      <c r="E437">
        <v>103611304</v>
      </c>
      <c r="F437">
        <v>103611304</v>
      </c>
      <c r="G437">
        <v>0</v>
      </c>
      <c r="H437">
        <v>0</v>
      </c>
    </row>
    <row r="438" spans="1:8" x14ac:dyDescent="0.25">
      <c r="A438" t="s">
        <v>1836</v>
      </c>
      <c r="C438">
        <v>611444542</v>
      </c>
      <c r="D438">
        <v>611444542</v>
      </c>
      <c r="E438">
        <v>611444542</v>
      </c>
      <c r="F438">
        <v>608283333.33000004</v>
      </c>
      <c r="G438">
        <v>608283333.33000004</v>
      </c>
      <c r="H438">
        <v>604283333.33000004</v>
      </c>
    </row>
    <row r="439" spans="1:8" x14ac:dyDescent="0.25">
      <c r="A439" t="s">
        <v>1722</v>
      </c>
      <c r="C439">
        <v>611444542</v>
      </c>
      <c r="D439">
        <v>611444542</v>
      </c>
      <c r="E439">
        <v>611444542</v>
      </c>
      <c r="F439">
        <v>608283333.33000004</v>
      </c>
      <c r="G439">
        <v>608283333.33000004</v>
      </c>
      <c r="H439">
        <v>604283333.33000004</v>
      </c>
    </row>
    <row r="440" spans="1:8" x14ac:dyDescent="0.25">
      <c r="A440" t="s">
        <v>502</v>
      </c>
      <c r="B440" t="str">
        <f>+VLOOKUP(A440,Hoja5!$D$2:$E$733,2)</f>
        <v>CARTAGENA HACIA LA MODERNIDAD - Ingresos corrientes de libre destinacion</v>
      </c>
      <c r="C440">
        <v>611444542</v>
      </c>
      <c r="D440">
        <v>611444542</v>
      </c>
      <c r="E440">
        <v>611444542</v>
      </c>
      <c r="F440">
        <v>608283333.33000004</v>
      </c>
      <c r="G440">
        <v>608283333.33000004</v>
      </c>
      <c r="H440">
        <v>604283333.33000004</v>
      </c>
    </row>
    <row r="441" spans="1:8" x14ac:dyDescent="0.25">
      <c r="A441" t="s">
        <v>1837</v>
      </c>
      <c r="C441">
        <v>600000000</v>
      </c>
      <c r="D441">
        <v>600000000</v>
      </c>
      <c r="E441">
        <v>600000000</v>
      </c>
      <c r="F441">
        <v>387866666.32999998</v>
      </c>
      <c r="G441">
        <v>284673332.97000003</v>
      </c>
      <c r="H441">
        <v>280173332.97000003</v>
      </c>
    </row>
    <row r="442" spans="1:8" x14ac:dyDescent="0.25">
      <c r="A442" t="s">
        <v>1722</v>
      </c>
      <c r="C442">
        <v>600000000</v>
      </c>
      <c r="D442">
        <v>600000000</v>
      </c>
      <c r="E442">
        <v>600000000</v>
      </c>
      <c r="F442">
        <v>387866666.32999998</v>
      </c>
      <c r="G442">
        <v>284673332.97000003</v>
      </c>
      <c r="H442">
        <v>280173332.97000003</v>
      </c>
    </row>
    <row r="443" spans="1:8" x14ac:dyDescent="0.25">
      <c r="A443" t="s">
        <v>504</v>
      </c>
      <c r="B443" t="str">
        <f>+VLOOKUP(A443,Hoja5!$D$2:$E$733,2)</f>
        <v>ORGANIZACION Y RECUPERACION DEL PATRIMONIO PUBLICO DE CARTAGENA  - Ingresos corrientes de libre destinacion</v>
      </c>
      <c r="C443">
        <v>600000000</v>
      </c>
      <c r="D443">
        <v>600000000</v>
      </c>
      <c r="E443">
        <v>600000000</v>
      </c>
      <c r="F443">
        <v>387866666.32999998</v>
      </c>
      <c r="G443">
        <v>284673332.97000003</v>
      </c>
      <c r="H443">
        <v>280173332.97000003</v>
      </c>
    </row>
    <row r="444" spans="1:8" x14ac:dyDescent="0.25">
      <c r="A444" t="s">
        <v>1760</v>
      </c>
      <c r="C444">
        <v>2200000000</v>
      </c>
      <c r="D444">
        <v>2200000000</v>
      </c>
      <c r="E444">
        <v>2200000000</v>
      </c>
      <c r="F444">
        <v>2167962848</v>
      </c>
      <c r="G444">
        <v>2167962848</v>
      </c>
      <c r="H444">
        <v>2009190688</v>
      </c>
    </row>
    <row r="445" spans="1:8" x14ac:dyDescent="0.25">
      <c r="A445" t="s">
        <v>1829</v>
      </c>
      <c r="C445">
        <v>2200000000</v>
      </c>
      <c r="D445">
        <v>2200000000</v>
      </c>
      <c r="E445">
        <v>2200000000</v>
      </c>
      <c r="F445">
        <v>2167962848</v>
      </c>
      <c r="G445">
        <v>2167962848</v>
      </c>
      <c r="H445">
        <v>2009190688</v>
      </c>
    </row>
    <row r="446" spans="1:8" x14ac:dyDescent="0.25">
      <c r="A446" t="s">
        <v>1722</v>
      </c>
      <c r="C446">
        <v>2200000000</v>
      </c>
      <c r="D446">
        <v>2200000000</v>
      </c>
      <c r="E446">
        <v>2200000000</v>
      </c>
      <c r="F446">
        <v>2167962848</v>
      </c>
      <c r="G446">
        <v>2167962848</v>
      </c>
      <c r="H446">
        <v>2009190688</v>
      </c>
    </row>
    <row r="447" spans="1:8" x14ac:dyDescent="0.25">
      <c r="A447" t="s">
        <v>474</v>
      </c>
      <c r="B447" t="str">
        <f>+VLOOKUP(A447,Hoja5!$D$2:$E$733,2)</f>
        <v>VIGILANCIA EN LAS PLAYAS DEL DISTRITO DE CARTAGENA DE INDIAS - PROTECCION DE BANISTAS - Ingresos corrientes de libre destinacion</v>
      </c>
      <c r="C447">
        <v>2200000000</v>
      </c>
      <c r="D447">
        <v>2200000000</v>
      </c>
      <c r="E447">
        <v>2200000000</v>
      </c>
      <c r="F447">
        <v>2167962848</v>
      </c>
      <c r="G447">
        <v>2167962848</v>
      </c>
      <c r="H447">
        <v>2009190688</v>
      </c>
    </row>
    <row r="448" spans="1:8" x14ac:dyDescent="0.25">
      <c r="A448" t="s">
        <v>1839</v>
      </c>
      <c r="C448">
        <v>20720873882</v>
      </c>
      <c r="D448">
        <v>42714330545.029999</v>
      </c>
      <c r="E448">
        <v>40943671117.029999</v>
      </c>
      <c r="F448">
        <v>33157396263.52</v>
      </c>
      <c r="G448">
        <v>11564374982.080002</v>
      </c>
      <c r="H448">
        <v>11433142338.160002</v>
      </c>
    </row>
    <row r="449" spans="1:8" x14ac:dyDescent="0.25">
      <c r="A449" t="s">
        <v>1712</v>
      </c>
      <c r="C449">
        <v>20570873882</v>
      </c>
      <c r="D449">
        <v>42564330545.029999</v>
      </c>
      <c r="E449">
        <v>40793671117.029999</v>
      </c>
      <c r="F449">
        <v>33018938589.52</v>
      </c>
      <c r="G449">
        <v>11564374982.080002</v>
      </c>
      <c r="H449">
        <v>11433142338.160002</v>
      </c>
    </row>
    <row r="450" spans="1:8" x14ac:dyDescent="0.25">
      <c r="A450" t="s">
        <v>1718</v>
      </c>
      <c r="C450">
        <v>2</v>
      </c>
      <c r="D450">
        <v>2</v>
      </c>
      <c r="E450">
        <v>0</v>
      </c>
      <c r="F450">
        <v>0</v>
      </c>
      <c r="G450">
        <v>0</v>
      </c>
      <c r="H450">
        <v>0</v>
      </c>
    </row>
    <row r="451" spans="1:8" x14ac:dyDescent="0.25">
      <c r="A451" t="s">
        <v>1733</v>
      </c>
      <c r="C451">
        <v>2</v>
      </c>
      <c r="D451">
        <v>2</v>
      </c>
      <c r="E451">
        <v>0</v>
      </c>
      <c r="F451">
        <v>0</v>
      </c>
      <c r="G451">
        <v>0</v>
      </c>
      <c r="H451">
        <v>0</v>
      </c>
    </row>
    <row r="452" spans="1:8" x14ac:dyDescent="0.25">
      <c r="A452" t="s">
        <v>1722</v>
      </c>
      <c r="C452">
        <v>2</v>
      </c>
      <c r="D452">
        <v>2</v>
      </c>
      <c r="E452">
        <v>0</v>
      </c>
      <c r="F452">
        <v>0</v>
      </c>
      <c r="G452">
        <v>0</v>
      </c>
      <c r="H452">
        <v>0</v>
      </c>
    </row>
    <row r="453" spans="1:8" x14ac:dyDescent="0.25">
      <c r="A453" t="s">
        <v>562</v>
      </c>
      <c r="B453" t="str">
        <f>+VLOOKUP(A453,Hoja5!$D$2:$E$733,2)</f>
        <v>APOYO A LA GENERACION DE ESPACIO PUBLICO  - Ingresos corrientes de libre destinacion</v>
      </c>
      <c r="C453">
        <v>1</v>
      </c>
      <c r="D453">
        <v>1</v>
      </c>
      <c r="E453">
        <v>0</v>
      </c>
      <c r="F453">
        <v>0</v>
      </c>
      <c r="G453">
        <v>0</v>
      </c>
      <c r="H453">
        <v>0</v>
      </c>
    </row>
    <row r="454" spans="1:8" x14ac:dyDescent="0.25">
      <c r="A454" t="s">
        <v>564</v>
      </c>
      <c r="B454" t="str">
        <f>+VLOOKUP(A454,Hoja5!$D$2:$E$733,2)</f>
        <v>PROYECTO DE MOVILIDAD EN CARTAGENA - Ingresos corrientes de libre destinacion</v>
      </c>
      <c r="C454">
        <v>1</v>
      </c>
      <c r="D454">
        <v>1</v>
      </c>
      <c r="E454">
        <v>0</v>
      </c>
      <c r="F454">
        <v>0</v>
      </c>
      <c r="G454">
        <v>0</v>
      </c>
      <c r="H454">
        <v>0</v>
      </c>
    </row>
    <row r="455" spans="1:8" x14ac:dyDescent="0.25">
      <c r="A455" t="s">
        <v>1840</v>
      </c>
      <c r="C455">
        <v>19732522157</v>
      </c>
      <c r="D455">
        <v>41725978820.029999</v>
      </c>
      <c r="E455">
        <v>39955319394.029999</v>
      </c>
      <c r="F455">
        <v>32242702589.52</v>
      </c>
      <c r="G455">
        <v>11564374982.080002</v>
      </c>
      <c r="H455">
        <v>11433142338.160002</v>
      </c>
    </row>
    <row r="456" spans="1:8" x14ac:dyDescent="0.25">
      <c r="A456" t="s">
        <v>1841</v>
      </c>
      <c r="C456">
        <v>12615952070</v>
      </c>
      <c r="D456">
        <v>19989398196.029999</v>
      </c>
      <c r="E456">
        <v>19989398196.029999</v>
      </c>
      <c r="F456">
        <v>12661068833.58</v>
      </c>
      <c r="G456">
        <v>9240389746.8900013</v>
      </c>
      <c r="H456">
        <v>9135657102.9700012</v>
      </c>
    </row>
    <row r="457" spans="1:8" x14ac:dyDescent="0.25">
      <c r="A457" t="s">
        <v>1722</v>
      </c>
      <c r="C457">
        <v>3200000000</v>
      </c>
      <c r="D457">
        <v>4828611013</v>
      </c>
      <c r="E457">
        <v>4828611013</v>
      </c>
      <c r="F457">
        <v>3174385537</v>
      </c>
      <c r="G457">
        <v>2931050026.9699998</v>
      </c>
      <c r="H457">
        <v>2873504025.6599998</v>
      </c>
    </row>
    <row r="458" spans="1:8" x14ac:dyDescent="0.25">
      <c r="A458" t="s">
        <v>566</v>
      </c>
      <c r="B458" t="str">
        <f>+VLOOKUP(A458,Hoja5!$D$2:$E$733,2)</f>
        <v>CONSTRUCCION, MEJORAMIENTO Y REHABILITACION DE VIAS PARA EL TRANSPORTE Y LA MOVILIDAD EN EL DISTRITO DE CARTAGENA DE INDIAS  ET+ - Ingresos corrientes de libre destinacion</v>
      </c>
      <c r="C458">
        <v>3200000000</v>
      </c>
      <c r="D458">
        <v>3200000000</v>
      </c>
      <c r="E458">
        <v>3200000000</v>
      </c>
      <c r="F458">
        <v>3174385537</v>
      </c>
      <c r="G458">
        <v>2931050026.9699998</v>
      </c>
      <c r="H458">
        <v>2873504025.6599998</v>
      </c>
    </row>
    <row r="459" spans="1:8" x14ac:dyDescent="0.25">
      <c r="A459" t="s">
        <v>558</v>
      </c>
      <c r="B459" t="str">
        <f>+VLOOKUP(A459,Hoja5!$D$2:$E$733,2)</f>
        <v>CONSTRUCCION OBRAS DE CONTINGENCIAS - CASA GALERAS - Ingresos Corrientes de Libre Destinacion</v>
      </c>
      <c r="C459">
        <v>0</v>
      </c>
      <c r="D459">
        <v>1628611013</v>
      </c>
      <c r="E459">
        <v>1628611013</v>
      </c>
      <c r="F459">
        <v>0</v>
      </c>
      <c r="G459">
        <v>0</v>
      </c>
      <c r="H459">
        <v>0</v>
      </c>
    </row>
    <row r="460" spans="1:8" x14ac:dyDescent="0.25">
      <c r="A460" t="s">
        <v>1845</v>
      </c>
      <c r="C460">
        <v>0</v>
      </c>
      <c r="D460">
        <v>597908164.32000005</v>
      </c>
      <c r="E460">
        <v>597908164.32000005</v>
      </c>
      <c r="F460">
        <v>534772746.31999999</v>
      </c>
      <c r="G460">
        <v>27434000</v>
      </c>
      <c r="H460">
        <v>25600000</v>
      </c>
    </row>
    <row r="461" spans="1:8" x14ac:dyDescent="0.25">
      <c r="A461" t="s">
        <v>544</v>
      </c>
      <c r="B461" t="str">
        <f>+VLOOKUP(A461,Hoja5!$D$2:$E$733,2)</f>
        <v xml:space="preserve">CONSTRUCCION, MEJORAMIENTO Y REHABILITACION DE VIAS PARA EL TRANSPORTE Y LA MOVILIDAD EN EL DISTRITO DE CARTAGENA DE INDIAS- Rendimientos Financieros   ��� Credito Interno 2017. </v>
      </c>
      <c r="C461">
        <v>0</v>
      </c>
      <c r="D461">
        <v>597908164.32000005</v>
      </c>
      <c r="E461">
        <v>597908164.32000005</v>
      </c>
      <c r="F461">
        <v>534772746.31999999</v>
      </c>
      <c r="G461">
        <v>27434000</v>
      </c>
      <c r="H461">
        <v>25600000</v>
      </c>
    </row>
    <row r="462" spans="1:8" x14ac:dyDescent="0.25">
      <c r="A462" t="s">
        <v>1755</v>
      </c>
      <c r="C462">
        <v>0</v>
      </c>
      <c r="D462">
        <v>271388987</v>
      </c>
      <c r="E462">
        <v>271388987</v>
      </c>
      <c r="F462">
        <v>0</v>
      </c>
      <c r="G462">
        <v>0</v>
      </c>
      <c r="H462">
        <v>0</v>
      </c>
    </row>
    <row r="463" spans="1:8" x14ac:dyDescent="0.25">
      <c r="A463" t="s">
        <v>554</v>
      </c>
      <c r="B463" t="str">
        <f>+VLOOKUP(A463,Hoja5!$D$2:$E$733,2)</f>
        <v>CONSTRUCCION OBRAS DE CONTINGENCIAS - CASA GALERAS - Contraprestaciones Portuarias</v>
      </c>
      <c r="C463">
        <v>0</v>
      </c>
      <c r="D463">
        <v>271388987</v>
      </c>
      <c r="E463">
        <v>271388987</v>
      </c>
      <c r="F463">
        <v>0</v>
      </c>
      <c r="G463">
        <v>0</v>
      </c>
      <c r="H463">
        <v>0</v>
      </c>
    </row>
    <row r="464" spans="1:8" x14ac:dyDescent="0.25">
      <c r="A464" t="s">
        <v>1748</v>
      </c>
      <c r="C464">
        <v>8092544595</v>
      </c>
      <c r="D464">
        <v>12868082556.709999</v>
      </c>
      <c r="E464">
        <v>12868082556.709999</v>
      </c>
      <c r="F464">
        <v>7649911134.2600002</v>
      </c>
      <c r="G464">
        <v>6236553077.3100004</v>
      </c>
      <c r="H464">
        <v>6236553077.3100004</v>
      </c>
    </row>
    <row r="465" spans="1:8" x14ac:dyDescent="0.25">
      <c r="A465" t="s">
        <v>534</v>
      </c>
      <c r="B465" t="str">
        <f>+VLOOKUP(A465,Hoja5!$D$2:$E$733,2)</f>
        <v>CONSTRUCCION, MEJORAMIENTO Y REHABILITACION DE VIAS PARA EL TRANSPORTE Y LA MOVILIDAD EN EL DISTRITO DE CARTAGENA DE INDIAS  ET+ - Dividendos de acuacar</v>
      </c>
      <c r="C465">
        <v>8092544595</v>
      </c>
      <c r="D465">
        <v>8092544595</v>
      </c>
      <c r="E465">
        <v>8092544595</v>
      </c>
      <c r="F465">
        <v>7624210451.5500002</v>
      </c>
      <c r="G465">
        <v>6236553077.3100004</v>
      </c>
      <c r="H465">
        <v>6236553077.3100004</v>
      </c>
    </row>
    <row r="466" spans="1:8" x14ac:dyDescent="0.25">
      <c r="A466" t="s">
        <v>532</v>
      </c>
      <c r="B466" t="str">
        <f>+VLOOKUP(A466,Hoja5!$D$2:$E$733,2)</f>
        <v>CONSTRUCCION, MEJORAMIENTO Y REHABILITACION DE VIAS PARA EL TRANSPORTE Y LA MOVILIDAD EN EL DISTRITO DE CARTAGENA DE INDIAS - Dividendos Acuacar</v>
      </c>
      <c r="C466">
        <v>0</v>
      </c>
      <c r="D466">
        <v>4775537961.71</v>
      </c>
      <c r="E466">
        <v>4775537961.71</v>
      </c>
      <c r="F466">
        <v>25700682.710000001</v>
      </c>
      <c r="G466">
        <v>0</v>
      </c>
      <c r="H466">
        <v>0</v>
      </c>
    </row>
    <row r="467" spans="1:8" x14ac:dyDescent="0.25">
      <c r="A467" t="s">
        <v>1749</v>
      </c>
      <c r="C467">
        <v>0</v>
      </c>
      <c r="D467">
        <v>100000000</v>
      </c>
      <c r="E467">
        <v>100000000</v>
      </c>
      <c r="F467">
        <v>0</v>
      </c>
      <c r="G467">
        <v>0</v>
      </c>
      <c r="H467">
        <v>0</v>
      </c>
    </row>
    <row r="468" spans="1:8" x14ac:dyDescent="0.25">
      <c r="A468" t="s">
        <v>538</v>
      </c>
      <c r="B468" t="str">
        <f>+VLOOKUP(A468,Hoja5!$D$2:$E$733,2)</f>
        <v>CONSTRUCCION OBRAS DE CONTINGENCIAS - CASA GALERAS - SGP Proposito General</v>
      </c>
      <c r="C468">
        <v>0</v>
      </c>
      <c r="D468">
        <v>100000000</v>
      </c>
      <c r="E468">
        <v>100000000</v>
      </c>
      <c r="F468">
        <v>0</v>
      </c>
      <c r="G468">
        <v>0</v>
      </c>
      <c r="H468">
        <v>0</v>
      </c>
    </row>
    <row r="469" spans="1:8" x14ac:dyDescent="0.25">
      <c r="A469" t="s">
        <v>1735</v>
      </c>
      <c r="C469">
        <v>1323407475</v>
      </c>
      <c r="D469">
        <v>1323407475</v>
      </c>
      <c r="E469">
        <v>1323407475</v>
      </c>
      <c r="F469">
        <v>1301999416</v>
      </c>
      <c r="G469">
        <v>45352642.609999999</v>
      </c>
      <c r="H469">
        <v>0</v>
      </c>
    </row>
    <row r="470" spans="1:8" x14ac:dyDescent="0.25">
      <c r="A470" t="s">
        <v>522</v>
      </c>
      <c r="B470" t="str">
        <f>+VLOOKUP(A470,Hoja5!$D$2:$E$733,2)</f>
        <v>CONSTRUCCION, MEJORAMIENTO Y REHABILITACION DE VIAS PARA EL TRANSPORTE Y LA MOVILIDAD EN EL DISTRITO DE CARTAGENA DE INDIAS  ET+ - Impuesto transporte por oleoducto y gasoducto</v>
      </c>
      <c r="C470">
        <v>1323407475</v>
      </c>
      <c r="D470">
        <v>1323407475</v>
      </c>
      <c r="E470">
        <v>1323407475</v>
      </c>
      <c r="F470">
        <v>1301999416</v>
      </c>
      <c r="G470">
        <v>45352642.609999999</v>
      </c>
      <c r="H470">
        <v>0</v>
      </c>
    </row>
    <row r="471" spans="1:8" x14ac:dyDescent="0.25">
      <c r="A471" t="s">
        <v>1846</v>
      </c>
      <c r="C471">
        <v>4172317774</v>
      </c>
      <c r="D471">
        <v>5672317774</v>
      </c>
      <c r="E471">
        <v>4461789875</v>
      </c>
      <c r="F471">
        <v>4134450092.9400001</v>
      </c>
      <c r="G471">
        <v>2109421235.1900001</v>
      </c>
      <c r="H471">
        <v>2082921235.1900001</v>
      </c>
    </row>
    <row r="472" spans="1:8" x14ac:dyDescent="0.25">
      <c r="A472" t="s">
        <v>1722</v>
      </c>
      <c r="C472">
        <v>3172317774</v>
      </c>
      <c r="D472">
        <v>3172317774</v>
      </c>
      <c r="E472">
        <v>3172317774</v>
      </c>
      <c r="F472">
        <v>3155562309.9400001</v>
      </c>
      <c r="G472">
        <v>1212612684.9400001</v>
      </c>
      <c r="H472">
        <v>1186112684.9400001</v>
      </c>
    </row>
    <row r="473" spans="1:8" x14ac:dyDescent="0.25">
      <c r="A473" t="s">
        <v>572</v>
      </c>
      <c r="B473" t="str">
        <f>+VLOOKUP(A473,Hoja5!$D$2:$E$733,2)</f>
        <v>SISTEMA HIDRICO Y PLAN MAESTRO DE ALCANTARILLADO PLUVIALES EN LA CIUDAD PARA SALVAR EL HABITAT ET+ - Ingresos corrientes de libre destinacion</v>
      </c>
      <c r="C473">
        <v>3172317774</v>
      </c>
      <c r="D473">
        <v>3172317774</v>
      </c>
      <c r="E473">
        <v>3172317774</v>
      </c>
      <c r="F473">
        <v>3155562309.9400001</v>
      </c>
      <c r="G473">
        <v>1212612684.9400001</v>
      </c>
      <c r="H473">
        <v>1186112684.9400001</v>
      </c>
    </row>
    <row r="474" spans="1:8" x14ac:dyDescent="0.25">
      <c r="A474" t="s">
        <v>1755</v>
      </c>
      <c r="C474">
        <v>1000000000</v>
      </c>
      <c r="D474">
        <v>2500000000</v>
      </c>
      <c r="E474">
        <v>1289472101</v>
      </c>
      <c r="F474">
        <v>978887783</v>
      </c>
      <c r="G474">
        <v>896808550.25</v>
      </c>
      <c r="H474">
        <v>896808550.25</v>
      </c>
    </row>
    <row r="475" spans="1:8" x14ac:dyDescent="0.25">
      <c r="A475" t="s">
        <v>550</v>
      </c>
      <c r="B475" t="str">
        <f>+VLOOKUP(A475,Hoja5!$D$2:$E$733,2)</f>
        <v>SISTEMA HIDRICO Y PLAN MAESTRO DE ALCANTARILLADO PLUVIALES EN LA CIUDAD PARA SALVAR EL HABITAT ET+ - Contraprestaciones portuarias</v>
      </c>
      <c r="C475">
        <v>1000000000</v>
      </c>
      <c r="D475">
        <v>1000000000</v>
      </c>
      <c r="E475">
        <v>988527741</v>
      </c>
      <c r="F475">
        <v>978887783</v>
      </c>
      <c r="G475">
        <v>896808550.25</v>
      </c>
      <c r="H475">
        <v>896808550.25</v>
      </c>
    </row>
    <row r="476" spans="1:8" x14ac:dyDescent="0.25">
      <c r="A476" t="s">
        <v>548</v>
      </c>
      <c r="B476" t="str">
        <f>+VLOOKUP(A476,Hoja5!$D$2:$E$733,2)</f>
        <v>SISTEMA HIDRICO Y PLAN MAESTRO DE ALCANTARILLADO PLUVIALES EN LA CIUDAD PARA SALVAR EL HABITAT ��� Contraprestaciones Portuarias</v>
      </c>
      <c r="C476">
        <v>0</v>
      </c>
      <c r="D476">
        <v>1500000000</v>
      </c>
      <c r="E476">
        <v>300944360</v>
      </c>
      <c r="F476">
        <v>0</v>
      </c>
      <c r="G476">
        <v>0</v>
      </c>
      <c r="H476">
        <v>0</v>
      </c>
    </row>
    <row r="477" spans="1:8" x14ac:dyDescent="0.25">
      <c r="A477" t="s">
        <v>1842</v>
      </c>
      <c r="C477">
        <v>2944252313</v>
      </c>
      <c r="D477">
        <v>16064262850</v>
      </c>
      <c r="E477">
        <v>15504131323</v>
      </c>
      <c r="F477">
        <v>15447183663</v>
      </c>
      <c r="G477">
        <v>214564000</v>
      </c>
      <c r="H477">
        <v>214564000</v>
      </c>
    </row>
    <row r="478" spans="1:8" x14ac:dyDescent="0.25">
      <c r="A478" t="s">
        <v>1722</v>
      </c>
      <c r="C478">
        <v>267692143</v>
      </c>
      <c r="D478">
        <v>267692143</v>
      </c>
      <c r="E478">
        <v>267692143</v>
      </c>
      <c r="F478">
        <v>220564000</v>
      </c>
      <c r="G478">
        <v>214564000</v>
      </c>
      <c r="H478">
        <v>214564000</v>
      </c>
    </row>
    <row r="479" spans="1:8" x14ac:dyDescent="0.25">
      <c r="A479" t="s">
        <v>568</v>
      </c>
      <c r="B479" t="str">
        <f>+VLOOKUP(A479,Hoja5!$D$2:$E$733,2)</f>
        <v>RECUPERACION INTEGRAL DE CANOS, LAGOS, LAGUNAS Y CIENAGAS DEL DISTRITO DE CARTAGENA DE INDIAS ET+ - Ingresos corrientes de libre destinacion</v>
      </c>
      <c r="C479">
        <v>267692143</v>
      </c>
      <c r="D479">
        <v>267692143</v>
      </c>
      <c r="E479">
        <v>267692143</v>
      </c>
      <c r="F479">
        <v>220564000</v>
      </c>
      <c r="G479">
        <v>214564000</v>
      </c>
      <c r="H479">
        <v>214564000</v>
      </c>
    </row>
    <row r="480" spans="1:8" x14ac:dyDescent="0.25">
      <c r="A480" t="s">
        <v>1756</v>
      </c>
      <c r="C480">
        <v>0</v>
      </c>
      <c r="D480">
        <v>106911</v>
      </c>
      <c r="E480">
        <v>0</v>
      </c>
      <c r="F480">
        <v>0</v>
      </c>
      <c r="G480">
        <v>0</v>
      </c>
      <c r="H480">
        <v>0</v>
      </c>
    </row>
    <row r="481" spans="1:8" x14ac:dyDescent="0.25">
      <c r="A481" t="s">
        <v>560</v>
      </c>
      <c r="B481" t="str">
        <f>+VLOOKUP(A481,Hoja5!$D$2:$E$733,2)</f>
        <v>RECUPERACION INTEGRAL DE CANOS, LAGOS, LAGUNAS Y CIENAGAS DEL DISTRITO DE CARTAGENA DE INDIAS- Sobretasa Alcantarillado</v>
      </c>
      <c r="C481">
        <v>0</v>
      </c>
      <c r="D481">
        <v>106911</v>
      </c>
      <c r="E481">
        <v>0</v>
      </c>
      <c r="F481">
        <v>0</v>
      </c>
      <c r="G481">
        <v>0</v>
      </c>
      <c r="H481">
        <v>0</v>
      </c>
    </row>
    <row r="482" spans="1:8" x14ac:dyDescent="0.25">
      <c r="A482" t="s">
        <v>1844</v>
      </c>
      <c r="C482">
        <v>0</v>
      </c>
      <c r="D482">
        <v>14999983683</v>
      </c>
      <c r="E482">
        <v>14999983683</v>
      </c>
      <c r="F482">
        <v>14999983683</v>
      </c>
      <c r="G482">
        <v>0</v>
      </c>
      <c r="H482">
        <v>0</v>
      </c>
    </row>
    <row r="483" spans="1:8" x14ac:dyDescent="0.25">
      <c r="A483" t="s">
        <v>540</v>
      </c>
      <c r="B483" t="str">
        <f>+VLOOKUP(A483,Hoja5!$D$2:$E$733,2)</f>
        <v xml:space="preserve">RECUPERACION INTEGRAL DE CANOS, LAGOS, LAGUNAS Y CIENAGAS DEL DISTRITO DE CARTAGENA DE INDIAS- VIGENCIAS EXPIRADAS ��� Credito Interno 2017. </v>
      </c>
      <c r="C483">
        <v>0</v>
      </c>
      <c r="D483">
        <v>14999983683</v>
      </c>
      <c r="E483">
        <v>14999983683</v>
      </c>
      <c r="F483">
        <v>14999983683</v>
      </c>
      <c r="G483">
        <v>0</v>
      </c>
      <c r="H483">
        <v>0</v>
      </c>
    </row>
    <row r="484" spans="1:8" x14ac:dyDescent="0.25">
      <c r="A484" t="s">
        <v>1748</v>
      </c>
      <c r="C484">
        <v>2676560170</v>
      </c>
      <c r="D484">
        <v>794480189</v>
      </c>
      <c r="E484">
        <v>236455497</v>
      </c>
      <c r="F484">
        <v>226635980</v>
      </c>
      <c r="G484">
        <v>0</v>
      </c>
      <c r="H484">
        <v>0</v>
      </c>
    </row>
    <row r="485" spans="1:8" x14ac:dyDescent="0.25">
      <c r="A485" t="s">
        <v>536</v>
      </c>
      <c r="B485" t="str">
        <f>+VLOOKUP(A485,Hoja5!$D$2:$E$733,2)</f>
        <v>RECUPERACION INTEGRAL DE CANOS, LAGOS, LAGUNAS Y CIENAGAS DEL DISTRITO DE CARTAGENA DE INDIAS ET+ - Dividendos de acuacar</v>
      </c>
      <c r="C485">
        <v>2676560170</v>
      </c>
      <c r="D485">
        <v>794480189</v>
      </c>
      <c r="E485">
        <v>236455497</v>
      </c>
      <c r="F485">
        <v>226635980</v>
      </c>
      <c r="G485">
        <v>0</v>
      </c>
      <c r="H485">
        <v>0</v>
      </c>
    </row>
    <row r="486" spans="1:8" x14ac:dyDescent="0.25">
      <c r="A486" t="s">
        <v>1737</v>
      </c>
      <c r="C486">
        <v>0</v>
      </c>
      <c r="D486">
        <v>1860968</v>
      </c>
      <c r="E486">
        <v>0</v>
      </c>
      <c r="F486">
        <v>0</v>
      </c>
      <c r="G486">
        <v>0</v>
      </c>
      <c r="H486">
        <v>0</v>
      </c>
    </row>
    <row r="487" spans="1:8" x14ac:dyDescent="0.25">
      <c r="A487" t="s">
        <v>524</v>
      </c>
      <c r="B487" t="str">
        <f>+VLOOKUP(A487,Hoja5!$D$2:$E$733,2)</f>
        <v xml:space="preserve">RECUPERACION INTEGRAL DE CANOS, LAGOS, LAGUNAS Y CIENAGAS DEL DISTRITO DE CARTAGENA DE INDIAS - Rendimientos Financieros Venta de Activos </v>
      </c>
      <c r="C487">
        <v>0</v>
      </c>
      <c r="D487">
        <v>1860968</v>
      </c>
      <c r="E487">
        <v>0</v>
      </c>
      <c r="F487">
        <v>0</v>
      </c>
      <c r="G487">
        <v>0</v>
      </c>
      <c r="H487">
        <v>0</v>
      </c>
    </row>
    <row r="488" spans="1:8" x14ac:dyDescent="0.25">
      <c r="A488" t="s">
        <v>1843</v>
      </c>
      <c r="C488">
        <v>0</v>
      </c>
      <c r="D488">
        <v>138956</v>
      </c>
      <c r="E488">
        <v>0</v>
      </c>
      <c r="F488">
        <v>0</v>
      </c>
      <c r="G488">
        <v>0</v>
      </c>
      <c r="H488">
        <v>0</v>
      </c>
    </row>
    <row r="489" spans="1:8" x14ac:dyDescent="0.25">
      <c r="A489" t="s">
        <v>526</v>
      </c>
      <c r="B489" t="str">
        <f>+VLOOKUP(A489,Hoja5!$D$2:$E$733,2)</f>
        <v xml:space="preserve">RECUPERACION INTEGRAL DE CANOS, LAGOS, LAGUNAS Y CIENAGAS DEL DISTRITO DE CARTAGENA DE INDIAS- Rendimientos Financieros Sobretasa Alcantarillado </v>
      </c>
      <c r="C489">
        <v>0</v>
      </c>
      <c r="D489">
        <v>6287</v>
      </c>
      <c r="E489">
        <v>0</v>
      </c>
      <c r="F489">
        <v>0</v>
      </c>
      <c r="G489">
        <v>0</v>
      </c>
      <c r="H489">
        <v>0</v>
      </c>
    </row>
    <row r="490" spans="1:8" x14ac:dyDescent="0.25">
      <c r="A490" t="s">
        <v>530</v>
      </c>
      <c r="B490" t="str">
        <f>+VLOOKUP(A490,Hoja5!$D$2:$E$733,2)</f>
        <v>RECUPERACION INTEGRAL DE CANOS, LAGOS, LAGUNAS Y CIENAGAS DEL DISTRITO DE CARTAGENA DE INDIAS - Rendimientos Financieros Sobretasa Alcantarillado</v>
      </c>
      <c r="C490">
        <v>0</v>
      </c>
      <c r="D490">
        <v>132669</v>
      </c>
      <c r="E490">
        <v>0</v>
      </c>
      <c r="F490">
        <v>0</v>
      </c>
      <c r="G490">
        <v>0</v>
      </c>
      <c r="H490">
        <v>0</v>
      </c>
    </row>
    <row r="491" spans="1:8" x14ac:dyDescent="0.25">
      <c r="A491" t="s">
        <v>1847</v>
      </c>
      <c r="C491">
        <v>838351723</v>
      </c>
      <c r="D491">
        <v>838351723</v>
      </c>
      <c r="E491">
        <v>838351723</v>
      </c>
      <c r="F491">
        <v>776236000</v>
      </c>
      <c r="G491">
        <v>0</v>
      </c>
      <c r="H491">
        <v>0</v>
      </c>
    </row>
    <row r="492" spans="1:8" x14ac:dyDescent="0.25">
      <c r="A492" t="s">
        <v>1848</v>
      </c>
      <c r="C492">
        <v>838351723</v>
      </c>
      <c r="D492">
        <v>838351723</v>
      </c>
      <c r="E492">
        <v>838351723</v>
      </c>
      <c r="F492">
        <v>776236000</v>
      </c>
      <c r="G492">
        <v>0</v>
      </c>
      <c r="H492">
        <v>0</v>
      </c>
    </row>
    <row r="493" spans="1:8" x14ac:dyDescent="0.25">
      <c r="A493" t="s">
        <v>1722</v>
      </c>
      <c r="C493">
        <v>291851723</v>
      </c>
      <c r="D493">
        <v>291851723</v>
      </c>
      <c r="E493">
        <v>291851723</v>
      </c>
      <c r="F493">
        <v>229736000</v>
      </c>
      <c r="G493">
        <v>0</v>
      </c>
      <c r="H493">
        <v>0</v>
      </c>
    </row>
    <row r="494" spans="1:8" x14ac:dyDescent="0.25">
      <c r="A494" t="s">
        <v>570</v>
      </c>
      <c r="B494" t="str">
        <f>+VLOOKUP(A494,Hoja5!$D$2:$E$733,2)</f>
        <v>ORDENAMIENTO Y RECUPERACION SOCIAL, AMBIENTAL DE LA CIENAGA DE LA VIRGEN  - Ingresos corrientes de libre destinacion</v>
      </c>
      <c r="C494">
        <v>291851723</v>
      </c>
      <c r="D494">
        <v>291851723</v>
      </c>
      <c r="E494">
        <v>291851723</v>
      </c>
      <c r="F494">
        <v>229736000</v>
      </c>
      <c r="G494">
        <v>0</v>
      </c>
      <c r="H494">
        <v>0</v>
      </c>
    </row>
    <row r="495" spans="1:8" x14ac:dyDescent="0.25">
      <c r="A495" t="s">
        <v>1755</v>
      </c>
      <c r="C495">
        <v>546500000</v>
      </c>
      <c r="D495">
        <v>546500000</v>
      </c>
      <c r="E495">
        <v>546500000</v>
      </c>
      <c r="F495">
        <v>546500000</v>
      </c>
      <c r="G495">
        <v>0</v>
      </c>
      <c r="H495">
        <v>0</v>
      </c>
    </row>
    <row r="496" spans="1:8" x14ac:dyDescent="0.25">
      <c r="A496" t="s">
        <v>552</v>
      </c>
      <c r="B496" t="str">
        <f>+VLOOKUP(A496,Hoja5!$D$2:$E$733,2)</f>
        <v>ORDENAMIENTO Y RECUPERACION SOCIAL, AMBIENTAL DE LA CIENAGA DE LA VIRGEN  - Contraprestaciones portuarias</v>
      </c>
      <c r="C496">
        <v>546500000</v>
      </c>
      <c r="D496">
        <v>546500000</v>
      </c>
      <c r="E496">
        <v>546500000</v>
      </c>
      <c r="F496">
        <v>546500000</v>
      </c>
      <c r="G496">
        <v>0</v>
      </c>
      <c r="H496">
        <v>0</v>
      </c>
    </row>
    <row r="497" spans="1:8" x14ac:dyDescent="0.25">
      <c r="A497" t="s">
        <v>1765</v>
      </c>
      <c r="C497">
        <v>150000000</v>
      </c>
      <c r="D497">
        <v>150000000</v>
      </c>
      <c r="E497">
        <v>150000000</v>
      </c>
      <c r="F497">
        <v>138457674</v>
      </c>
      <c r="G497">
        <v>0</v>
      </c>
      <c r="H497">
        <v>0</v>
      </c>
    </row>
    <row r="498" spans="1:8" x14ac:dyDescent="0.25">
      <c r="A498" t="s">
        <v>1766</v>
      </c>
      <c r="C498">
        <v>150000000</v>
      </c>
      <c r="D498">
        <v>150000000</v>
      </c>
      <c r="E498">
        <v>150000000</v>
      </c>
      <c r="F498">
        <v>138457674</v>
      </c>
      <c r="G498">
        <v>0</v>
      </c>
      <c r="H498">
        <v>0</v>
      </c>
    </row>
    <row r="499" spans="1:8" x14ac:dyDescent="0.25">
      <c r="A499" t="s">
        <v>1849</v>
      </c>
      <c r="C499">
        <v>150000000</v>
      </c>
      <c r="D499">
        <v>150000000</v>
      </c>
      <c r="E499">
        <v>150000000</v>
      </c>
      <c r="F499">
        <v>138457674</v>
      </c>
      <c r="G499">
        <v>0</v>
      </c>
      <c r="H499">
        <v>0</v>
      </c>
    </row>
    <row r="500" spans="1:8" x14ac:dyDescent="0.25">
      <c r="A500" t="s">
        <v>1722</v>
      </c>
      <c r="C500">
        <v>150000000</v>
      </c>
      <c r="D500">
        <v>150000000</v>
      </c>
      <c r="E500">
        <v>150000000</v>
      </c>
      <c r="F500">
        <v>138457674</v>
      </c>
      <c r="G500">
        <v>0</v>
      </c>
      <c r="H500">
        <v>0</v>
      </c>
    </row>
    <row r="501" spans="1:8" x14ac:dyDescent="0.25">
      <c r="A501" t="s">
        <v>556</v>
      </c>
      <c r="B501" t="str">
        <f>+VLOOKUP(A501,Hoja5!$D$2:$E$733,2)</f>
        <v>ADECUACION DE CENTRO DE SALUD PARA LA POBLACION NEGRA, AFROCOLOMBIANA, RAIZAL Y PALENQUERA EN DISTRITO DE CARTAGENA - Ingresos corrientes de libre destinacion</v>
      </c>
      <c r="C501">
        <v>150000000</v>
      </c>
      <c r="D501">
        <v>150000000</v>
      </c>
      <c r="E501">
        <v>150000000</v>
      </c>
      <c r="F501">
        <v>138457674</v>
      </c>
      <c r="G501">
        <v>0</v>
      </c>
      <c r="H501">
        <v>0</v>
      </c>
    </row>
    <row r="502" spans="1:8" x14ac:dyDescent="0.25">
      <c r="A502" t="s">
        <v>1850</v>
      </c>
      <c r="C502">
        <v>551433047660</v>
      </c>
      <c r="D502">
        <v>589967878047.25</v>
      </c>
      <c r="E502">
        <v>571857572994.04993</v>
      </c>
      <c r="F502">
        <v>565878973095.7002</v>
      </c>
      <c r="G502">
        <v>552348343791.64001</v>
      </c>
      <c r="H502">
        <v>522739366264.46997</v>
      </c>
    </row>
    <row r="503" spans="1:8" x14ac:dyDescent="0.25">
      <c r="A503" t="s">
        <v>1715</v>
      </c>
      <c r="C503">
        <v>551433047660</v>
      </c>
      <c r="D503">
        <v>589967878047.25</v>
      </c>
      <c r="E503">
        <v>571857572994.04993</v>
      </c>
      <c r="F503">
        <v>565878973095.7002</v>
      </c>
      <c r="G503">
        <v>552348343791.64001</v>
      </c>
      <c r="H503">
        <v>522739366264.46997</v>
      </c>
    </row>
    <row r="504" spans="1:8" x14ac:dyDescent="0.25">
      <c r="A504" t="s">
        <v>1827</v>
      </c>
      <c r="B504" t="str">
        <f>+VLOOKUP(A504,Hoja5!$D$2:$E$733,2)</f>
        <v xml:space="preserve">FORTALECIMIENTO RED HOSPITALARIA - VIGENCIAS EXPIRADAS ��� CREDITO INTERNO 2014. </v>
      </c>
      <c r="C504">
        <v>551433047660</v>
      </c>
      <c r="D504">
        <v>589967878047.25</v>
      </c>
      <c r="E504">
        <v>571857572994.04993</v>
      </c>
      <c r="F504">
        <v>565878973095.7002</v>
      </c>
      <c r="G504">
        <v>552348343791.64001</v>
      </c>
      <c r="H504">
        <v>522739366264.46997</v>
      </c>
    </row>
    <row r="505" spans="1:8" x14ac:dyDescent="0.25">
      <c r="A505" t="s">
        <v>1854</v>
      </c>
      <c r="B505" t="str">
        <f>+VLOOKUP(A505,Hoja5!$D$2:$E$733,2)</f>
        <v xml:space="preserve">ACTUALIZACION DEL PGIRS 2016-2027 Y CARACTERIZACION EN EL DISTRITO DE CARTAGENA DE INDIAS- Servicio de Aseo </v>
      </c>
      <c r="C505">
        <v>531073908515</v>
      </c>
      <c r="D505">
        <v>567781453795.44995</v>
      </c>
      <c r="E505">
        <v>549981073571.43994</v>
      </c>
      <c r="F505">
        <v>546592977545.02008</v>
      </c>
      <c r="G505">
        <v>541180098785.35999</v>
      </c>
      <c r="H505">
        <v>515341205303.68994</v>
      </c>
    </row>
    <row r="506" spans="1:8" x14ac:dyDescent="0.25">
      <c r="A506" t="s">
        <v>1722</v>
      </c>
      <c r="C506">
        <v>47331502715</v>
      </c>
      <c r="D506">
        <v>50493098903</v>
      </c>
      <c r="E506">
        <v>50468962190.959999</v>
      </c>
      <c r="F506">
        <v>50042619868.970001</v>
      </c>
      <c r="G506">
        <v>46236386876.650002</v>
      </c>
      <c r="H506">
        <v>36082409929.480003</v>
      </c>
    </row>
    <row r="507" spans="1:8" x14ac:dyDescent="0.25">
      <c r="A507" t="s">
        <v>596</v>
      </c>
      <c r="B507" t="str">
        <f>+VLOOKUP(A507,Hoja5!$D$2:$E$733,2)</f>
        <v>ACOGIDA - LLEGO Y ME QUEDO EN LA ESCUELA  - Ingresos corrientes de libre destinacion</v>
      </c>
      <c r="C507">
        <v>319475085</v>
      </c>
      <c r="D507">
        <v>897786977</v>
      </c>
      <c r="E507">
        <v>897786977</v>
      </c>
      <c r="F507">
        <v>897786977</v>
      </c>
      <c r="G507">
        <v>533527832</v>
      </c>
      <c r="H507">
        <v>522934500</v>
      </c>
    </row>
    <row r="508" spans="1:8" x14ac:dyDescent="0.25">
      <c r="A508" t="s">
        <v>598</v>
      </c>
      <c r="B508" t="str">
        <f>+VLOOKUP(A508,Hoja5!$D$2:$E$733,2)</f>
        <v>ACOGIDA - PERMANECER - ALIMENTACION ESCOLAR   - Ingresos corrientes de libre destinacion</v>
      </c>
      <c r="C508">
        <v>13200000000</v>
      </c>
      <c r="D508">
        <v>12417130060</v>
      </c>
      <c r="E508">
        <v>12417130059.459999</v>
      </c>
      <c r="F508">
        <v>12417130058.41</v>
      </c>
      <c r="G508">
        <v>11861336516.99</v>
      </c>
      <c r="H508">
        <v>11267966354.200001</v>
      </c>
    </row>
    <row r="509" spans="1:8" x14ac:dyDescent="0.25">
      <c r="A509" t="s">
        <v>600</v>
      </c>
      <c r="B509" t="str">
        <f>+VLOOKUP(A509,Hoja5!$D$2:$E$733,2)</f>
        <v>ACOGIDA - PERMANECER - TRANSPORTE  ESCOLAR   - Ingresos Corrientes de Libre Destinacion</v>
      </c>
      <c r="C509">
        <v>3005523554</v>
      </c>
      <c r="D509">
        <v>0</v>
      </c>
      <c r="E509">
        <v>0</v>
      </c>
      <c r="F509">
        <v>0</v>
      </c>
      <c r="G509">
        <v>0</v>
      </c>
      <c r="H509">
        <v>0</v>
      </c>
    </row>
    <row r="510" spans="1:8" x14ac:dyDescent="0.25">
      <c r="A510" t="s">
        <v>602</v>
      </c>
      <c r="B510" t="str">
        <f>+VLOOKUP(A510,Hoja5!$D$2:$E$733,2)</f>
        <v>ACOGIDA - PERMANECER  - OTRAS ESTRATEGIAS DE PERMANENCIA  - Ingresos corrientes de libre destinacion</v>
      </c>
      <c r="C510">
        <v>700000000</v>
      </c>
      <c r="D510">
        <v>1352134590</v>
      </c>
      <c r="E510">
        <v>1352134590</v>
      </c>
      <c r="F510">
        <v>1185178843</v>
      </c>
      <c r="G510">
        <v>162933333</v>
      </c>
      <c r="H510">
        <v>160133333</v>
      </c>
    </row>
    <row r="511" spans="1:8" x14ac:dyDescent="0.25">
      <c r="A511" t="s">
        <v>604</v>
      </c>
      <c r="B511" t="str">
        <f>+VLOOKUP(A511,Hoja5!$D$2:$E$733,2)</f>
        <v>ACOGIDA - ATENCION A POBLACION DIVERSA  - Ingresos corrientes de libre destinacion</v>
      </c>
      <c r="C511">
        <v>83197486</v>
      </c>
      <c r="D511">
        <v>83197486</v>
      </c>
      <c r="E511">
        <v>83197486</v>
      </c>
      <c r="F511">
        <v>29428736</v>
      </c>
      <c r="G511">
        <v>0</v>
      </c>
      <c r="H511">
        <v>0</v>
      </c>
    </row>
    <row r="512" spans="1:8" x14ac:dyDescent="0.25">
      <c r="A512" t="s">
        <v>606</v>
      </c>
      <c r="B512" t="str">
        <f>+VLOOKUP(A512,Hoja5!$D$2:$E$733,2)</f>
        <v>ACOGIDA - ATENCION A  JOVENES Y ADULTOS  - Ingresos corrientes de libre destinacion</v>
      </c>
      <c r="C512">
        <v>1005827769</v>
      </c>
      <c r="D512">
        <v>915228820</v>
      </c>
      <c r="E512">
        <v>915228818.36000001</v>
      </c>
      <c r="F512">
        <v>915228818.36000001</v>
      </c>
      <c r="G512">
        <v>673338351</v>
      </c>
      <c r="H512">
        <v>673338351</v>
      </c>
    </row>
    <row r="513" spans="1:8" x14ac:dyDescent="0.25">
      <c r="A513" t="s">
        <v>608</v>
      </c>
      <c r="B513" t="str">
        <f>+VLOOKUP(A513,Hoja5!$D$2:$E$733,2)</f>
        <v>ACOGIDA - FORTALECIMIENTO DE LOS AMBIENTES DE APRENDIZAJE DE LAS SEDES EDUCATIVAS  - Ingresos corrientes de libre destinacion</v>
      </c>
      <c r="C513">
        <v>12000000000</v>
      </c>
      <c r="D513">
        <v>6462913510</v>
      </c>
      <c r="E513">
        <v>6462913510</v>
      </c>
      <c r="F513">
        <v>6462913510</v>
      </c>
      <c r="G513">
        <v>6432326214</v>
      </c>
      <c r="H513">
        <v>680111819</v>
      </c>
    </row>
    <row r="514" spans="1:8" x14ac:dyDescent="0.25">
      <c r="A514" t="s">
        <v>610</v>
      </c>
      <c r="B514" t="str">
        <f>+VLOOKUP(A514,Hoja5!$D$2:$E$733,2)</f>
        <v>ACOGIDA - ATENCION A POBLACION CON EXTRAEDAD  - Ingresos corrientes de libre destinacion</v>
      </c>
      <c r="C514">
        <v>2151931782</v>
      </c>
      <c r="D514">
        <v>1936035438</v>
      </c>
      <c r="E514">
        <v>1936035438</v>
      </c>
      <c r="F514">
        <v>1936035438</v>
      </c>
      <c r="G514">
        <v>1598913170</v>
      </c>
      <c r="H514">
        <v>1588876670</v>
      </c>
    </row>
    <row r="515" spans="1:8" x14ac:dyDescent="0.25">
      <c r="A515" t="s">
        <v>612</v>
      </c>
      <c r="B515" t="str">
        <f>+VLOOKUP(A515,Hoja5!$D$2:$E$733,2)</f>
        <v>SENTENCIAS Y CONCILIACIONES - OPTMIZACION DE LA OPERACION DE LAS INSTITUCIONES EDUCATIVAS OFICIALES DE CARTAGENA DE INDIAS  - Ingresos corrientes de libre destinacion</v>
      </c>
      <c r="C515">
        <v>46164420</v>
      </c>
      <c r="D515">
        <v>0</v>
      </c>
      <c r="E515">
        <v>0</v>
      </c>
      <c r="F515">
        <v>0</v>
      </c>
      <c r="G515">
        <v>0</v>
      </c>
      <c r="H515">
        <v>0</v>
      </c>
    </row>
    <row r="516" spans="1:8" x14ac:dyDescent="0.25">
      <c r="A516" t="s">
        <v>614</v>
      </c>
      <c r="B516" t="str">
        <f>+VLOOKUP(A516,Hoja5!$D$2:$E$733,2)</f>
        <v>PASIVOS EXIGIBLES - OPTIMIZACION DE LA OPERACION DE LAS INSTITUCIONES EDUCATIVAS OFICIALES DE CARTAGENA DE INDIAS - VIGENCIAS EXPIRADAS  - Ingresos corrientes de libre destinacion</v>
      </c>
      <c r="C516">
        <v>68269277</v>
      </c>
      <c r="D516">
        <v>0</v>
      </c>
      <c r="E516">
        <v>0</v>
      </c>
      <c r="F516">
        <v>0</v>
      </c>
      <c r="G516">
        <v>0</v>
      </c>
      <c r="H516">
        <v>0</v>
      </c>
    </row>
    <row r="517" spans="1:8" x14ac:dyDescent="0.25">
      <c r="A517" t="s">
        <v>616</v>
      </c>
      <c r="B517" t="str">
        <f>+VLOOKUP(A517,Hoja5!$D$2:$E$733,2)</f>
        <v>GASTOS ADMINISTRATIVOS PLANTA CENTRAL - ADMINISTRACION DEL TALENTO HUMANO DEL SECTOR EDUCATIVO OFICIAL DE CARTAGENA DE INDIAS  - Ingresos corrientes de libre destinacion</v>
      </c>
      <c r="C517">
        <v>1</v>
      </c>
      <c r="D517">
        <v>1414436227</v>
      </c>
      <c r="E517">
        <v>1414436227</v>
      </c>
      <c r="F517">
        <v>1210686227</v>
      </c>
      <c r="G517">
        <v>1111457362</v>
      </c>
      <c r="H517">
        <v>67130847</v>
      </c>
    </row>
    <row r="518" spans="1:8" x14ac:dyDescent="0.25">
      <c r="A518" t="s">
        <v>618</v>
      </c>
      <c r="B518" t="str">
        <f>+VLOOKUP(A518,Hoja5!$D$2:$E$733,2)</f>
        <v>GASTOS GENERALES  - ADMINISTRACION DEL TALENTO HUMANO EN EL SECTOR EDUCATIVO OFICIAL DE CARTAGENA DE INDIAS  - Ingresos corrientes de libre destinacion</v>
      </c>
      <c r="C518">
        <v>3744652</v>
      </c>
      <c r="D518">
        <v>8744652</v>
      </c>
      <c r="E518">
        <v>2889366</v>
      </c>
      <c r="F518">
        <v>2889366</v>
      </c>
      <c r="G518">
        <v>2889366</v>
      </c>
      <c r="H518">
        <v>2889366</v>
      </c>
    </row>
    <row r="519" spans="1:8" x14ac:dyDescent="0.25">
      <c r="A519" t="s">
        <v>620</v>
      </c>
      <c r="B519" t="str">
        <f>+VLOOKUP(A519,Hoja5!$D$2:$E$733,2)</f>
        <v>GASTOS DE PERSONAL ADMINISTRATIVOS Y DOCENTE - ADMINISTRACION DEL TALENTO HUMANO DEL SECTOR EDUCATIVO OFICIAL DE CARTAGENA DE INDIAS  - Ingresos corrientes de libre destinacion</v>
      </c>
      <c r="C519">
        <v>1</v>
      </c>
      <c r="D519">
        <v>1119914748</v>
      </c>
      <c r="E519">
        <v>1119914748</v>
      </c>
      <c r="F519">
        <v>1118047016</v>
      </c>
      <c r="G519">
        <v>1108047016</v>
      </c>
      <c r="H519">
        <v>0</v>
      </c>
    </row>
    <row r="520" spans="1:8" x14ac:dyDescent="0.25">
      <c r="A520" t="s">
        <v>622</v>
      </c>
      <c r="B520" t="str">
        <f>+VLOOKUP(A520,Hoja5!$D$2:$E$733,2)</f>
        <v>OPTMIZACION DE LA OPERACION DE LAS INSTITUCIONES EDUCATIVAS OFICIALES DE CARTAGENA DE INDIAS (CALIDAD MATRICULA OFICIAL)  - Ingresos corrientes de libre destinacion</v>
      </c>
      <c r="C520">
        <v>14747368688</v>
      </c>
      <c r="D520">
        <v>14665874167</v>
      </c>
      <c r="E520">
        <v>14665874166.139999</v>
      </c>
      <c r="F520">
        <v>14665874165.200001</v>
      </c>
      <c r="G520">
        <v>14648274165.200001</v>
      </c>
      <c r="H520">
        <v>14525621924.1</v>
      </c>
    </row>
    <row r="521" spans="1:8" x14ac:dyDescent="0.25">
      <c r="A521" t="s">
        <v>654</v>
      </c>
      <c r="B521" t="str">
        <f>+VLOOKUP(A521,Hoja5!$D$2:$E$733,2)</f>
        <v>DOTACION ADMINISTRATIVOS DEL TALENTO HUMANO DEL SERVICIO EDUCATIVO OFICIAL DEL DISTRITO DE CARTAGENA - Ingresos Corrientes de Libre Destinacion</v>
      </c>
      <c r="C521">
        <v>0</v>
      </c>
      <c r="D521">
        <v>180055152</v>
      </c>
      <c r="E521">
        <v>166573049</v>
      </c>
      <c r="F521">
        <v>166573049</v>
      </c>
      <c r="G521">
        <v>0</v>
      </c>
      <c r="H521">
        <v>0</v>
      </c>
    </row>
    <row r="522" spans="1:8" x14ac:dyDescent="0.25">
      <c r="A522" t="s">
        <v>656</v>
      </c>
      <c r="B522" t="str">
        <f>+VLOOKUP(A522,Hoja5!$D$2:$E$733,2)</f>
        <v>DOTACION DOCENTE ADMINISTRACION DEL TALENTO HUMANO DEL SERVICIO EDUCTIVO OFICIAL DEL DISTRITO DE CARTAGENA - Ingresos Corrientes de Libre Destinacion</v>
      </c>
      <c r="C522">
        <v>0</v>
      </c>
      <c r="D522">
        <v>174192427</v>
      </c>
      <c r="E522">
        <v>169393107</v>
      </c>
      <c r="F522">
        <v>169393107</v>
      </c>
      <c r="G522">
        <v>0</v>
      </c>
      <c r="H522">
        <v>0</v>
      </c>
    </row>
    <row r="523" spans="1:8" x14ac:dyDescent="0.25">
      <c r="A523" t="s">
        <v>652</v>
      </c>
      <c r="B523" t="str">
        <f>+VLOOKUP(A523,Hoja5!$D$2:$E$733,2)</f>
        <v>OPTIMIZACION DE LA OPERACION DE LAS INSTITUCIONES EDUCATIVAS OFICIALES DE CARTAGENA DE INDIAS - Ingresos Corrientes de Libre Destinacion</v>
      </c>
      <c r="C523">
        <v>0</v>
      </c>
      <c r="D523">
        <v>8865454649</v>
      </c>
      <c r="E523">
        <v>8865454649</v>
      </c>
      <c r="F523">
        <v>8865454558</v>
      </c>
      <c r="G523">
        <v>8103343550.46</v>
      </c>
      <c r="H523">
        <v>6593406765.1800003</v>
      </c>
    </row>
    <row r="524" spans="1:8" x14ac:dyDescent="0.25">
      <c r="A524" t="s">
        <v>1711</v>
      </c>
      <c r="C524">
        <v>0</v>
      </c>
      <c r="D524">
        <v>407052051</v>
      </c>
      <c r="E524">
        <v>407052051</v>
      </c>
      <c r="F524">
        <v>407052051</v>
      </c>
      <c r="G524">
        <v>407052051</v>
      </c>
      <c r="H524">
        <v>407052051</v>
      </c>
    </row>
    <row r="525" spans="1:8" x14ac:dyDescent="0.25">
      <c r="A525" t="s">
        <v>594</v>
      </c>
      <c r="B525" t="str">
        <f>+VLOOKUP(A525,Hoja5!$D$2:$E$733,2)</f>
        <v>ACOGIDA - FORTALECIMIENTO DE LOS AMBIENTES DE APRENDIZAJE DE LAS SEDES EDUCATIVAS- Regalias Excedentes de Regalias Ley 141</v>
      </c>
      <c r="C525">
        <v>0</v>
      </c>
      <c r="D525">
        <v>407052051</v>
      </c>
      <c r="E525">
        <v>407052051</v>
      </c>
      <c r="F525">
        <v>407052051</v>
      </c>
      <c r="G525">
        <v>407052051</v>
      </c>
      <c r="H525">
        <v>407052051</v>
      </c>
    </row>
    <row r="526" spans="1:8" x14ac:dyDescent="0.25">
      <c r="A526" t="s">
        <v>1853</v>
      </c>
      <c r="C526">
        <v>2610921477</v>
      </c>
      <c r="D526">
        <v>11892375777</v>
      </c>
      <c r="E526">
        <v>2610921477</v>
      </c>
      <c r="F526">
        <v>2610921477</v>
      </c>
      <c r="G526">
        <v>2610921476.9899998</v>
      </c>
      <c r="H526">
        <v>2610921476.9899998</v>
      </c>
    </row>
    <row r="527" spans="1:8" x14ac:dyDescent="0.25">
      <c r="A527" t="s">
        <v>585</v>
      </c>
      <c r="B527" t="str">
        <f>+VLOOKUP(A527,Hoja5!$D$2:$E$733,2)</f>
        <v>ACOGIDA - PERMANECER - ALIMENTACION ESCOLAR   - Asignacion especial men</v>
      </c>
      <c r="C527">
        <v>2610921477</v>
      </c>
      <c r="D527">
        <v>2610921477</v>
      </c>
      <c r="E527">
        <v>2610921477</v>
      </c>
      <c r="F527">
        <v>2610921477</v>
      </c>
      <c r="G527">
        <v>2610921476.9899998</v>
      </c>
      <c r="H527">
        <v>2610921476.9899998</v>
      </c>
    </row>
    <row r="528" spans="1:8" x14ac:dyDescent="0.25">
      <c r="A528" t="s">
        <v>580</v>
      </c>
      <c r="B528" t="str">
        <f>+VLOOKUP(A528,Hoja5!$D$2:$E$733,2)</f>
        <v>ACOGIDA - PERMANECER - ALIMENTACION ESCOLAR EN LAS IEO - Asignacion Especial MEN</v>
      </c>
      <c r="C528">
        <v>0</v>
      </c>
      <c r="D528">
        <v>8395053695</v>
      </c>
      <c r="E528">
        <v>0</v>
      </c>
      <c r="F528">
        <v>0</v>
      </c>
      <c r="G528">
        <v>0</v>
      </c>
      <c r="H528">
        <v>0</v>
      </c>
    </row>
    <row r="529" spans="1:8" x14ac:dyDescent="0.25">
      <c r="A529" t="s">
        <v>584</v>
      </c>
      <c r="B529" t="str">
        <f>+VLOOKUP(A529,Hoja5!$D$2:$E$733,2)</f>
        <v>ACOGIDA - PERMANECER - ALIMENTACION ESCOLAR EN LAS IEO - Asignacion Especial MEN</v>
      </c>
      <c r="C529">
        <v>0</v>
      </c>
      <c r="D529">
        <v>886400605</v>
      </c>
      <c r="E529">
        <v>0</v>
      </c>
      <c r="F529">
        <v>0</v>
      </c>
      <c r="G529">
        <v>0</v>
      </c>
      <c r="H529">
        <v>0</v>
      </c>
    </row>
    <row r="530" spans="1:8" x14ac:dyDescent="0.25">
      <c r="A530" t="s">
        <v>1755</v>
      </c>
      <c r="C530">
        <v>0</v>
      </c>
      <c r="D530">
        <v>238000000</v>
      </c>
      <c r="E530">
        <v>238000000</v>
      </c>
      <c r="F530">
        <v>238000000</v>
      </c>
      <c r="G530">
        <v>238000000</v>
      </c>
      <c r="H530">
        <v>238000000</v>
      </c>
    </row>
    <row r="531" spans="1:8" x14ac:dyDescent="0.25">
      <c r="A531" t="s">
        <v>587</v>
      </c>
      <c r="B531" t="str">
        <f>+VLOOKUP(A531,Hoja5!$D$2:$E$733,2)</f>
        <v>ACOGIDA - FORTALECIMIENTO DE LOS AMBIENTES DE APRENDIZAJE DE LAS SEDES EDUCATIVAS- Contraprestaciones Portuarias</v>
      </c>
      <c r="C531">
        <v>0</v>
      </c>
      <c r="D531">
        <v>200000000</v>
      </c>
      <c r="E531">
        <v>200000000</v>
      </c>
      <c r="F531">
        <v>200000000</v>
      </c>
      <c r="G531">
        <v>200000000</v>
      </c>
      <c r="H531">
        <v>200000000</v>
      </c>
    </row>
    <row r="532" spans="1:8" x14ac:dyDescent="0.25">
      <c r="A532" t="s">
        <v>589</v>
      </c>
      <c r="B532" t="str">
        <f>+VLOOKUP(A532,Hoja5!$D$2:$E$733,2)</f>
        <v>ACOGIDA - FORTALECIMIENTO DE LOS AMBIENTES DE APRENDIZAJE DE LAS SEDES EDUCATIVAS- Contraprestaciones Portuarias</v>
      </c>
      <c r="C532">
        <v>0</v>
      </c>
      <c r="D532">
        <v>38000000</v>
      </c>
      <c r="E532">
        <v>38000000</v>
      </c>
      <c r="F532">
        <v>38000000</v>
      </c>
      <c r="G532">
        <v>38000000</v>
      </c>
      <c r="H532">
        <v>38000000</v>
      </c>
    </row>
    <row r="533" spans="1:8" x14ac:dyDescent="0.25">
      <c r="A533" t="s">
        <v>1749</v>
      </c>
      <c r="C533">
        <v>0</v>
      </c>
      <c r="D533">
        <v>3735964334</v>
      </c>
      <c r="E533">
        <v>3735964334</v>
      </c>
      <c r="F533">
        <v>3735964334</v>
      </c>
      <c r="G533">
        <v>3735964334</v>
      </c>
      <c r="H533">
        <v>0</v>
      </c>
    </row>
    <row r="534" spans="1:8" x14ac:dyDescent="0.25">
      <c r="A534" t="s">
        <v>735</v>
      </c>
      <c r="B534" t="str">
        <f>+VLOOKUP(A534,Hoja5!$D$2:$E$733,2)</f>
        <v>ACOGIDA - FORTALECIMIENTO DE LOS AMBIENTES DE APRENDIZAJE DE LAS SEDES EDUCATIVAS- SGP Proposito General</v>
      </c>
      <c r="C534">
        <v>0</v>
      </c>
      <c r="D534">
        <v>1013467401</v>
      </c>
      <c r="E534">
        <v>1013467401</v>
      </c>
      <c r="F534">
        <v>1013467401</v>
      </c>
      <c r="G534">
        <v>1013467401</v>
      </c>
      <c r="H534">
        <v>0</v>
      </c>
    </row>
    <row r="535" spans="1:8" x14ac:dyDescent="0.25">
      <c r="A535" t="s">
        <v>737</v>
      </c>
      <c r="B535" t="str">
        <f>+VLOOKUP(A535,Hoja5!$D$2:$E$733,2)</f>
        <v>ACOGIDA - FORTALECIMIENTO DE LOS AMBIENTES DE APRENDIZAJE DE LAS SEDES EDUCATIVAS-  SGP Proposito General</v>
      </c>
      <c r="C535">
        <v>0</v>
      </c>
      <c r="D535">
        <v>2722496933</v>
      </c>
      <c r="E535">
        <v>2722496933</v>
      </c>
      <c r="F535">
        <v>2722496933</v>
      </c>
      <c r="G535">
        <v>2722496933</v>
      </c>
      <c r="H535">
        <v>0</v>
      </c>
    </row>
    <row r="536" spans="1:8" x14ac:dyDescent="0.25">
      <c r="A536" t="s">
        <v>1851</v>
      </c>
      <c r="C536">
        <v>476870122181</v>
      </c>
      <c r="D536">
        <v>482777210886.20001</v>
      </c>
      <c r="E536">
        <v>479438095047.33002</v>
      </c>
      <c r="F536">
        <v>477028665240.31</v>
      </c>
      <c r="G536">
        <v>475916198335.5</v>
      </c>
      <c r="H536">
        <v>465034181233</v>
      </c>
    </row>
    <row r="537" spans="1:8" x14ac:dyDescent="0.25">
      <c r="A537" t="s">
        <v>771</v>
      </c>
      <c r="B537" t="str">
        <f>+VLOOKUP(A537,Hoja5!$D$2:$E$733,2)</f>
        <v>ACOGIDA - LLEGO Y ME QUEDO EN LA ESCUELA  - SGP - Educacion</v>
      </c>
      <c r="C537">
        <v>68840263800</v>
      </c>
      <c r="D537">
        <v>64710091706</v>
      </c>
      <c r="E537">
        <v>64710091706</v>
      </c>
      <c r="F537">
        <v>64710091706</v>
      </c>
      <c r="G537">
        <v>64495738346</v>
      </c>
      <c r="H537">
        <v>63363045003</v>
      </c>
    </row>
    <row r="538" spans="1:8" x14ac:dyDescent="0.25">
      <c r="A538" t="s">
        <v>773</v>
      </c>
      <c r="B538" t="str">
        <f>+VLOOKUP(A538,Hoja5!$D$2:$E$733,2)</f>
        <v>ACOGIDA - ATENCION A POBLACION DIVERSA  - SGP - Educacion</v>
      </c>
      <c r="C538">
        <v>2611097108</v>
      </c>
      <c r="D538">
        <v>1130690971</v>
      </c>
      <c r="E538">
        <v>1130556864</v>
      </c>
      <c r="F538">
        <v>1130273527</v>
      </c>
      <c r="G538">
        <v>754016664</v>
      </c>
      <c r="H538">
        <v>689466666</v>
      </c>
    </row>
    <row r="539" spans="1:8" x14ac:dyDescent="0.25">
      <c r="A539" t="s">
        <v>774</v>
      </c>
      <c r="B539" t="str">
        <f>+VLOOKUP(A539,Hoja5!$D$2:$E$733,2)</f>
        <v>ACOGIDA - FORTALECIMIENTO DE LOS AMBIENTES DE APRENDIZAJE DE LAS SEDES EDUCATIVAS  - SGP - Educacion</v>
      </c>
      <c r="C539">
        <v>2000000000</v>
      </c>
      <c r="D539">
        <v>2832069498</v>
      </c>
      <c r="E539">
        <v>2832069497.3299999</v>
      </c>
      <c r="F539">
        <v>2828320840.3099999</v>
      </c>
      <c r="G539">
        <v>2828320839.5</v>
      </c>
      <c r="H539">
        <v>1081485720</v>
      </c>
    </row>
    <row r="540" spans="1:8" x14ac:dyDescent="0.25">
      <c r="A540" t="s">
        <v>776</v>
      </c>
      <c r="B540" t="str">
        <f>+VLOOKUP(A540,Hoja5!$D$2:$E$733,2)</f>
        <v>GASTOS ADMINISTRATIVOS PLANTA CENTRAL - ADMINISTRACION DEL TALENTO HUMANO DEL SERVICIO EDUCATIVO OFICIAL DEL DISTRITO DE CARTAGENA  - SGP - Educacion</v>
      </c>
      <c r="C540">
        <v>3972719974</v>
      </c>
      <c r="D540">
        <v>2872719974</v>
      </c>
      <c r="E540">
        <v>2872719974</v>
      </c>
      <c r="F540">
        <v>2870583924</v>
      </c>
      <c r="G540">
        <v>2864513812</v>
      </c>
      <c r="H540">
        <v>2740642089</v>
      </c>
    </row>
    <row r="541" spans="1:8" x14ac:dyDescent="0.25">
      <c r="A541" t="s">
        <v>778</v>
      </c>
      <c r="B541" t="str">
        <f>+VLOOKUP(A541,Hoja5!$D$2:$E$733,2)</f>
        <v>GASTOS DE PERSONAL ADMINISTRATIVOS  - ADMINISTRACION DEL TALENTO HUMANO DEL SERVICIO EDUCATIVO OFICIAL DEL DISTRITO DE CARTAGENA  - SGP - Educacion</v>
      </c>
      <c r="C541">
        <v>40703362848</v>
      </c>
      <c r="D541">
        <v>42072989269</v>
      </c>
      <c r="E541">
        <v>42072989269</v>
      </c>
      <c r="F541">
        <v>41727224796</v>
      </c>
      <c r="G541">
        <v>41632690693</v>
      </c>
      <c r="H541">
        <v>39393119075</v>
      </c>
    </row>
    <row r="542" spans="1:8" x14ac:dyDescent="0.25">
      <c r="A542" t="s">
        <v>739</v>
      </c>
      <c r="B542" t="str">
        <f>+VLOOKUP(A542,Hoja5!$D$2:$E$733,2)</f>
        <v>GASTOS DE PERSONAL DOCENTE  - ADMINISTRACION DEL TALENTO HUMANO DEL SERVICIO EDUCATIVO OFICIAL DEL DISTRITO DE CARTAGENA  - SGP - Educacion</v>
      </c>
      <c r="C542">
        <v>289068166797</v>
      </c>
      <c r="D542">
        <v>286583097123</v>
      </c>
      <c r="E542">
        <v>285068166797</v>
      </c>
      <c r="F542">
        <v>284467947901</v>
      </c>
      <c r="G542">
        <v>284467947901</v>
      </c>
      <c r="H542">
        <v>280801928762</v>
      </c>
    </row>
    <row r="543" spans="1:8" x14ac:dyDescent="0.25">
      <c r="A543" t="s">
        <v>741</v>
      </c>
      <c r="B543" t="str">
        <f>+VLOOKUP(A543,Hoja5!$D$2:$E$733,2)</f>
        <v>APORTES PATRONALES - SED (SIN SITUACION DE FONDOS)  - ADMINISTRACION DEL TALENTO HUMANO DEL SERVICIO EDUCATIVO OFICIAL DEL DISTRITO DE CARTAGENA  - SGP - Educacion</v>
      </c>
      <c r="C543">
        <v>36056079826</v>
      </c>
      <c r="D543">
        <v>40211978712</v>
      </c>
      <c r="E543">
        <v>40211978712</v>
      </c>
      <c r="F543">
        <v>40211978712</v>
      </c>
      <c r="G543">
        <v>40197355570</v>
      </c>
      <c r="H543">
        <v>40197355570</v>
      </c>
    </row>
    <row r="544" spans="1:8" x14ac:dyDescent="0.25">
      <c r="A544" t="s">
        <v>743</v>
      </c>
      <c r="B544" t="str">
        <f>+VLOOKUP(A544,Hoja5!$D$2:$E$733,2)</f>
        <v>APORTES PATRONALES - DOCENTES (SIN SITUACION DE FONDOS)  - ADMINISTRACION DEL TALENTO HUMANO DEL SERVICIO EDUCATIVO OFICIAL DEL DISTRITO DE CARTAGENA  - SGP - Educacion</v>
      </c>
      <c r="C544">
        <v>16001373370</v>
      </c>
      <c r="D544">
        <v>18622883098</v>
      </c>
      <c r="E544">
        <v>18622883098</v>
      </c>
      <c r="F544">
        <v>18622883098</v>
      </c>
      <c r="G544">
        <v>18622883098</v>
      </c>
      <c r="H544">
        <v>18622883098</v>
      </c>
    </row>
    <row r="545" spans="1:8" x14ac:dyDescent="0.25">
      <c r="A545" t="s">
        <v>745</v>
      </c>
      <c r="B545" t="str">
        <f>+VLOOKUP(A545,Hoja5!$D$2:$E$733,2)</f>
        <v>PROVISIONES CESANTIAS PERSONAL ADMINISTRATIVO - REGIMEN RETROACTIVO  - ADMINISTRACION DEL TALENTO HUMANO DEL SERVICIO EDUCATIVO OFICIAL DEL DISTRITO DE CARTAGENA  - SGP - Educacion</v>
      </c>
      <c r="C545">
        <v>2284210348</v>
      </c>
      <c r="D545">
        <v>994743200</v>
      </c>
      <c r="E545">
        <v>994743200</v>
      </c>
      <c r="F545">
        <v>994743200</v>
      </c>
      <c r="G545">
        <v>994743200</v>
      </c>
      <c r="H545">
        <v>494743200</v>
      </c>
    </row>
    <row r="546" spans="1:8" x14ac:dyDescent="0.25">
      <c r="A546" t="s">
        <v>747</v>
      </c>
      <c r="B546" t="str">
        <f>+VLOOKUP(A546,Hoja5!$D$2:$E$733,2)</f>
        <v>DOTACION DOCENTE  - ADMINISTRACION DEL TALENTO HUMANO DEL SERVICIO EDUCATIVO OFICIAL DEL DISTRITO DE CARTAGENA - SGP - Educacion</v>
      </c>
      <c r="C546">
        <v>224079218</v>
      </c>
      <c r="D546">
        <v>154393107</v>
      </c>
      <c r="E546">
        <v>154393107</v>
      </c>
      <c r="F546">
        <v>154393107</v>
      </c>
      <c r="G546">
        <v>0</v>
      </c>
      <c r="H546">
        <v>0</v>
      </c>
    </row>
    <row r="547" spans="1:8" x14ac:dyDescent="0.25">
      <c r="A547" t="s">
        <v>749</v>
      </c>
      <c r="B547" t="str">
        <f>+VLOOKUP(A547,Hoja5!$D$2:$E$733,2)</f>
        <v>DOTACION ADMINISTRATIVOS  - ADMINISTRACION DEL TALENTO HUMANO DEL SERVICIO EDUCATIVO OFICIAL DEL DISTRITO DE CARTAGENA  - SGP - Educacion</v>
      </c>
      <c r="C547">
        <v>293164204</v>
      </c>
      <c r="D547">
        <v>181573049</v>
      </c>
      <c r="E547">
        <v>181573049</v>
      </c>
      <c r="F547">
        <v>181573049</v>
      </c>
      <c r="G547">
        <v>0</v>
      </c>
      <c r="H547">
        <v>0</v>
      </c>
    </row>
    <row r="548" spans="1:8" x14ac:dyDescent="0.25">
      <c r="A548" t="s">
        <v>751</v>
      </c>
      <c r="B548" t="str">
        <f>+VLOOKUP(A548,Hoja5!$D$2:$E$733,2)</f>
        <v>GASTOS GENERALES  - ADMINISTRACION DEL TALENTO HUMANO DEL SERVICIO EDUCATIVO OFICIAL DEL DISTRITO DE CARTAGENA  - SGP - Educacion</v>
      </c>
      <c r="C548">
        <v>49096900</v>
      </c>
      <c r="D548">
        <v>4298940</v>
      </c>
      <c r="E548">
        <v>4298940</v>
      </c>
      <c r="F548">
        <v>4298940</v>
      </c>
      <c r="G548">
        <v>3821280</v>
      </c>
      <c r="H548">
        <v>3821280</v>
      </c>
    </row>
    <row r="549" spans="1:8" x14ac:dyDescent="0.25">
      <c r="A549" t="s">
        <v>753</v>
      </c>
      <c r="B549" t="str">
        <f>+VLOOKUP(A549,Hoja5!$D$2:$E$733,2)</f>
        <v>OPTMIZACION DE LA OPERACION DE LAS INSTITUCIONES EDUCATIVAS OFICIALES DE CARTAGENA DE INDIAS (CALIDAD MATRICULA OFICIAL)  -SGP - Educacion</v>
      </c>
      <c r="C549">
        <v>2000000000</v>
      </c>
      <c r="D549">
        <v>1676349960</v>
      </c>
      <c r="E549">
        <v>1671458129</v>
      </c>
      <c r="F549">
        <v>1670774500</v>
      </c>
      <c r="G549">
        <v>1600588992</v>
      </c>
      <c r="H549">
        <v>736788861</v>
      </c>
    </row>
    <row r="550" spans="1:8" x14ac:dyDescent="0.25">
      <c r="A550" t="s">
        <v>755</v>
      </c>
      <c r="B550" t="str">
        <f>+VLOOKUP(A550,Hoja5!$D$2:$E$733,2)</f>
        <v>OPTMIZACION DE LA OPERACION DE LAS INSTITUCIONES EDUCATIVAS OFICIALES DE CARTAGENA DE INDIAS - (GRATUIDAD SISBEN 1 Y 2)  - SGP - Educacion</v>
      </c>
      <c r="C550">
        <v>12766507788</v>
      </c>
      <c r="D550">
        <v>9803358469</v>
      </c>
      <c r="E550">
        <v>9803358469</v>
      </c>
      <c r="F550">
        <v>9803358469</v>
      </c>
      <c r="G550">
        <v>9803358469</v>
      </c>
      <c r="H550">
        <v>9803358469</v>
      </c>
    </row>
    <row r="551" spans="1:8" x14ac:dyDescent="0.25">
      <c r="A551" t="s">
        <v>767</v>
      </c>
      <c r="B551" t="str">
        <f>+VLOOKUP(A551,Hoja5!$D$2:$E$733,2)</f>
        <v>ACOGIDA - FORTALECIMIENTO DE LOS AMBIENTES DE APRENDIZAJE DE LAS SEDES EDUCATIVAS - SGP ��� Educacion</v>
      </c>
      <c r="C551">
        <v>0</v>
      </c>
      <c r="D551">
        <v>2350589841</v>
      </c>
      <c r="E551">
        <v>2350589841</v>
      </c>
      <c r="F551">
        <v>2350589841</v>
      </c>
      <c r="G551">
        <v>2350589841</v>
      </c>
      <c r="H551">
        <v>1814509283</v>
      </c>
    </row>
    <row r="552" spans="1:8" x14ac:dyDescent="0.25">
      <c r="A552" t="s">
        <v>690</v>
      </c>
      <c r="B552" t="str">
        <f>+VLOOKUP(A552,Hoja5!$D$2:$E$733,2)</f>
        <v>GASTOS DE PERSONAL DOCENTE - POBLACION DIVERSA - ADMINISTRACION DEL TALENTO HUMANO DEL SERVICIO EDUCATIVO OFICIAL DEL DISTRITO DE CARTAGENA - SGP Educación</v>
      </c>
      <c r="C552">
        <v>0</v>
      </c>
      <c r="D552">
        <v>451510678</v>
      </c>
      <c r="E552">
        <v>0</v>
      </c>
      <c r="F552">
        <v>0</v>
      </c>
      <c r="G552">
        <v>0</v>
      </c>
      <c r="H552">
        <v>0</v>
      </c>
    </row>
    <row r="553" spans="1:8" x14ac:dyDescent="0.25">
      <c r="A553" t="s">
        <v>769</v>
      </c>
      <c r="B553" t="str">
        <f>+VLOOKUP(A553,Hoja5!$D$2:$E$733,2)</f>
        <v>ACOGIDA - ATENCION A POBLACION DIVERSA  - SGP - Educacion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</row>
    <row r="554" spans="1:8" x14ac:dyDescent="0.25">
      <c r="A554" t="s">
        <v>780</v>
      </c>
      <c r="B554" t="str">
        <f>+VLOOKUP(A554,Hoja5!$D$2:$E$733,2)</f>
        <v>ACOGIDA - FORTALECIMIENTO DE LOS AMBIENTES DE APRENDIZAJE DE LAS SEDES EDUCATIVAS - CALIDAD MATRICULA OFICIAL - SGP  Educacion</v>
      </c>
      <c r="C554">
        <v>0</v>
      </c>
      <c r="D554">
        <v>800000000</v>
      </c>
      <c r="E554">
        <v>800000000</v>
      </c>
      <c r="F554">
        <v>800000000</v>
      </c>
      <c r="G554">
        <v>800000000</v>
      </c>
      <c r="H554">
        <v>800000000</v>
      </c>
    </row>
    <row r="555" spans="1:8" x14ac:dyDescent="0.25">
      <c r="A555" t="s">
        <v>782</v>
      </c>
      <c r="B555" t="str">
        <f>+VLOOKUP(A555,Hoja5!$D$2:$E$733,2)</f>
        <v>ACOGIDA - FORTALECIMIENTO DE LOS AMBIENTES DE APRENDIZAJE DE LAS SEDES EDUCATIVAS - CALIDAD MATRICULA OFICIAL- SGP Educacion</v>
      </c>
      <c r="C555">
        <v>0</v>
      </c>
      <c r="D555">
        <v>1741763066</v>
      </c>
      <c r="E555">
        <v>1741763066</v>
      </c>
      <c r="F555">
        <v>1741763066</v>
      </c>
      <c r="G555">
        <v>1741763066</v>
      </c>
      <c r="H555">
        <v>1741763066</v>
      </c>
    </row>
    <row r="556" spans="1:8" x14ac:dyDescent="0.25">
      <c r="A556" t="s">
        <v>784</v>
      </c>
      <c r="B556" t="str">
        <f>+VLOOKUP(A556,Hoja5!$D$2:$E$733,2)</f>
        <v>ACOGIDA - FORTALECIMIENTO DE LOS AMBIENTES DE APRENDIZAJE DE LAS SEDES EDUCATIVAS - PLAN DE INFRAESTRUCTURA EDUCATIVA - SGP Educacion</v>
      </c>
      <c r="C556">
        <v>0</v>
      </c>
      <c r="D556">
        <v>89718476</v>
      </c>
      <c r="E556">
        <v>89718476</v>
      </c>
      <c r="F556">
        <v>89718476</v>
      </c>
      <c r="G556">
        <v>89718476</v>
      </c>
      <c r="H556">
        <v>89718476</v>
      </c>
    </row>
    <row r="557" spans="1:8" x14ac:dyDescent="0.25">
      <c r="A557" t="s">
        <v>786</v>
      </c>
      <c r="B557" t="str">
        <f>+VLOOKUP(A557,Hoja5!$D$2:$E$733,2)</f>
        <v>ACOGIDA - FORTALECIMIENTO DE LOS AMBIENTES DE APRENDIZAJE DE LAS SEDES EDUCATIVAS - SGP - Educacion</v>
      </c>
      <c r="C557">
        <v>0</v>
      </c>
      <c r="D557">
        <v>434779459</v>
      </c>
      <c r="E557">
        <v>434779459</v>
      </c>
      <c r="F557">
        <v>434779459</v>
      </c>
      <c r="G557">
        <v>434779459</v>
      </c>
      <c r="H557">
        <v>434779459</v>
      </c>
    </row>
    <row r="558" spans="1:8" x14ac:dyDescent="0.25">
      <c r="A558" t="s">
        <v>788</v>
      </c>
      <c r="B558" t="str">
        <f>+VLOOKUP(A558,Hoja5!$D$2:$E$733,2)</f>
        <v>ACOGIDA FORTALECIMIENTO DE LOS AMBIENTES DE APRENDIZAJE DE LAS SEDES EDUCATIVAS  SGP Educacion</v>
      </c>
      <c r="C558">
        <v>0</v>
      </c>
      <c r="D558">
        <v>1917747149</v>
      </c>
      <c r="E558">
        <v>1917747149</v>
      </c>
      <c r="F558">
        <v>1917747149</v>
      </c>
      <c r="G558">
        <v>1917747149</v>
      </c>
      <c r="H558">
        <v>1909151676</v>
      </c>
    </row>
    <row r="559" spans="1:8" x14ac:dyDescent="0.25">
      <c r="A559" t="s">
        <v>790</v>
      </c>
      <c r="B559" t="str">
        <f>+VLOOKUP(A559,Hoja5!$D$2:$E$733,2)</f>
        <v>ACOGIDA- PERMANECER - ALIMENTACION ESCOLAR- SGP CALIDAD - MATRICULA OFICIAL- ESTADO DE EMERGENCIA SGP Educacion</v>
      </c>
      <c r="C559">
        <v>0</v>
      </c>
      <c r="D559">
        <v>1367648896</v>
      </c>
      <c r="E559">
        <v>0</v>
      </c>
      <c r="F559">
        <v>0</v>
      </c>
      <c r="G559">
        <v>0</v>
      </c>
      <c r="H559">
        <v>0</v>
      </c>
    </row>
    <row r="560" spans="1:8" x14ac:dyDescent="0.25">
      <c r="A560" t="s">
        <v>792</v>
      </c>
      <c r="B560" t="str">
        <f>+VLOOKUP(A560,Hoja5!$D$2:$E$733,2)</f>
        <v>GASTOS DE PERSONAL DOCENTE - POBLACION DIVERSA - ADMINISTRACION DEL TALENTO HUMANO DEL SERVICIO EDUCATIVO OFICIAL DEL DISTRITO DE CARTAGENA - SGP Educacion</v>
      </c>
      <c r="C560">
        <v>0</v>
      </c>
      <c r="D560">
        <v>49288432.200000003</v>
      </c>
      <c r="E560">
        <v>49288432</v>
      </c>
      <c r="F560">
        <v>0</v>
      </c>
      <c r="G560">
        <v>0</v>
      </c>
      <c r="H560">
        <v>0</v>
      </c>
    </row>
    <row r="561" spans="1:8" x14ac:dyDescent="0.25">
      <c r="A561" t="s">
        <v>794</v>
      </c>
      <c r="B561" t="str">
        <f>+VLOOKUP(A561,Hoja5!$D$2:$E$733,2)</f>
        <v xml:space="preserve">OPTIMIZACION DE LA OPERACION DE LAS INSTITUCIONES EDUCATIVAS OFICIALES DE CARTAGENA DE INDIAS (CALIDAD MATRICULA OFICIAL)  SGP Educacion </v>
      </c>
      <c r="C561">
        <v>0</v>
      </c>
      <c r="D561">
        <v>315621480</v>
      </c>
      <c r="E561">
        <v>315621480</v>
      </c>
      <c r="F561">
        <v>315621480</v>
      </c>
      <c r="G561">
        <v>315621480</v>
      </c>
      <c r="H561">
        <v>315621480</v>
      </c>
    </row>
    <row r="562" spans="1:8" x14ac:dyDescent="0.25">
      <c r="A562" t="s">
        <v>692</v>
      </c>
      <c r="B562" t="str">
        <f>+VLOOKUP(A562,Hoja5!$D$2:$E$733,2)</f>
        <v>GASTOS DE PERSONAL DOCENTE - ADMINISTRACION DEL TALENTO HUMANO DEL SERVICIO EDUCATIVO OFICIAL DEL DISTRITO DE CARTAGENA - SGP - Educación</v>
      </c>
      <c r="C562">
        <v>0</v>
      </c>
      <c r="D562">
        <v>1407306333</v>
      </c>
      <c r="E562">
        <v>1407306333</v>
      </c>
      <c r="F562">
        <v>0</v>
      </c>
      <c r="G562">
        <v>0</v>
      </c>
      <c r="H562">
        <v>0</v>
      </c>
    </row>
    <row r="563" spans="1:8" x14ac:dyDescent="0.25">
      <c r="A563" t="s">
        <v>1865</v>
      </c>
      <c r="C563">
        <v>3138413472</v>
      </c>
      <c r="D563">
        <v>6974040405</v>
      </c>
      <c r="E563">
        <v>3138413472</v>
      </c>
      <c r="F563">
        <v>3138413472</v>
      </c>
      <c r="G563">
        <v>3138413472</v>
      </c>
      <c r="H563">
        <v>3138413472</v>
      </c>
    </row>
    <row r="564" spans="1:8" x14ac:dyDescent="0.25">
      <c r="A564" t="s">
        <v>694</v>
      </c>
      <c r="B564" t="str">
        <f>+VLOOKUP(A564,Hoja5!$D$2:$E$733,2)</f>
        <v>ACOGIDA - PERMANECER - ALIMENTACION ESCOLAR   - SGP  - Alimentacion escolar</v>
      </c>
      <c r="C564">
        <v>3138413472</v>
      </c>
      <c r="D564">
        <v>3138413472</v>
      </c>
      <c r="E564">
        <v>3138413472</v>
      </c>
      <c r="F564">
        <v>3138413472</v>
      </c>
      <c r="G564">
        <v>3138413472</v>
      </c>
      <c r="H564">
        <v>3138413472</v>
      </c>
    </row>
    <row r="565" spans="1:8" x14ac:dyDescent="0.25">
      <c r="A565" t="s">
        <v>698</v>
      </c>
      <c r="B565" t="str">
        <f>+VLOOKUP(A565,Hoja5!$D$2:$E$733,2)</f>
        <v>ACOGIDA - PERMANECER - ALIMENTACION ESCOLAR - SGP- Alimentacion Escolar</v>
      </c>
      <c r="C565">
        <v>0</v>
      </c>
      <c r="D565">
        <v>100474947</v>
      </c>
      <c r="E565">
        <v>0</v>
      </c>
      <c r="F565">
        <v>0</v>
      </c>
      <c r="G565">
        <v>0</v>
      </c>
      <c r="H565">
        <v>0</v>
      </c>
    </row>
    <row r="566" spans="1:8" x14ac:dyDescent="0.25">
      <c r="A566" t="s">
        <v>700</v>
      </c>
      <c r="B566" t="str">
        <f>+VLOOKUP(A566,Hoja5!$D$2:$E$733,2)</f>
        <v>ACOGIDA - PERMANECER - ALIMENTACION ESCOLAR EN LAS IEO - SGP -Alimentacion Escolar</v>
      </c>
      <c r="C566">
        <v>0</v>
      </c>
      <c r="D566">
        <v>3714888321</v>
      </c>
      <c r="E566">
        <v>0</v>
      </c>
      <c r="F566">
        <v>0</v>
      </c>
      <c r="G566">
        <v>0</v>
      </c>
      <c r="H566">
        <v>0</v>
      </c>
    </row>
    <row r="567" spans="1:8" x14ac:dyDescent="0.25">
      <c r="A567" t="s">
        <v>702</v>
      </c>
      <c r="B567" t="str">
        <f>+VLOOKUP(A567,Hoja5!$D$2:$E$733,2)</f>
        <v>ACOGIDA - PERMANECER - ALIMENTACION ESCOLAR EN LAS IEO -  SGP Alimentacion Escolar</v>
      </c>
      <c r="C567">
        <v>0</v>
      </c>
      <c r="D567">
        <v>20263665</v>
      </c>
      <c r="E567">
        <v>0</v>
      </c>
      <c r="F567">
        <v>0</v>
      </c>
      <c r="G567">
        <v>0</v>
      </c>
      <c r="H567">
        <v>0</v>
      </c>
    </row>
    <row r="568" spans="1:8" x14ac:dyDescent="0.25">
      <c r="A568" t="s">
        <v>1790</v>
      </c>
      <c r="C568">
        <v>0</v>
      </c>
      <c r="D568">
        <v>345585984</v>
      </c>
      <c r="E568">
        <v>345585984</v>
      </c>
      <c r="F568">
        <v>345585984</v>
      </c>
      <c r="G568">
        <v>345585984</v>
      </c>
      <c r="H568">
        <v>0</v>
      </c>
    </row>
    <row r="569" spans="1:8" x14ac:dyDescent="0.25">
      <c r="A569" t="s">
        <v>704</v>
      </c>
      <c r="B569" t="str">
        <f>+VLOOKUP(A569,Hoja5!$D$2:$E$733,2)</f>
        <v>ACOGIDA - FORTALECIMIENTO DE LOS AMBIENTES DE APRENDIZAJE DE LAS SEDES EDUCATIVAS- Rendimientos Financieros  SGP Proposito General</v>
      </c>
      <c r="C569">
        <v>0</v>
      </c>
      <c r="D569">
        <v>345585984</v>
      </c>
      <c r="E569">
        <v>345585984</v>
      </c>
      <c r="F569">
        <v>345585984</v>
      </c>
      <c r="G569">
        <v>345585984</v>
      </c>
      <c r="H569">
        <v>0</v>
      </c>
    </row>
    <row r="570" spans="1:8" x14ac:dyDescent="0.25">
      <c r="A570" t="s">
        <v>1866</v>
      </c>
      <c r="C570">
        <v>258553907</v>
      </c>
      <c r="D570">
        <v>754536851</v>
      </c>
      <c r="E570">
        <v>245436263.15000001</v>
      </c>
      <c r="F570">
        <v>245436263.15000001</v>
      </c>
      <c r="G570">
        <v>0</v>
      </c>
      <c r="H570">
        <v>0</v>
      </c>
    </row>
    <row r="571" spans="1:8" x14ac:dyDescent="0.25">
      <c r="A571" t="s">
        <v>706</v>
      </c>
      <c r="B571" t="str">
        <f>+VLOOKUP(A571,Hoja5!$D$2:$E$733,2)</f>
        <v>ACOGIDA - PERMANECER - ALIMENTACION ESCOLAR   - Rendimientos financieros SGP alimentacion escolar</v>
      </c>
      <c r="C571">
        <v>258553907</v>
      </c>
      <c r="D571">
        <v>258553907</v>
      </c>
      <c r="E571">
        <v>68662148.150000006</v>
      </c>
      <c r="F571">
        <v>68662148.150000006</v>
      </c>
      <c r="G571">
        <v>0</v>
      </c>
      <c r="H571">
        <v>0</v>
      </c>
    </row>
    <row r="572" spans="1:8" x14ac:dyDescent="0.25">
      <c r="A572" t="s">
        <v>710</v>
      </c>
      <c r="B572" t="str">
        <f>+VLOOKUP(A572,Hoja5!$D$2:$E$733,2)</f>
        <v>ACOGIDA - PERMANECER - ALIMENTACION ESCOLAR - RENDIMIENTOS FINANCIEROS SGP Alimentacion Escolar</v>
      </c>
      <c r="C572">
        <v>0</v>
      </c>
      <c r="D572">
        <v>176774115</v>
      </c>
      <c r="E572">
        <v>176774115</v>
      </c>
      <c r="F572">
        <v>176774115</v>
      </c>
      <c r="G572">
        <v>0</v>
      </c>
      <c r="H572">
        <v>0</v>
      </c>
    </row>
    <row r="573" spans="1:8" x14ac:dyDescent="0.25">
      <c r="A573" t="s">
        <v>712</v>
      </c>
      <c r="B573" t="str">
        <f>+VLOOKUP(A573,Hoja5!$D$2:$E$733,2)</f>
        <v>ACOGIDA - PERMANECER - ALIMENTACION ESCOLAR - RENDIMIENTOS FINANCIEROS SGP Alimentacion Escolar</v>
      </c>
      <c r="C573">
        <v>0</v>
      </c>
      <c r="D573">
        <v>319208829</v>
      </c>
      <c r="E573">
        <v>0</v>
      </c>
      <c r="F573">
        <v>0</v>
      </c>
      <c r="G573">
        <v>0</v>
      </c>
      <c r="H573">
        <v>0</v>
      </c>
    </row>
    <row r="574" spans="1:8" x14ac:dyDescent="0.25">
      <c r="A574" t="s">
        <v>1867</v>
      </c>
      <c r="C574">
        <v>864394763</v>
      </c>
      <c r="D574">
        <v>900766551</v>
      </c>
      <c r="E574">
        <v>110407122</v>
      </c>
      <c r="F574">
        <v>110407122</v>
      </c>
      <c r="G574">
        <v>110407122</v>
      </c>
      <c r="H574">
        <v>0</v>
      </c>
    </row>
    <row r="575" spans="1:8" x14ac:dyDescent="0.25">
      <c r="A575" t="s">
        <v>713</v>
      </c>
      <c r="B575" t="str">
        <f>+VLOOKUP(A575,Hoja5!$D$2:$E$733,2)</f>
        <v>OPTMIZACION DE LA OPERACION DE LAS INSTITUCIONES EDUCATIVAS OFICIALES DE CARTAGENA DE INDIAS (CALIDAD MATRICULA OFICIAL)  - Rendimientos financieros SGP educacion</v>
      </c>
      <c r="C575">
        <v>864394763</v>
      </c>
      <c r="D575">
        <v>864394763</v>
      </c>
      <c r="E575">
        <v>74035334</v>
      </c>
      <c r="F575">
        <v>74035334</v>
      </c>
      <c r="G575">
        <v>74035334</v>
      </c>
      <c r="H575">
        <v>0</v>
      </c>
    </row>
    <row r="576" spans="1:8" x14ac:dyDescent="0.25">
      <c r="A576" t="s">
        <v>717</v>
      </c>
      <c r="B576" t="str">
        <f>+VLOOKUP(A576,Hoja5!$D$2:$E$733,2)</f>
        <v>OPTIMIZACION DE LA OPERACION DE LAS INSTITUCIONES EDUCATIVAS OFICIALES DE CARTAGENA DE INDIAS (CALIDAD MATRICULA) -Rendimientos Financieros-S.G.P.-Educacion</v>
      </c>
      <c r="C576">
        <v>0</v>
      </c>
      <c r="D576">
        <v>36371788</v>
      </c>
      <c r="E576">
        <v>36371788</v>
      </c>
      <c r="F576">
        <v>36371788</v>
      </c>
      <c r="G576">
        <v>36371788</v>
      </c>
      <c r="H576">
        <v>0</v>
      </c>
    </row>
    <row r="577" spans="1:8" x14ac:dyDescent="0.25">
      <c r="A577" t="s">
        <v>1868</v>
      </c>
      <c r="C577">
        <v>0</v>
      </c>
      <c r="D577">
        <v>1074876795.8399999</v>
      </c>
      <c r="E577">
        <v>1074876795</v>
      </c>
      <c r="F577">
        <v>1074876795</v>
      </c>
      <c r="G577">
        <v>1074876795</v>
      </c>
      <c r="H577">
        <v>466067759</v>
      </c>
    </row>
    <row r="578" spans="1:8" x14ac:dyDescent="0.25">
      <c r="A578" t="s">
        <v>719</v>
      </c>
      <c r="B578" t="str">
        <f>+VLOOKUP(A578,Hoja5!$D$2:$E$733,2)</f>
        <v>ACOGIDA - FORTALECIMIENTO DE LOS AMBIENTES DE APRENDIZAJE DE LAS SEDES EDUCATIVAS- TRANSFERENCIAS FONPET - SGP Educacion</v>
      </c>
      <c r="C578">
        <v>0</v>
      </c>
      <c r="D578">
        <v>1074688570.8399999</v>
      </c>
      <c r="E578">
        <v>1074688570</v>
      </c>
      <c r="F578">
        <v>1074688570</v>
      </c>
      <c r="G578">
        <v>1074688570</v>
      </c>
      <c r="H578">
        <v>466067759</v>
      </c>
    </row>
    <row r="579" spans="1:8" x14ac:dyDescent="0.25">
      <c r="A579" t="s">
        <v>725</v>
      </c>
      <c r="B579" t="str">
        <f>+VLOOKUP(A579,Hoja5!$D$2:$E$733,2)</f>
        <v>ACOGIDA - FORTALECIMIENTO DE LOS AMBIENTES DE APRENDIZAJE DE LAS SEDES EDUCATIVAS- TRANSFERENCIAS FONPET - SGP Educación</v>
      </c>
      <c r="C579">
        <v>0</v>
      </c>
      <c r="D579">
        <v>188225</v>
      </c>
      <c r="E579">
        <v>188225</v>
      </c>
      <c r="F579">
        <v>188225</v>
      </c>
      <c r="G579">
        <v>188225</v>
      </c>
      <c r="H579">
        <v>0</v>
      </c>
    </row>
    <row r="580" spans="1:8" x14ac:dyDescent="0.25">
      <c r="A580" t="s">
        <v>723</v>
      </c>
      <c r="B580" t="str">
        <f>+VLOOKUP(A580,Hoja5!$D$2:$E$733,2)</f>
        <v>ACOGIDA - PERMANECER  - OTRAS ESTRATEGIAS DE PERMANENCIA - ESTUDIANTES TRANSPORTADOS - TRANSFERENCIAS FONPET - SGP Educacion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</row>
    <row r="581" spans="1:8" x14ac:dyDescent="0.25">
      <c r="A581" t="s">
        <v>1869</v>
      </c>
      <c r="C581">
        <v>0</v>
      </c>
      <c r="D581">
        <v>17670235.539999999</v>
      </c>
      <c r="E581">
        <v>2132956</v>
      </c>
      <c r="F581">
        <v>2132956</v>
      </c>
      <c r="G581">
        <v>2132956</v>
      </c>
      <c r="H581">
        <v>0</v>
      </c>
    </row>
    <row r="582" spans="1:8" x14ac:dyDescent="0.25">
      <c r="A582" t="s">
        <v>727</v>
      </c>
      <c r="B582" t="str">
        <f>+VLOOKUP(A582,Hoja5!$D$2:$E$733,2)</f>
        <v>OPTIMIZACION DE LA OPERACION DE LAS INSTITUCIONES EDUCATIVAS OFICIALES DE CARTAGENA DE INDIAS (CALIDAD MATRICULA OFICIAL)  - ASIGNACION ESPECIAL  FONPET SGP Educacion</v>
      </c>
      <c r="C582">
        <v>0</v>
      </c>
      <c r="D582">
        <v>0.54</v>
      </c>
      <c r="E582">
        <v>0</v>
      </c>
      <c r="F582">
        <v>0</v>
      </c>
      <c r="G582">
        <v>0</v>
      </c>
      <c r="H582">
        <v>0</v>
      </c>
    </row>
    <row r="583" spans="1:8" x14ac:dyDescent="0.25">
      <c r="A583" t="s">
        <v>731</v>
      </c>
      <c r="B583" t="str">
        <f>+VLOOKUP(A583,Hoja5!$D$2:$E$733,2)</f>
        <v>ACOGIDA FORTALECIMIENTO DE LOS AMBIENTES DE APRENDIZAJE DE LAS SEDES EDUCATIVAS - ASIGNACION ESPECIAL FONPET SGP Educación</v>
      </c>
      <c r="C583">
        <v>0</v>
      </c>
      <c r="D583">
        <v>17670235</v>
      </c>
      <c r="E583">
        <v>2132956</v>
      </c>
      <c r="F583">
        <v>2132956</v>
      </c>
      <c r="G583">
        <v>2132956</v>
      </c>
      <c r="H583">
        <v>0</v>
      </c>
    </row>
    <row r="584" spans="1:8" x14ac:dyDescent="0.25">
      <c r="A584" t="s">
        <v>1735</v>
      </c>
      <c r="C584">
        <v>0</v>
      </c>
      <c r="D584">
        <v>1167336408</v>
      </c>
      <c r="E584">
        <v>1167336408</v>
      </c>
      <c r="F584">
        <v>1167336408</v>
      </c>
      <c r="G584">
        <v>1167336408</v>
      </c>
      <c r="H584">
        <v>1167336408</v>
      </c>
    </row>
    <row r="585" spans="1:8" x14ac:dyDescent="0.25">
      <c r="A585" t="s">
        <v>658</v>
      </c>
      <c r="B585" t="str">
        <f>+VLOOKUP(A585,Hoja5!$D$2:$E$733,2)</f>
        <v>ACOGIDA - FORTALECIMIENTO DE LOS AMBIENTES DE APRENDIZAJE DE LAS SEDES EDUCATIVAS-Impuesto Transporte por Oleoducto y Gasoducto</v>
      </c>
      <c r="C585">
        <v>0</v>
      </c>
      <c r="D585">
        <v>1167336408</v>
      </c>
      <c r="E585">
        <v>1167336408</v>
      </c>
      <c r="F585">
        <v>1167336408</v>
      </c>
      <c r="G585">
        <v>1167336408</v>
      </c>
      <c r="H585">
        <v>1167336408</v>
      </c>
    </row>
    <row r="586" spans="1:8" x14ac:dyDescent="0.25">
      <c r="A586" t="s">
        <v>1738</v>
      </c>
      <c r="C586">
        <v>0</v>
      </c>
      <c r="D586">
        <v>798090726</v>
      </c>
      <c r="E586">
        <v>798090726</v>
      </c>
      <c r="F586">
        <v>798090726</v>
      </c>
      <c r="G586">
        <v>798090726</v>
      </c>
      <c r="H586">
        <v>798090726</v>
      </c>
    </row>
    <row r="587" spans="1:8" x14ac:dyDescent="0.25">
      <c r="A587" t="s">
        <v>664</v>
      </c>
      <c r="B587" t="str">
        <f>+VLOOKUP(A587,Hoja5!$D$2:$E$733,2)</f>
        <v>ACOGIDA - FORTALECIMIENTO DE LOS AMBIENTES DE APRENDIZAJE DE LAS SEDES EDUCATIVAS-Dividendos Sociedad Portuarias</v>
      </c>
      <c r="C587">
        <v>0</v>
      </c>
      <c r="D587">
        <v>185318190</v>
      </c>
      <c r="E587">
        <v>185318190</v>
      </c>
      <c r="F587">
        <v>185318190</v>
      </c>
      <c r="G587">
        <v>185318190</v>
      </c>
      <c r="H587">
        <v>185318190</v>
      </c>
    </row>
    <row r="588" spans="1:8" x14ac:dyDescent="0.25">
      <c r="A588" t="s">
        <v>666</v>
      </c>
      <c r="B588" t="str">
        <f>+VLOOKUP(A588,Hoja5!$D$2:$E$733,2)</f>
        <v>ACOGIDA - FORTALECIMIENTO DE LOS AMBIENTES DE APRENDIZAJE DE LAS SEDES EDUCATIVAS-Dividendos Sociedad Portuarias</v>
      </c>
      <c r="C588">
        <v>0</v>
      </c>
      <c r="D588">
        <v>422684205</v>
      </c>
      <c r="E588">
        <v>422684205</v>
      </c>
      <c r="F588">
        <v>422684205</v>
      </c>
      <c r="G588">
        <v>422684205</v>
      </c>
      <c r="H588">
        <v>422684205</v>
      </c>
    </row>
    <row r="589" spans="1:8" x14ac:dyDescent="0.25">
      <c r="A589" t="s">
        <v>667</v>
      </c>
      <c r="B589" t="str">
        <f>+VLOOKUP(A589,Hoja5!$D$2:$E$733,2)</f>
        <v>ACOGIDA - FORTALECIMIENTO DE LOS AMBIENTES DE APRENDIZAJE DE LAS SEDES EDUCATIVAS-Dividendos Sociedad Portuarias</v>
      </c>
      <c r="C589">
        <v>0</v>
      </c>
      <c r="D589">
        <v>190088331</v>
      </c>
      <c r="E589">
        <v>190088331</v>
      </c>
      <c r="F589">
        <v>190088331</v>
      </c>
      <c r="G589">
        <v>190088331</v>
      </c>
      <c r="H589">
        <v>190088331</v>
      </c>
    </row>
    <row r="590" spans="1:8" x14ac:dyDescent="0.25">
      <c r="A590" t="s">
        <v>1863</v>
      </c>
      <c r="C590">
        <v>0</v>
      </c>
      <c r="D590">
        <v>6199798745</v>
      </c>
      <c r="E590">
        <v>6199798745</v>
      </c>
      <c r="F590">
        <v>5647474847.5900002</v>
      </c>
      <c r="G590">
        <v>5398732248.2199993</v>
      </c>
      <c r="H590">
        <v>5398732248.2199993</v>
      </c>
    </row>
    <row r="591" spans="1:8" x14ac:dyDescent="0.25">
      <c r="A591" t="s">
        <v>668</v>
      </c>
      <c r="B591" t="str">
        <f>+VLOOKUP(A591,Hoja5!$D$2:$E$733,2)</f>
        <v>ACOGIDA- FORTALECIMIENTO DE LOS AMBIENTES DE APRENDIZAJE EN LAS SEDES EDUCATIVAS- FORTALECIMIENTO DE LA PRESTACION DE SERVICIO ¿ Fondo de Mitigación de Emergencia FOME</v>
      </c>
      <c r="C591">
        <v>0</v>
      </c>
      <c r="D591">
        <v>3199798745</v>
      </c>
      <c r="E591">
        <v>3199798745</v>
      </c>
      <c r="F591">
        <v>3199798745</v>
      </c>
      <c r="G591">
        <v>3026921701.79</v>
      </c>
      <c r="H591">
        <v>3026921701.79</v>
      </c>
    </row>
    <row r="592" spans="1:8" x14ac:dyDescent="0.25">
      <c r="A592" t="s">
        <v>672</v>
      </c>
      <c r="B592" t="str">
        <f>+VLOOKUP(A592,Hoja5!$D$2:$E$733,2)</f>
        <v>OPTIMIZACION DE LA OPERACIÓN DE LAS INSTITUIONES EDUCATIVAS OFICIALES DE CARTAGENA DE INDIAS ¿ FORTALECIMIENTO DE LA PRESTACION DE SERVICIO - Fondo de Mitigación de Emergencia FOME</v>
      </c>
      <c r="C592">
        <v>0</v>
      </c>
      <c r="D592">
        <v>3000000000</v>
      </c>
      <c r="E592">
        <v>3000000000</v>
      </c>
      <c r="F592">
        <v>2447676102.5900002</v>
      </c>
      <c r="G592">
        <v>2371810546.4299998</v>
      </c>
      <c r="H592">
        <v>2371810546.4299998</v>
      </c>
    </row>
    <row r="593" spans="1:8" x14ac:dyDescent="0.25">
      <c r="A593" t="s">
        <v>1864</v>
      </c>
      <c r="C593">
        <v>0</v>
      </c>
      <c r="D593">
        <v>5049142.87</v>
      </c>
      <c r="E593">
        <v>0</v>
      </c>
      <c r="F593">
        <v>0</v>
      </c>
      <c r="G593">
        <v>0</v>
      </c>
      <c r="H593">
        <v>0</v>
      </c>
    </row>
    <row r="594" spans="1:8" x14ac:dyDescent="0.25">
      <c r="A594" t="s">
        <v>674</v>
      </c>
      <c r="B594" t="str">
        <f>+VLOOKUP(A594,Hoja5!$D$2:$E$733,2)</f>
        <v>OPTIMIZACION DE LA OPERACION DE LAS INSTITUCIONES EDUCATIVAS OFICIALES DE CARTAGENA DE INDIAS ��� FORTALECIMIENTO DE LA PRESTACION DE SERVICIOS -Rendimientos Financieros Fondo de Mitigacion de Emergencia - FOME</v>
      </c>
      <c r="C594">
        <v>0</v>
      </c>
      <c r="D594">
        <v>5049142.87</v>
      </c>
      <c r="E594">
        <v>0</v>
      </c>
      <c r="F594">
        <v>0</v>
      </c>
      <c r="G594">
        <v>0</v>
      </c>
      <c r="H594">
        <v>0</v>
      </c>
    </row>
    <row r="595" spans="1:8" x14ac:dyDescent="0.25">
      <c r="A595" t="s">
        <v>1857</v>
      </c>
      <c r="B595" t="str">
        <f>+VLOOKUP(A595,Hoja5!$D$2:$E$733,2)</f>
        <v xml:space="preserve">ACTUALIZACION DEL PGIRS 2016-2027 Y CARACTERIZACION EN EL DISTRITO DE CARTAGENA DE INDIAS- Servicio de Aseo </v>
      </c>
      <c r="C595">
        <v>606752313</v>
      </c>
      <c r="D595">
        <v>407176000</v>
      </c>
      <c r="E595">
        <v>407176000</v>
      </c>
      <c r="F595">
        <v>407176000</v>
      </c>
      <c r="G595">
        <v>407176000</v>
      </c>
      <c r="H595">
        <v>407176000</v>
      </c>
    </row>
    <row r="596" spans="1:8" x14ac:dyDescent="0.25">
      <c r="A596" t="s">
        <v>1722</v>
      </c>
      <c r="C596">
        <v>606752313</v>
      </c>
      <c r="D596">
        <v>407176000</v>
      </c>
      <c r="E596">
        <v>407176000</v>
      </c>
      <c r="F596">
        <v>407176000</v>
      </c>
      <c r="G596">
        <v>407176000</v>
      </c>
      <c r="H596">
        <v>407176000</v>
      </c>
    </row>
    <row r="597" spans="1:8" x14ac:dyDescent="0.25">
      <c r="A597" t="s">
        <v>624</v>
      </c>
      <c r="B597" t="str">
        <f>+VLOOKUP(A597,Hoja5!$D$2:$E$733,2)</f>
        <v>SABIDURIA DE LA PRIMERA INFANCIA  - Ingresos corrientes de libre destinacion</v>
      </c>
      <c r="C597">
        <v>606752313</v>
      </c>
      <c r="D597">
        <v>407176000</v>
      </c>
      <c r="E597">
        <v>407176000</v>
      </c>
      <c r="F597">
        <v>407176000</v>
      </c>
      <c r="G597">
        <v>407176000</v>
      </c>
      <c r="H597">
        <v>407176000</v>
      </c>
    </row>
    <row r="598" spans="1:8" x14ac:dyDescent="0.25">
      <c r="A598" t="s">
        <v>1858</v>
      </c>
      <c r="B598" t="str">
        <f>+VLOOKUP(A598,Hoja5!$D$2:$E$733,2)</f>
        <v xml:space="preserve">ACTUALIZACION DEL PGIRS 2016-2027 Y CARACTERIZACION EN EL DISTRITO DE CARTAGENA DE INDIAS- Servicio de Aseo </v>
      </c>
      <c r="C598">
        <v>767952270</v>
      </c>
      <c r="D598">
        <v>1208565456</v>
      </c>
      <c r="E598">
        <v>1208510456</v>
      </c>
      <c r="F598">
        <v>1208510455.8800001</v>
      </c>
      <c r="G598">
        <v>1155126955.8800001</v>
      </c>
      <c r="H598">
        <v>1000962122.88</v>
      </c>
    </row>
    <row r="599" spans="1:8" x14ac:dyDescent="0.25">
      <c r="A599" t="s">
        <v>1722</v>
      </c>
      <c r="C599">
        <v>267952270</v>
      </c>
      <c r="D599">
        <v>785338666</v>
      </c>
      <c r="E599">
        <v>785338666</v>
      </c>
      <c r="F599">
        <v>785338666</v>
      </c>
      <c r="G599">
        <v>785338666</v>
      </c>
      <c r="H599">
        <v>755735333</v>
      </c>
    </row>
    <row r="600" spans="1:8" x14ac:dyDescent="0.25">
      <c r="A600" t="s">
        <v>626</v>
      </c>
      <c r="B600" t="str">
        <f>+VLOOKUP(A600,Hoja5!$D$2:$E$733,2)</f>
        <v>FORMANDO CON AMOR - MEJORAMIENTO DE LA CALIDAD DE LAS IEO  - Ingresos corrientes de libre destinacion</v>
      </c>
      <c r="C600">
        <v>199681483</v>
      </c>
      <c r="D600">
        <v>717838666</v>
      </c>
      <c r="E600">
        <v>717838666</v>
      </c>
      <c r="F600">
        <v>717838666</v>
      </c>
      <c r="G600">
        <v>717838666</v>
      </c>
      <c r="H600">
        <v>716235333</v>
      </c>
    </row>
    <row r="601" spans="1:8" x14ac:dyDescent="0.25">
      <c r="A601" t="s">
        <v>628</v>
      </c>
      <c r="B601" t="str">
        <f>+VLOOKUP(A601,Hoja5!$D$2:$E$733,2)</f>
        <v>FORMANDO CON AMOR -FORTALECIMIENTO DE LAS PRACTICAS ETNOEDUCATIVAS EN IEO DEL DISTRITO DE CARTAGENA  - Ingresos corrientes de libre destinacion</v>
      </c>
      <c r="C601">
        <v>68270787</v>
      </c>
      <c r="D601">
        <v>67500000</v>
      </c>
      <c r="E601">
        <v>67500000</v>
      </c>
      <c r="F601">
        <v>67500000</v>
      </c>
      <c r="G601">
        <v>67500000</v>
      </c>
      <c r="H601">
        <v>39500000</v>
      </c>
    </row>
    <row r="602" spans="1:8" x14ac:dyDescent="0.25">
      <c r="A602" t="s">
        <v>1851</v>
      </c>
      <c r="C602">
        <v>500000000</v>
      </c>
      <c r="D602">
        <v>423226790</v>
      </c>
      <c r="E602">
        <v>423171790</v>
      </c>
      <c r="F602">
        <v>423171789.88</v>
      </c>
      <c r="G602">
        <v>369788289.88</v>
      </c>
      <c r="H602">
        <v>245226789.88</v>
      </c>
    </row>
    <row r="603" spans="1:8" x14ac:dyDescent="0.25">
      <c r="A603" t="s">
        <v>757</v>
      </c>
      <c r="B603" t="str">
        <f>+VLOOKUP(A603,Hoja5!$D$2:$E$733,2)</f>
        <v>FORMANDO CON AMOR - MEJORAMIENTO DE LA CALIDAD DE LAS IEO  - SGP - Educacion</v>
      </c>
      <c r="C603">
        <v>500000000</v>
      </c>
      <c r="D603">
        <v>423226790</v>
      </c>
      <c r="E603">
        <v>423171790</v>
      </c>
      <c r="F603">
        <v>423171789.88</v>
      </c>
      <c r="G603">
        <v>369788289.88</v>
      </c>
      <c r="H603">
        <v>245226789.88</v>
      </c>
    </row>
    <row r="604" spans="1:8" x14ac:dyDescent="0.25">
      <c r="A604" t="s">
        <v>1859</v>
      </c>
      <c r="B604" t="str">
        <f>+VLOOKUP(A604,Hoja5!$D$2:$E$733,2)</f>
        <v xml:space="preserve">ACTUALIZACION DEL PGIRS 2016-2027 Y CARACTERIZACION EN EL DISTRITO DE CARTAGENA DE INDIAS- Servicio de Aseo </v>
      </c>
      <c r="C604">
        <v>4499066050</v>
      </c>
      <c r="D604">
        <v>3784936641</v>
      </c>
      <c r="E604">
        <v>3784936641</v>
      </c>
      <c r="F604">
        <v>3491790107</v>
      </c>
      <c r="G604">
        <v>3399390107</v>
      </c>
      <c r="H604">
        <v>201033333</v>
      </c>
    </row>
    <row r="605" spans="1:8" x14ac:dyDescent="0.25">
      <c r="A605" t="s">
        <v>1722</v>
      </c>
      <c r="C605">
        <v>485119827</v>
      </c>
      <c r="D605">
        <v>202636666</v>
      </c>
      <c r="E605">
        <v>202636666</v>
      </c>
      <c r="F605">
        <v>202636666</v>
      </c>
      <c r="G605">
        <v>202636666</v>
      </c>
      <c r="H605">
        <v>201033333</v>
      </c>
    </row>
    <row r="606" spans="1:8" x14ac:dyDescent="0.25">
      <c r="A606" t="s">
        <v>630</v>
      </c>
      <c r="B606" t="str">
        <f>+VLOOKUP(A606,Hoja5!$D$2:$E$733,2)</f>
        <v>DESARROLLO DE POTENCIALIDADES - FORTALECIMIENTO DE LOS PROCESOS FORMATIVOS EN LAS IEO DEL DISTRITO DE CARTAGENA  - Ingresos corrientes de libre destinacion</v>
      </c>
      <c r="C606">
        <v>145329224</v>
      </c>
      <c r="D606">
        <v>0</v>
      </c>
      <c r="E606">
        <v>0</v>
      </c>
      <c r="F606">
        <v>0</v>
      </c>
      <c r="G606">
        <v>0</v>
      </c>
      <c r="H606">
        <v>0</v>
      </c>
    </row>
    <row r="607" spans="1:8" x14ac:dyDescent="0.25">
      <c r="A607" t="s">
        <v>632</v>
      </c>
      <c r="B607" t="str">
        <f>+VLOOKUP(A607,Hoja5!$D$2:$E$733,2)</f>
        <v>DESARROLLO DE POTENCIALIDADES - FORTALECIMIENTO DE LOS PROCESOS FORMATIVOS BILINGUES EN LAS IEO DEL DISTRITO DE CARTAGENA - Ingresos corrientes de libre destinacion</v>
      </c>
      <c r="C607">
        <v>177004858</v>
      </c>
      <c r="D607">
        <v>51066667</v>
      </c>
      <c r="E607">
        <v>51066667</v>
      </c>
      <c r="F607">
        <v>51066667</v>
      </c>
      <c r="G607">
        <v>51066667</v>
      </c>
      <c r="H607">
        <v>51066667</v>
      </c>
    </row>
    <row r="608" spans="1:8" x14ac:dyDescent="0.25">
      <c r="A608" t="s">
        <v>634</v>
      </c>
      <c r="B608" t="str">
        <f>+VLOOKUP(A608,Hoja5!$D$2:$E$733,2)</f>
        <v>FORTALECIMIENTO DE LA GESTION ESCOLAR PARA EL MEJORAMIENTO DE LA CALIDAD  - Ingresos corrientes de libre destinacion</v>
      </c>
      <c r="C608">
        <v>162785745</v>
      </c>
      <c r="D608">
        <v>151569999</v>
      </c>
      <c r="E608">
        <v>151569999</v>
      </c>
      <c r="F608">
        <v>151569999</v>
      </c>
      <c r="G608">
        <v>151569999</v>
      </c>
      <c r="H608">
        <v>149966666</v>
      </c>
    </row>
    <row r="609" spans="1:8" x14ac:dyDescent="0.25">
      <c r="A609" t="s">
        <v>1851</v>
      </c>
      <c r="C609">
        <v>4013946223</v>
      </c>
      <c r="D609">
        <v>3582299975</v>
      </c>
      <c r="E609">
        <v>3582299975</v>
      </c>
      <c r="F609">
        <v>3289153441</v>
      </c>
      <c r="G609">
        <v>3196753441</v>
      </c>
      <c r="H609">
        <v>0</v>
      </c>
    </row>
    <row r="610" spans="1:8" x14ac:dyDescent="0.25">
      <c r="A610" t="s">
        <v>759</v>
      </c>
      <c r="B610" t="str">
        <f>+VLOOKUP(A610,Hoja5!$D$2:$E$733,2)</f>
        <v>DESARROLLO DE POTENCIALIDADES - FORTALECIMIENTO DE LOS PROCESOS FORMATIVOS EN LAS IEO DEL DISTRITO DE CARTAGENA  -SGP - Educacion</v>
      </c>
      <c r="C610">
        <v>3000000000</v>
      </c>
      <c r="D610">
        <v>3000000000</v>
      </c>
      <c r="E610">
        <v>3000000000</v>
      </c>
      <c r="F610">
        <v>2981153441</v>
      </c>
      <c r="G610">
        <v>2981153441</v>
      </c>
      <c r="H610">
        <v>0</v>
      </c>
    </row>
    <row r="611" spans="1:8" x14ac:dyDescent="0.25">
      <c r="A611" t="s">
        <v>761</v>
      </c>
      <c r="B611" t="str">
        <f>+VLOOKUP(A611,Hoja5!$D$2:$E$733,2)</f>
        <v>DESARROLLO DE POTENCIALIDADES - FORTALECIMIENTO DE LOS PROCESOS FORMATIVOS BILINGUES EN LAS IEO DEL DISTRITO DE CARTAGENA - SGP - Educacion</v>
      </c>
      <c r="C611">
        <v>513946223</v>
      </c>
      <c r="D611">
        <v>274299975</v>
      </c>
      <c r="E611">
        <v>274299975</v>
      </c>
      <c r="F611">
        <v>0</v>
      </c>
      <c r="G611">
        <v>0</v>
      </c>
      <c r="H611">
        <v>0</v>
      </c>
    </row>
    <row r="612" spans="1:8" x14ac:dyDescent="0.25">
      <c r="A612" t="s">
        <v>763</v>
      </c>
      <c r="B612" t="str">
        <f>+VLOOKUP(A612,Hoja5!$D$2:$E$733,2)</f>
        <v>FORTALECIMIENTO DE LA GESTION ESCOLAR PARA EL MEJORAMIENTO DE LA CALIDAD  - SGP - Educacion</v>
      </c>
      <c r="C612">
        <v>500000000</v>
      </c>
      <c r="D612">
        <v>308000000</v>
      </c>
      <c r="E612">
        <v>308000000</v>
      </c>
      <c r="F612">
        <v>308000000</v>
      </c>
      <c r="G612">
        <v>215600000</v>
      </c>
      <c r="H612">
        <v>0</v>
      </c>
    </row>
    <row r="613" spans="1:8" x14ac:dyDescent="0.25">
      <c r="A613" t="s">
        <v>1860</v>
      </c>
      <c r="B613" t="str">
        <f>+VLOOKUP(A613,Hoja5!$D$2:$E$733,2)</f>
        <v xml:space="preserve">ACTUALIZACION DEL PGIRS 2016-2027 Y CARACTERIZACION EN EL DISTRITO DE CARTAGENA DE INDIAS- Servicio de Aseo </v>
      </c>
      <c r="C613">
        <v>429460548</v>
      </c>
      <c r="D613">
        <v>907611895</v>
      </c>
      <c r="E613">
        <v>907611894.48000002</v>
      </c>
      <c r="F613">
        <v>907611894.48000002</v>
      </c>
      <c r="G613">
        <v>826864400</v>
      </c>
      <c r="H613">
        <v>706679100</v>
      </c>
    </row>
    <row r="614" spans="1:8" x14ac:dyDescent="0.25">
      <c r="A614" t="s">
        <v>1722</v>
      </c>
      <c r="C614">
        <v>429460548</v>
      </c>
      <c r="D614">
        <v>907611895</v>
      </c>
      <c r="E614">
        <v>907611894.48000002</v>
      </c>
      <c r="F614">
        <v>907611894.48000002</v>
      </c>
      <c r="G614">
        <v>826864400</v>
      </c>
      <c r="H614">
        <v>706679100</v>
      </c>
    </row>
    <row r="615" spans="1:8" x14ac:dyDescent="0.25">
      <c r="A615" t="s">
        <v>636</v>
      </c>
      <c r="B615" t="str">
        <f>+VLOOKUP(A615,Hoja5!$D$2:$E$733,2)</f>
        <v>PARTICIPACION DEMOCRACIA Y AUTONOMIA -  FORTALECER PRAES EN LAS IEO  - Ingresos corrientes de libre destinacion</v>
      </c>
      <c r="C615">
        <v>76847311</v>
      </c>
      <c r="D615">
        <v>41119095</v>
      </c>
      <c r="E615">
        <v>41119094.479999997</v>
      </c>
      <c r="F615">
        <v>41119094.479999997</v>
      </c>
      <c r="G615">
        <v>0</v>
      </c>
      <c r="H615">
        <v>0</v>
      </c>
    </row>
    <row r="616" spans="1:8" x14ac:dyDescent="0.25">
      <c r="A616" t="s">
        <v>638</v>
      </c>
      <c r="B616" t="str">
        <f>+VLOOKUP(A616,Hoja5!$D$2:$E$733,2)</f>
        <v>PARTICIPACION DEMOCRACIA Y AUTONOMIA   - Ingresos corrientes de libre destinacion</v>
      </c>
      <c r="C616">
        <v>329593424</v>
      </c>
      <c r="D616">
        <v>852492800</v>
      </c>
      <c r="E616">
        <v>852492800</v>
      </c>
      <c r="F616">
        <v>852492800</v>
      </c>
      <c r="G616">
        <v>816364400</v>
      </c>
      <c r="H616">
        <v>696179100</v>
      </c>
    </row>
    <row r="617" spans="1:8" x14ac:dyDescent="0.25">
      <c r="A617" t="s">
        <v>640</v>
      </c>
      <c r="B617" t="str">
        <f>+VLOOKUP(A617,Hoja5!$D$2:$E$733,2)</f>
        <v>PARTICIPACION DEMOCRACIA Y AUTONOMIA - FORTALECER ESCUELAS DE PADRES EN INSTITUCIONES EDUCATIVAS  - Ingresos corrientes de libre destinacion</v>
      </c>
      <c r="C617">
        <v>23019813</v>
      </c>
      <c r="D617">
        <v>14000000</v>
      </c>
      <c r="E617">
        <v>14000000</v>
      </c>
      <c r="F617">
        <v>14000000</v>
      </c>
      <c r="G617">
        <v>10500000</v>
      </c>
      <c r="H617">
        <v>10500000</v>
      </c>
    </row>
    <row r="618" spans="1:8" x14ac:dyDescent="0.25">
      <c r="A618" t="s">
        <v>1852</v>
      </c>
      <c r="B618" t="str">
        <f>+VLOOKUP(A618,Hoja5!$D$2:$E$733,2)</f>
        <v xml:space="preserve">ACTUALIZACION DEL PGIRS 2016-2027 Y CARACTERIZACION EN EL DISTRITO DE CARTAGENA DE INDIAS- Servicio de Aseo </v>
      </c>
      <c r="C618">
        <v>3031200000</v>
      </c>
      <c r="D618">
        <v>4688855455.8000002</v>
      </c>
      <c r="E618">
        <v>4687215749.2299995</v>
      </c>
      <c r="F618">
        <v>3440200583.52</v>
      </c>
      <c r="G618">
        <v>477005054</v>
      </c>
      <c r="H618">
        <v>413901484</v>
      </c>
    </row>
    <row r="619" spans="1:8" x14ac:dyDescent="0.25">
      <c r="A619" t="s">
        <v>1722</v>
      </c>
      <c r="C619">
        <v>700000000</v>
      </c>
      <c r="D619">
        <v>940410251</v>
      </c>
      <c r="E619">
        <v>940410251</v>
      </c>
      <c r="F619">
        <v>695488344.51999998</v>
      </c>
      <c r="G619">
        <v>477005054</v>
      </c>
      <c r="H619">
        <v>413901484</v>
      </c>
    </row>
    <row r="620" spans="1:8" x14ac:dyDescent="0.25">
      <c r="A620" t="s">
        <v>642</v>
      </c>
      <c r="B620" t="str">
        <f>+VLOOKUP(A620,Hoja5!$D$2:$E$733,2)</f>
        <v>EDUCACION MEDIADA A TRAVES DE TECNOLOGIAS DE LA INFORMACION Y LAS COMUNICACIONES-TIC  - Ingresos corrientes de libre destinacion</v>
      </c>
      <c r="C620">
        <v>700000000</v>
      </c>
      <c r="D620">
        <v>940410251</v>
      </c>
      <c r="E620">
        <v>940410251</v>
      </c>
      <c r="F620">
        <v>695488344.51999998</v>
      </c>
      <c r="G620">
        <v>477005054</v>
      </c>
      <c r="H620">
        <v>413901484</v>
      </c>
    </row>
    <row r="621" spans="1:8" x14ac:dyDescent="0.25">
      <c r="A621" t="s">
        <v>1851</v>
      </c>
      <c r="C621">
        <v>2331200000</v>
      </c>
      <c r="D621">
        <v>3748445204.8000002</v>
      </c>
      <c r="E621">
        <v>3746805498.23</v>
      </c>
      <c r="F621">
        <v>2744712239</v>
      </c>
      <c r="G621">
        <v>0</v>
      </c>
      <c r="H621">
        <v>0</v>
      </c>
    </row>
    <row r="622" spans="1:8" x14ac:dyDescent="0.25">
      <c r="A622" t="s">
        <v>765</v>
      </c>
      <c r="B622" t="str">
        <f>+VLOOKUP(A622,Hoja5!$D$2:$E$733,2)</f>
        <v>EDUCACION MEDIADA A TRAVES DE TECNOLOGIAS DE LA INFORMACION Y LAS COMUNICACIONES-TIC  - SGP - Educacion</v>
      </c>
      <c r="C622">
        <v>2331200000</v>
      </c>
      <c r="D622">
        <v>1620388880</v>
      </c>
      <c r="E622">
        <v>1620388880</v>
      </c>
      <c r="F622">
        <v>947253675</v>
      </c>
      <c r="G622">
        <v>0</v>
      </c>
      <c r="H622">
        <v>0</v>
      </c>
    </row>
    <row r="623" spans="1:8" x14ac:dyDescent="0.25">
      <c r="A623" t="s">
        <v>796</v>
      </c>
      <c r="B623" t="str">
        <f>+VLOOKUP(A623,Hoja5!$D$2:$E$733,2)</f>
        <v>EDUCACION MEDIADA A TRAVES DE TECNOLOGIAS DE LA INFORMACION Y LAS COMUNICACIONES-TIC - CALIDAD MATRICULA OFICIAL - SGP Educacion - VIGENCIAS ANTERIORES.</v>
      </c>
      <c r="C623">
        <v>0</v>
      </c>
      <c r="D623">
        <v>47488016</v>
      </c>
      <c r="E623">
        <v>47488016</v>
      </c>
      <c r="F623">
        <v>0</v>
      </c>
      <c r="G623">
        <v>0</v>
      </c>
      <c r="H623">
        <v>0</v>
      </c>
    </row>
    <row r="624" spans="1:8" x14ac:dyDescent="0.25">
      <c r="A624" t="s">
        <v>576</v>
      </c>
      <c r="B624" t="str">
        <f>+VLOOKUP(A624,Hoja5!$D$2:$E$733,2)</f>
        <v>EDUCACION MEDIADA A TRAVES DE TECNOLOGIAS DE LA INFORMACION Y LAS COMUNICACIONES-TIC - SGP - Educacion</v>
      </c>
      <c r="C624">
        <v>0</v>
      </c>
      <c r="D624">
        <v>0.8</v>
      </c>
      <c r="E624">
        <v>0</v>
      </c>
      <c r="F624">
        <v>0</v>
      </c>
      <c r="G624">
        <v>0</v>
      </c>
      <c r="H624">
        <v>0</v>
      </c>
    </row>
    <row r="625" spans="1:8" x14ac:dyDescent="0.25">
      <c r="A625" t="s">
        <v>678</v>
      </c>
      <c r="B625" t="str">
        <f>+VLOOKUP(A625,Hoja5!$D$2:$E$733,2)</f>
        <v>EDUCACION MEDIADA A TRAVES DE TECNOLOGIAS DE LA INFORMACION Y LAS COMUNICACIONES-TIC - SGP Educacion - Vigencias Anteriores</v>
      </c>
      <c r="C625">
        <v>0</v>
      </c>
      <c r="D625">
        <v>253466528</v>
      </c>
      <c r="E625">
        <v>253466528</v>
      </c>
      <c r="F625">
        <v>242266340</v>
      </c>
      <c r="G625">
        <v>0</v>
      </c>
      <c r="H625">
        <v>0</v>
      </c>
    </row>
    <row r="626" spans="1:8" x14ac:dyDescent="0.25">
      <c r="A626" t="s">
        <v>680</v>
      </c>
      <c r="B626" t="str">
        <f>+VLOOKUP(A626,Hoja5!$D$2:$E$733,2)</f>
        <v>EDUCACION MEDIADA A TRAVES DE TECNOLOGIAS DE LA INFORMACION Y LAS COMUNICACIONES-TIC (Calidad Matricula Oficial) - SGP  Educacion</v>
      </c>
      <c r="C626">
        <v>0</v>
      </c>
      <c r="D626">
        <v>1571500000</v>
      </c>
      <c r="E626">
        <v>1571500000</v>
      </c>
      <c r="F626">
        <v>1533520000</v>
      </c>
      <c r="G626">
        <v>0</v>
      </c>
      <c r="H626">
        <v>0</v>
      </c>
    </row>
    <row r="627" spans="1:8" x14ac:dyDescent="0.25">
      <c r="A627" t="s">
        <v>682</v>
      </c>
      <c r="B627" t="str">
        <f>+VLOOKUP(A627,Hoja5!$D$2:$E$733,2)</f>
        <v>EDUCACION MEDIADA A TRAVES DE TECNOLOGIAS DE LA INFORMACION Y LAS COMUNICACIONES-TIC- CALIDAD MATRICULA OFICIAL - SGP  Educacion</v>
      </c>
      <c r="C627">
        <v>0</v>
      </c>
      <c r="D627">
        <v>255601780</v>
      </c>
      <c r="E627">
        <v>253962074.22999999</v>
      </c>
      <c r="F627">
        <v>21672224</v>
      </c>
      <c r="G627">
        <v>0</v>
      </c>
      <c r="H627">
        <v>0</v>
      </c>
    </row>
    <row r="628" spans="1:8" x14ac:dyDescent="0.25">
      <c r="A628" t="s">
        <v>1856</v>
      </c>
      <c r="B628" t="str">
        <f>+VLOOKUP(A628,Hoja5!$D$2:$E$733,2)</f>
        <v xml:space="preserve">ACTUALIZACION DEL PGIRS 2016-2027 Y CARACTERIZACION EN EL DISTRITO DE CARTAGENA DE INDIAS- Servicio de Aseo </v>
      </c>
      <c r="C628">
        <v>10220107344</v>
      </c>
      <c r="D628">
        <v>10022927327</v>
      </c>
      <c r="E628">
        <v>9714697204.8999996</v>
      </c>
      <c r="F628">
        <v>8664355034</v>
      </c>
      <c r="G628">
        <v>3745031667</v>
      </c>
      <c r="H628">
        <v>3745031667</v>
      </c>
    </row>
    <row r="629" spans="1:8" x14ac:dyDescent="0.25">
      <c r="A629" t="s">
        <v>1722</v>
      </c>
      <c r="C629">
        <v>849920615</v>
      </c>
      <c r="D629">
        <v>294952282</v>
      </c>
      <c r="E629">
        <v>294952282</v>
      </c>
      <c r="F629">
        <v>294952282</v>
      </c>
      <c r="G629">
        <v>294952282</v>
      </c>
      <c r="H629">
        <v>294952282</v>
      </c>
    </row>
    <row r="630" spans="1:8" x14ac:dyDescent="0.25">
      <c r="A630" t="s">
        <v>644</v>
      </c>
      <c r="B630" t="str">
        <f>+VLOOKUP(A630,Hoja5!$D$2:$E$733,2)</f>
        <v>EDUCACION PARA TRANSFORMAR -  MEJORAMIENTO DEL PROCESO FORMATIVO DE LA EDUCACION MEDIA TECNICA OFICIAL EN LAS IEO DE CARTAGENA  - Ingresos corrientes de libre destinacion</v>
      </c>
      <c r="C630">
        <v>800000000</v>
      </c>
      <c r="D630">
        <v>245031667</v>
      </c>
      <c r="E630">
        <v>245031667</v>
      </c>
      <c r="F630">
        <v>245031667</v>
      </c>
      <c r="G630">
        <v>245031667</v>
      </c>
      <c r="H630">
        <v>245031667</v>
      </c>
    </row>
    <row r="631" spans="1:8" x14ac:dyDescent="0.25">
      <c r="A631" t="s">
        <v>646</v>
      </c>
      <c r="B631" t="str">
        <f>+VLOOKUP(A631,Hoja5!$D$2:$E$733,2)</f>
        <v>EDUCACION PARA TRANSFORMAR - CONSOLIDACION DE BECAS UNIVERSITARIAS PARA EGRESADOS DE LAS IEO DE CARTAGENA  - Ingresos corrientes de libre destinacion</v>
      </c>
      <c r="C631">
        <v>49920615</v>
      </c>
      <c r="D631">
        <v>49920615</v>
      </c>
      <c r="E631">
        <v>49920615</v>
      </c>
      <c r="F631">
        <v>49920615</v>
      </c>
      <c r="G631">
        <v>49920615</v>
      </c>
      <c r="H631">
        <v>49920615</v>
      </c>
    </row>
    <row r="632" spans="1:8" x14ac:dyDescent="0.25">
      <c r="A632" t="s">
        <v>1855</v>
      </c>
      <c r="C632">
        <v>9081676394</v>
      </c>
      <c r="D632">
        <v>9081676394</v>
      </c>
      <c r="E632">
        <v>8773446272</v>
      </c>
      <c r="F632">
        <v>8369402752</v>
      </c>
      <c r="G632">
        <v>3450079385</v>
      </c>
      <c r="H632">
        <v>3450079385</v>
      </c>
    </row>
    <row r="633" spans="1:8" x14ac:dyDescent="0.25">
      <c r="A633" t="s">
        <v>590</v>
      </c>
      <c r="B633" t="str">
        <f>+VLOOKUP(A633,Hoja5!$D$2:$E$733,2)</f>
        <v>EDUCACION PARA TRANSFORMAR - CONSOLIDACION DE BECAS UNIVERSITARIAS PARA EGRESADOS DE LAS IEO DE CARTAGENA  - Fondo Educativo - Bicentenario de Cartagena - ICAT 3%</v>
      </c>
      <c r="C633">
        <v>8557023714</v>
      </c>
      <c r="D633">
        <v>9081676394</v>
      </c>
      <c r="E633">
        <v>8773446272</v>
      </c>
      <c r="F633">
        <v>8369402752</v>
      </c>
      <c r="G633">
        <v>3450079385</v>
      </c>
      <c r="H633">
        <v>3450079385</v>
      </c>
    </row>
    <row r="634" spans="1:8" x14ac:dyDescent="0.25">
      <c r="A634" t="s">
        <v>733</v>
      </c>
      <c r="B634" t="str">
        <f>+VLOOKUP(A634,Hoja5!$D$2:$E$733,2)</f>
        <v>EDUCACION PARA TRANSFORMAR - APOYO AL MEJORAMIENTO DE LAS COMPETENCIAS LABORALES DE LOS EGRESADOS DE LAS IEO DE CARTAGENA  - Fondo Educativo - Bicentenario de Cartagena - ICAT 3%</v>
      </c>
      <c r="C634">
        <v>524652680</v>
      </c>
      <c r="D634">
        <v>0</v>
      </c>
      <c r="E634">
        <v>0</v>
      </c>
      <c r="F634">
        <v>0</v>
      </c>
      <c r="G634">
        <v>0</v>
      </c>
      <c r="H634">
        <v>0</v>
      </c>
    </row>
    <row r="635" spans="1:8" x14ac:dyDescent="0.25">
      <c r="A635" t="s">
        <v>1851</v>
      </c>
      <c r="C635">
        <v>0</v>
      </c>
      <c r="D635">
        <v>646298651</v>
      </c>
      <c r="E635">
        <v>646298650.89999998</v>
      </c>
      <c r="F635">
        <v>0</v>
      </c>
      <c r="G635">
        <v>0</v>
      </c>
      <c r="H635">
        <v>0</v>
      </c>
    </row>
    <row r="636" spans="1:8" x14ac:dyDescent="0.25">
      <c r="A636" t="s">
        <v>684</v>
      </c>
      <c r="B636" t="str">
        <f>+VLOOKUP(A636,Hoja5!$D$2:$E$733,2)</f>
        <v>EDUCACION PARA TRANSFORMAR -  MEJORAMIENTO DEL PROCESO FORMATIVO DE LA EDUCACION MEDIA TECNICA OFICIAL EN LAS IEO DE CARTAGENA  - CALIDAD MATRICULA OFICIAL - SGP  Educacion</v>
      </c>
      <c r="C636">
        <v>0</v>
      </c>
      <c r="D636">
        <v>405813617</v>
      </c>
      <c r="E636">
        <v>405813617</v>
      </c>
      <c r="F636">
        <v>0</v>
      </c>
      <c r="G636">
        <v>0</v>
      </c>
      <c r="H636">
        <v>0</v>
      </c>
    </row>
    <row r="637" spans="1:8" x14ac:dyDescent="0.25">
      <c r="A637" t="s">
        <v>686</v>
      </c>
      <c r="B637" t="str">
        <f>+VLOOKUP(A637,Hoja5!$D$2:$E$733,2)</f>
        <v>EDUCACION PARA TRANSFORMAR -  MEJORAMIENTO DEL PROCESO FORMATIVO DE LA EDUCACION MEDIA TECNICA OFICIAL EN LAS IEO DE CARTAGENA - CALIDAD MATRICULA OFICIAL  SGP Educacion</v>
      </c>
      <c r="C637">
        <v>0</v>
      </c>
      <c r="D637">
        <v>240485034</v>
      </c>
      <c r="E637">
        <v>240485033.90000001</v>
      </c>
      <c r="F637">
        <v>0</v>
      </c>
      <c r="G637">
        <v>0</v>
      </c>
      <c r="H637">
        <v>0</v>
      </c>
    </row>
    <row r="638" spans="1:8" x14ac:dyDescent="0.25">
      <c r="A638" t="s">
        <v>688</v>
      </c>
      <c r="B638" t="str">
        <f>+VLOOKUP(A638,Hoja5!$D$2:$E$733,2)</f>
        <v>EDUCACION PARA TRANSFORMAR -  MEJORAMIENTO DEL PROCESO FORMATIVO DE LA EDUCACION MEDIA TECNICA OFICIAL EN LAS IEO DE CARTAGENA - SGP Educacion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</row>
    <row r="639" spans="1:8" x14ac:dyDescent="0.25">
      <c r="A639" t="s">
        <v>1862</v>
      </c>
      <c r="C639">
        <v>288510335</v>
      </c>
      <c r="D639">
        <v>0</v>
      </c>
      <c r="E639">
        <v>0</v>
      </c>
      <c r="F639">
        <v>0</v>
      </c>
      <c r="G639">
        <v>0</v>
      </c>
      <c r="H639">
        <v>0</v>
      </c>
    </row>
    <row r="640" spans="1:8" x14ac:dyDescent="0.25">
      <c r="A640" t="s">
        <v>660</v>
      </c>
      <c r="B640" t="str">
        <f>+VLOOKUP(A640,Hoja5!$D$2:$E$733,2)</f>
        <v xml:space="preserve">EDUCACION PARA TRANSFORMAR - CONSOLIDACION DE BECAS UNIVERSITARIAS PARA EGRESADOS DE LAS IEO DE CARTAGENA  - Rendimientos financieros fondo educativo Bicentenario </v>
      </c>
      <c r="C640">
        <v>288510335</v>
      </c>
      <c r="D640">
        <v>0</v>
      </c>
      <c r="E640">
        <v>0</v>
      </c>
      <c r="F640">
        <v>0</v>
      </c>
      <c r="G640">
        <v>0</v>
      </c>
      <c r="H640">
        <v>0</v>
      </c>
    </row>
    <row r="641" spans="1:8" x14ac:dyDescent="0.25">
      <c r="A641" t="s">
        <v>1861</v>
      </c>
      <c r="B641" t="str">
        <f>+VLOOKUP(A641,Hoja5!$D$2:$E$733,2)</f>
        <v xml:space="preserve">ACTUALIZACION DEL PGIRS 2016-2027 Y CARACTERIZACION EN EL DISTRITO DE CARTAGENA DE INDIAS- Servicio de Aseo </v>
      </c>
      <c r="C641">
        <v>804600620</v>
      </c>
      <c r="D641">
        <v>1166351477</v>
      </c>
      <c r="E641">
        <v>1166351477</v>
      </c>
      <c r="F641">
        <v>1166351475.8</v>
      </c>
      <c r="G641">
        <v>1157650822.4000001</v>
      </c>
      <c r="H641">
        <v>923377253.89999998</v>
      </c>
    </row>
    <row r="642" spans="1:8" x14ac:dyDescent="0.25">
      <c r="A642" t="s">
        <v>1722</v>
      </c>
      <c r="C642">
        <v>804600620</v>
      </c>
      <c r="D642">
        <v>1166351477</v>
      </c>
      <c r="E642">
        <v>1166351477</v>
      </c>
      <c r="F642">
        <v>1166351475.8</v>
      </c>
      <c r="G642">
        <v>1157650822.4000001</v>
      </c>
      <c r="H642">
        <v>923377253.89999998</v>
      </c>
    </row>
    <row r="643" spans="1:8" x14ac:dyDescent="0.25">
      <c r="A643" t="s">
        <v>648</v>
      </c>
      <c r="B643" t="str">
        <f>+VLOOKUP(A643,Hoja5!$D$2:$E$733,2)</f>
        <v>MOVILIZACION EDUCATIVA - MEJORAMIENTO DEL BIENESTAR Y PROTECCION LOS FUNCIONARIOS DEL SECTOR EDUCATIVO  - Ingresos corrientes de libre destinacion</v>
      </c>
      <c r="C643">
        <v>700000000</v>
      </c>
      <c r="D643">
        <v>668820530</v>
      </c>
      <c r="E643">
        <v>668820530</v>
      </c>
      <c r="F643">
        <v>668820529.79999995</v>
      </c>
      <c r="G643">
        <v>665731541.39999998</v>
      </c>
      <c r="H643">
        <v>460548725.89999998</v>
      </c>
    </row>
    <row r="644" spans="1:8" x14ac:dyDescent="0.25">
      <c r="A644" t="s">
        <v>650</v>
      </c>
      <c r="B644" t="str">
        <f>+VLOOKUP(A644,Hoja5!$D$2:$E$733,2)</f>
        <v>MOVILIZACION EDUCATIVA  -FORTALECIMIENTO DE LA GESTION EDUCATIVA DEL DISTRITO  - Ingresos corrientes de libre destinacion</v>
      </c>
      <c r="C644">
        <v>104600620</v>
      </c>
      <c r="D644">
        <v>497530947</v>
      </c>
      <c r="E644">
        <v>497530947</v>
      </c>
      <c r="F644">
        <v>497530946</v>
      </c>
      <c r="G644">
        <v>491919281</v>
      </c>
      <c r="H644">
        <v>462828528</v>
      </c>
    </row>
    <row r="645" spans="1:8" x14ac:dyDescent="0.25">
      <c r="A645" t="s">
        <v>1870</v>
      </c>
      <c r="C645">
        <v>19593673977</v>
      </c>
      <c r="D645">
        <v>26263097567.369999</v>
      </c>
      <c r="E645">
        <v>19258504959</v>
      </c>
      <c r="F645">
        <v>16697647887</v>
      </c>
      <c r="G645">
        <v>11995491763.58</v>
      </c>
      <c r="H645">
        <v>11091536540.970001</v>
      </c>
    </row>
    <row r="646" spans="1:8" x14ac:dyDescent="0.25">
      <c r="A646" t="s">
        <v>1712</v>
      </c>
      <c r="C646">
        <v>469637963</v>
      </c>
      <c r="D646">
        <v>469637963</v>
      </c>
      <c r="E646">
        <v>469637963</v>
      </c>
      <c r="F646">
        <v>437414924</v>
      </c>
      <c r="G646">
        <v>303440672</v>
      </c>
      <c r="H646">
        <v>211646002</v>
      </c>
    </row>
    <row r="647" spans="1:8" x14ac:dyDescent="0.25">
      <c r="A647" t="s">
        <v>1903</v>
      </c>
      <c r="C647">
        <v>469637963</v>
      </c>
      <c r="D647">
        <v>469637963</v>
      </c>
      <c r="E647">
        <v>469637963</v>
      </c>
      <c r="F647">
        <v>437414924</v>
      </c>
      <c r="G647">
        <v>303440672</v>
      </c>
      <c r="H647">
        <v>211646002</v>
      </c>
    </row>
    <row r="648" spans="1:8" x14ac:dyDescent="0.25">
      <c r="A648" t="s">
        <v>1904</v>
      </c>
      <c r="C648">
        <v>469637963</v>
      </c>
      <c r="D648">
        <v>469637963</v>
      </c>
      <c r="E648">
        <v>469637963</v>
      </c>
      <c r="F648">
        <v>437414924</v>
      </c>
      <c r="G648">
        <v>303440672</v>
      </c>
      <c r="H648">
        <v>211646002</v>
      </c>
    </row>
    <row r="649" spans="1:8" x14ac:dyDescent="0.25">
      <c r="A649" t="s">
        <v>1722</v>
      </c>
      <c r="C649">
        <v>469637963</v>
      </c>
      <c r="D649">
        <v>469637963</v>
      </c>
      <c r="E649">
        <v>469637963</v>
      </c>
      <c r="F649">
        <v>437414924</v>
      </c>
      <c r="G649">
        <v>303440672</v>
      </c>
      <c r="H649">
        <v>211646002</v>
      </c>
    </row>
    <row r="650" spans="1:8" x14ac:dyDescent="0.25">
      <c r="A650" t="s">
        <v>862</v>
      </c>
      <c r="B650" t="str">
        <f>+VLOOKUP(A650,Hoja5!$D$2:$E$733,2)</f>
        <v>POLITICA PUBLICA DE  BIENESTAR Y PROTECCION ANIMAL SALVEMOS JUNTOS A CARTAGENA-POR UNA CARTAGENA LIBRE Y RESILIENTE 2020 A 2023  CARTAGENA DE INDIAS - Ingresos corrientes de libre destinacion</v>
      </c>
      <c r="C650">
        <v>119637963</v>
      </c>
      <c r="D650">
        <v>119637963</v>
      </c>
      <c r="E650">
        <v>119637963</v>
      </c>
      <c r="F650">
        <v>119637963</v>
      </c>
      <c r="G650">
        <v>90000000</v>
      </c>
      <c r="H650">
        <v>0</v>
      </c>
    </row>
    <row r="651" spans="1:8" x14ac:dyDescent="0.25">
      <c r="A651" t="s">
        <v>864</v>
      </c>
      <c r="B651" t="str">
        <f>+VLOOKUP(A651,Hoja5!$D$2:$E$733,2)</f>
        <v>PROYECTO OPERACION CENTRO DE ATENCION  Y PROTECCION ANIMAL - VEHICULO DE TRACCION ANIMAL  - Ingresos corrientes de libre destinacion</v>
      </c>
      <c r="C651">
        <v>350000000</v>
      </c>
      <c r="D651">
        <v>350000000</v>
      </c>
      <c r="E651">
        <v>350000000</v>
      </c>
      <c r="F651">
        <v>317776961</v>
      </c>
      <c r="G651">
        <v>213440672</v>
      </c>
      <c r="H651">
        <v>211646002</v>
      </c>
    </row>
    <row r="652" spans="1:8" x14ac:dyDescent="0.25">
      <c r="A652" t="s">
        <v>1792</v>
      </c>
      <c r="C652">
        <v>900595442</v>
      </c>
      <c r="D652">
        <v>900595442</v>
      </c>
      <c r="E652">
        <v>900543880</v>
      </c>
      <c r="F652">
        <v>688828293</v>
      </c>
      <c r="G652">
        <v>682748293</v>
      </c>
      <c r="H652">
        <v>351811087</v>
      </c>
    </row>
    <row r="653" spans="1:8" x14ac:dyDescent="0.25">
      <c r="A653" t="s">
        <v>1793</v>
      </c>
      <c r="C653">
        <v>647798588</v>
      </c>
      <c r="D653">
        <v>647798588</v>
      </c>
      <c r="E653">
        <v>647747026</v>
      </c>
      <c r="F653">
        <v>568230293</v>
      </c>
      <c r="G653">
        <v>562150293</v>
      </c>
      <c r="H653">
        <v>231213087</v>
      </c>
    </row>
    <row r="654" spans="1:8" x14ac:dyDescent="0.25">
      <c r="A654" t="s">
        <v>1905</v>
      </c>
      <c r="C654">
        <v>400000000</v>
      </c>
      <c r="D654">
        <v>400000000</v>
      </c>
      <c r="E654">
        <v>400000000</v>
      </c>
      <c r="F654">
        <v>390320000</v>
      </c>
      <c r="G654">
        <v>384240000</v>
      </c>
      <c r="H654">
        <v>154240000</v>
      </c>
    </row>
    <row r="655" spans="1:8" x14ac:dyDescent="0.25">
      <c r="A655" t="s">
        <v>1722</v>
      </c>
      <c r="C655">
        <v>400000000</v>
      </c>
      <c r="D655">
        <v>400000000</v>
      </c>
      <c r="E655">
        <v>400000000</v>
      </c>
      <c r="F655">
        <v>390320000</v>
      </c>
      <c r="G655">
        <v>384240000</v>
      </c>
      <c r="H655">
        <v>154240000</v>
      </c>
    </row>
    <row r="656" spans="1:8" x14ac:dyDescent="0.25">
      <c r="A656" t="s">
        <v>866</v>
      </c>
      <c r="B656" t="str">
        <f>+VLOOKUP(A656,Hoja5!$D$2:$E$733,2)</f>
        <v>ESTRATEGIAS DE EMPRENDIMIENTO Y EMPRESARISMO PARA LA INCLUSION PRODUCTIVA Y LA VINCULACION LABORAL EN EL DISTRITO DE CARTAGENA DE INDIAS. ET+ - Ingresos corrientes de libre destinacion</v>
      </c>
      <c r="C656">
        <v>400000000</v>
      </c>
      <c r="D656">
        <v>400000000</v>
      </c>
      <c r="E656">
        <v>400000000</v>
      </c>
      <c r="F656">
        <v>390320000</v>
      </c>
      <c r="G656">
        <v>384240000</v>
      </c>
      <c r="H656">
        <v>154240000</v>
      </c>
    </row>
    <row r="657" spans="1:8" x14ac:dyDescent="0.25">
      <c r="A657" t="s">
        <v>1900</v>
      </c>
      <c r="C657">
        <v>99516733</v>
      </c>
      <c r="D657">
        <v>99516733</v>
      </c>
      <c r="E657">
        <v>99516733</v>
      </c>
      <c r="F657">
        <v>35000000</v>
      </c>
      <c r="G657">
        <v>35000000</v>
      </c>
      <c r="H657">
        <v>35000000</v>
      </c>
    </row>
    <row r="658" spans="1:8" x14ac:dyDescent="0.25">
      <c r="A658" t="s">
        <v>1722</v>
      </c>
      <c r="C658">
        <v>99516733</v>
      </c>
      <c r="D658">
        <v>99516733</v>
      </c>
      <c r="E658">
        <v>99516733</v>
      </c>
      <c r="F658">
        <v>35000000</v>
      </c>
      <c r="G658">
        <v>35000000</v>
      </c>
      <c r="H658">
        <v>35000000</v>
      </c>
    </row>
    <row r="659" spans="1:8" x14ac:dyDescent="0.25">
      <c r="A659" t="s">
        <v>854</v>
      </c>
      <c r="B659" t="str">
        <f>+VLOOKUP(A659,Hoja5!$D$2:$E$733,2)</f>
        <v>MUJERES CON AUTONOMIA ECONOMICA EG+ - Ingresos corrientes de libre destinacion</v>
      </c>
      <c r="C659">
        <v>99516733</v>
      </c>
      <c r="D659">
        <v>99516733</v>
      </c>
      <c r="E659">
        <v>99516733</v>
      </c>
      <c r="F659">
        <v>35000000</v>
      </c>
      <c r="G659">
        <v>35000000</v>
      </c>
      <c r="H659">
        <v>35000000</v>
      </c>
    </row>
    <row r="660" spans="1:8" x14ac:dyDescent="0.25">
      <c r="A660" t="s">
        <v>1796</v>
      </c>
      <c r="C660">
        <v>73051562</v>
      </c>
      <c r="D660">
        <v>73051562</v>
      </c>
      <c r="E660">
        <v>73000000</v>
      </c>
      <c r="F660">
        <v>73000000</v>
      </c>
      <c r="G660">
        <v>73000000</v>
      </c>
      <c r="H660">
        <v>0</v>
      </c>
    </row>
    <row r="661" spans="1:8" x14ac:dyDescent="0.25">
      <c r="A661" t="s">
        <v>1722</v>
      </c>
      <c r="C661">
        <v>73051562</v>
      </c>
      <c r="D661">
        <v>73051562</v>
      </c>
      <c r="E661">
        <v>73000000</v>
      </c>
      <c r="F661">
        <v>73000000</v>
      </c>
      <c r="G661">
        <v>73000000</v>
      </c>
      <c r="H661">
        <v>0</v>
      </c>
    </row>
    <row r="662" spans="1:8" x14ac:dyDescent="0.25">
      <c r="A662" t="s">
        <v>856</v>
      </c>
      <c r="B662" t="str">
        <f>+VLOOKUP(A662,Hoja5!$D$2:$E$733,2)</f>
        <v>EMPLEO INCLUSIVO PARA LOS JOVENES ET+ - Ingresos corrientes de libre destinacion</v>
      </c>
      <c r="C662">
        <v>73051562</v>
      </c>
      <c r="D662">
        <v>73051562</v>
      </c>
      <c r="E662">
        <v>73000000</v>
      </c>
      <c r="F662">
        <v>73000000</v>
      </c>
      <c r="G662">
        <v>73000000</v>
      </c>
      <c r="H662">
        <v>0</v>
      </c>
    </row>
    <row r="663" spans="1:8" x14ac:dyDescent="0.25">
      <c r="A663" t="s">
        <v>1901</v>
      </c>
      <c r="C663">
        <v>75230293</v>
      </c>
      <c r="D663">
        <v>75230293</v>
      </c>
      <c r="E663">
        <v>75230293</v>
      </c>
      <c r="F663">
        <v>69910293</v>
      </c>
      <c r="G663">
        <v>69910293</v>
      </c>
      <c r="H663">
        <v>41973087</v>
      </c>
    </row>
    <row r="664" spans="1:8" x14ac:dyDescent="0.25">
      <c r="A664" t="s">
        <v>1722</v>
      </c>
      <c r="C664">
        <v>75230293</v>
      </c>
      <c r="D664">
        <v>75230293</v>
      </c>
      <c r="E664">
        <v>75230293</v>
      </c>
      <c r="F664">
        <v>69910293</v>
      </c>
      <c r="G664">
        <v>69910293</v>
      </c>
      <c r="H664">
        <v>41973087</v>
      </c>
    </row>
    <row r="665" spans="1:8" x14ac:dyDescent="0.25">
      <c r="A665" t="s">
        <v>858</v>
      </c>
      <c r="B665" t="str">
        <f>+VLOOKUP(A665,Hoja5!$D$2:$E$733,2)</f>
        <v>CARTAGENA EMPRENDEDORA PARA PEQUENOS PRODUCTORES RURALES ET+ - Ingresos corrientes de libre destinacion</v>
      </c>
      <c r="C665">
        <v>75230293</v>
      </c>
      <c r="D665">
        <v>75230293</v>
      </c>
      <c r="E665">
        <v>75230293</v>
      </c>
      <c r="F665">
        <v>69910293</v>
      </c>
      <c r="G665">
        <v>69910293</v>
      </c>
      <c r="H665">
        <v>41973087</v>
      </c>
    </row>
    <row r="666" spans="1:8" x14ac:dyDescent="0.25">
      <c r="A666" t="s">
        <v>1801</v>
      </c>
      <c r="C666">
        <v>252796854</v>
      </c>
      <c r="D666">
        <v>252796854</v>
      </c>
      <c r="E666">
        <v>252796854</v>
      </c>
      <c r="F666">
        <v>120598000</v>
      </c>
      <c r="G666">
        <v>120598000</v>
      </c>
      <c r="H666">
        <v>120598000</v>
      </c>
    </row>
    <row r="667" spans="1:8" x14ac:dyDescent="0.25">
      <c r="A667" t="s">
        <v>1902</v>
      </c>
      <c r="C667">
        <v>252796854</v>
      </c>
      <c r="D667">
        <v>252796854</v>
      </c>
      <c r="E667">
        <v>252796854</v>
      </c>
      <c r="F667">
        <v>120598000</v>
      </c>
      <c r="G667">
        <v>120598000</v>
      </c>
      <c r="H667">
        <v>120598000</v>
      </c>
    </row>
    <row r="668" spans="1:8" x14ac:dyDescent="0.25">
      <c r="A668" t="s">
        <v>1722</v>
      </c>
      <c r="C668">
        <v>252796854</v>
      </c>
      <c r="D668">
        <v>252796854</v>
      </c>
      <c r="E668">
        <v>252796854</v>
      </c>
      <c r="F668">
        <v>120598000</v>
      </c>
      <c r="G668">
        <v>120598000</v>
      </c>
      <c r="H668">
        <v>120598000</v>
      </c>
    </row>
    <row r="669" spans="1:8" x14ac:dyDescent="0.25">
      <c r="A669" t="s">
        <v>860</v>
      </c>
      <c r="B669" t="str">
        <f>+VLOOKUP(A669,Hoja5!$D$2:$E$733,2)</f>
        <v>ASISTENCIA CARTAGENA FOMENTA LA CIENCIA, TECNOLOGIA E INNOVACION: JUNTOS POR LA EXTENSION AGROPECUARIA A PEQUENOS PRODUCTORES.  CARTAGENA DE INDIAS ET+ - Ingresos corrientes de libre destinacion</v>
      </c>
      <c r="C669">
        <v>252796854</v>
      </c>
      <c r="D669">
        <v>252796854</v>
      </c>
      <c r="E669">
        <v>252796854</v>
      </c>
      <c r="F669">
        <v>120598000</v>
      </c>
      <c r="G669">
        <v>120598000</v>
      </c>
      <c r="H669">
        <v>120598000</v>
      </c>
    </row>
    <row r="670" spans="1:8" x14ac:dyDescent="0.25">
      <c r="A670" t="s">
        <v>1759</v>
      </c>
      <c r="C670">
        <v>334849037</v>
      </c>
      <c r="D670">
        <v>375849037</v>
      </c>
      <c r="E670">
        <v>375849037</v>
      </c>
      <c r="F670">
        <v>319305210</v>
      </c>
      <c r="G670">
        <v>308821768</v>
      </c>
      <c r="H670">
        <v>274900000</v>
      </c>
    </row>
    <row r="671" spans="1:8" x14ac:dyDescent="0.25">
      <c r="A671" t="s">
        <v>1807</v>
      </c>
      <c r="C671">
        <v>334849037</v>
      </c>
      <c r="D671">
        <v>375849037</v>
      </c>
      <c r="E671">
        <v>375849037</v>
      </c>
      <c r="F671">
        <v>319305210</v>
      </c>
      <c r="G671">
        <v>308821768</v>
      </c>
      <c r="H671">
        <v>274900000</v>
      </c>
    </row>
    <row r="672" spans="1:8" x14ac:dyDescent="0.25">
      <c r="A672" t="s">
        <v>1878</v>
      </c>
      <c r="C672">
        <v>334849037</v>
      </c>
      <c r="D672">
        <v>375849037</v>
      </c>
      <c r="E672">
        <v>375849037</v>
      </c>
      <c r="F672">
        <v>319305210</v>
      </c>
      <c r="G672">
        <v>308821768</v>
      </c>
      <c r="H672">
        <v>274900000</v>
      </c>
    </row>
    <row r="673" spans="1:8" x14ac:dyDescent="0.25">
      <c r="A673" t="s">
        <v>1722</v>
      </c>
      <c r="C673">
        <v>334849037</v>
      </c>
      <c r="D673">
        <v>375849037</v>
      </c>
      <c r="E673">
        <v>375849037</v>
      </c>
      <c r="F673">
        <v>319305210</v>
      </c>
      <c r="G673">
        <v>308821768</v>
      </c>
      <c r="H673">
        <v>274900000</v>
      </c>
    </row>
    <row r="674" spans="1:8" x14ac:dyDescent="0.25">
      <c r="A674" t="s">
        <v>816</v>
      </c>
      <c r="B674" t="str">
        <f>+VLOOKUP(A674,Hoja5!$D$2:$E$733,2)</f>
        <v>FORTALECIMIENTO DE LA PARTICIPACION CIUDADANA Y COMINITARIA PARA SALVAR JUNTOS A CARTAGENA. ET+ - Ingresos corrientes de libre destinacion</v>
      </c>
      <c r="C674">
        <v>334849037</v>
      </c>
      <c r="D674">
        <v>375849037</v>
      </c>
      <c r="E674">
        <v>375849037</v>
      </c>
      <c r="F674">
        <v>319305210</v>
      </c>
      <c r="G674">
        <v>308821768</v>
      </c>
      <c r="H674">
        <v>274900000</v>
      </c>
    </row>
    <row r="675" spans="1:8" x14ac:dyDescent="0.25">
      <c r="A675" t="s">
        <v>1765</v>
      </c>
      <c r="C675">
        <v>17888591535</v>
      </c>
      <c r="D675">
        <v>24517015125.369999</v>
      </c>
      <c r="E675">
        <v>17512474079</v>
      </c>
      <c r="F675">
        <v>15252099460</v>
      </c>
      <c r="G675">
        <v>10700481030.58</v>
      </c>
      <c r="H675">
        <v>10253179451.970001</v>
      </c>
    </row>
    <row r="676" spans="1:8" x14ac:dyDescent="0.25">
      <c r="A676" t="s">
        <v>1766</v>
      </c>
      <c r="C676">
        <v>143988473</v>
      </c>
      <c r="D676">
        <v>143988473</v>
      </c>
      <c r="E676">
        <v>143980000</v>
      </c>
      <c r="F676">
        <v>140400000</v>
      </c>
      <c r="G676">
        <v>140400000</v>
      </c>
      <c r="H676">
        <v>70400000</v>
      </c>
    </row>
    <row r="677" spans="1:8" x14ac:dyDescent="0.25">
      <c r="A677" t="s">
        <v>1879</v>
      </c>
      <c r="C677">
        <v>64080317</v>
      </c>
      <c r="D677">
        <v>64080317</v>
      </c>
      <c r="E677">
        <v>64080000</v>
      </c>
      <c r="F677">
        <v>61000000</v>
      </c>
      <c r="G677">
        <v>61000000</v>
      </c>
      <c r="H677">
        <v>31000000</v>
      </c>
    </row>
    <row r="678" spans="1:8" x14ac:dyDescent="0.25">
      <c r="A678" t="s">
        <v>1722</v>
      </c>
      <c r="C678">
        <v>64080317</v>
      </c>
      <c r="D678">
        <v>64080317</v>
      </c>
      <c r="E678">
        <v>64080000</v>
      </c>
      <c r="F678">
        <v>61000000</v>
      </c>
      <c r="G678">
        <v>61000000</v>
      </c>
      <c r="H678">
        <v>31000000</v>
      </c>
    </row>
    <row r="679" spans="1:8" x14ac:dyDescent="0.25">
      <c r="A679" t="s">
        <v>818</v>
      </c>
      <c r="B679" t="str">
        <f>+VLOOKUP(A679,Hoja5!$D$2:$E$733,2)</f>
        <v>FORTALECIMIENTO  Y DOTACION  CON MATERIALES A 15 ASOCIACIONES DE PESCADORES PERTENECIENTES A GRUPOS ETNICOS AFRO, UBICADOS EN EL DISTRITO DE CARTAGENA DURANTE EL CUATRIENIO 2020- 2023 ET+ - Ingresos corrientes de libre destinacion</v>
      </c>
      <c r="C679">
        <v>64080317</v>
      </c>
      <c r="D679">
        <v>64080317</v>
      </c>
      <c r="E679">
        <v>64080000</v>
      </c>
      <c r="F679">
        <v>61000000</v>
      </c>
      <c r="G679">
        <v>61000000</v>
      </c>
      <c r="H679">
        <v>31000000</v>
      </c>
    </row>
    <row r="680" spans="1:8" x14ac:dyDescent="0.25">
      <c r="A680" t="s">
        <v>1880</v>
      </c>
      <c r="C680">
        <v>79908156</v>
      </c>
      <c r="D680">
        <v>79908156</v>
      </c>
      <c r="E680">
        <v>79900000</v>
      </c>
      <c r="F680">
        <v>79400000</v>
      </c>
      <c r="G680">
        <v>79400000</v>
      </c>
      <c r="H680">
        <v>39400000</v>
      </c>
    </row>
    <row r="681" spans="1:8" x14ac:dyDescent="0.25">
      <c r="A681" t="s">
        <v>1722</v>
      </c>
      <c r="C681">
        <v>79908156</v>
      </c>
      <c r="D681">
        <v>79908156</v>
      </c>
      <c r="E681">
        <v>79900000</v>
      </c>
      <c r="F681">
        <v>79400000</v>
      </c>
      <c r="G681">
        <v>79400000</v>
      </c>
      <c r="H681">
        <v>39400000</v>
      </c>
    </row>
    <row r="682" spans="1:8" x14ac:dyDescent="0.25">
      <c r="A682" t="s">
        <v>820</v>
      </c>
      <c r="B682" t="str">
        <f>+VLOOKUP(A682,Hoja5!$D$2:$E$733,2)</f>
        <v>APOYO AL EMPODERAMIENTO DEL LIDERAZGO DE LAS MUJERES, NINEZ, JOVENES, FAMILIA Y GENERACION INDIGENA. - ET+ - Ingresos corrientes de libre destinacion</v>
      </c>
      <c r="C682">
        <v>79908156</v>
      </c>
      <c r="D682">
        <v>79908156</v>
      </c>
      <c r="E682">
        <v>79900000</v>
      </c>
      <c r="F682">
        <v>79400000</v>
      </c>
      <c r="G682">
        <v>79400000</v>
      </c>
      <c r="H682">
        <v>39400000</v>
      </c>
    </row>
    <row r="683" spans="1:8" x14ac:dyDescent="0.25">
      <c r="A683" t="s">
        <v>1881</v>
      </c>
      <c r="C683">
        <v>545964306</v>
      </c>
      <c r="D683">
        <v>545964306</v>
      </c>
      <c r="E683">
        <v>545964306</v>
      </c>
      <c r="F683">
        <v>521752428</v>
      </c>
      <c r="G683">
        <v>429762000</v>
      </c>
      <c r="H683">
        <v>390312000</v>
      </c>
    </row>
    <row r="684" spans="1:8" x14ac:dyDescent="0.25">
      <c r="A684" t="s">
        <v>1882</v>
      </c>
      <c r="C684">
        <v>115344572</v>
      </c>
      <c r="D684">
        <v>115344572</v>
      </c>
      <c r="E684">
        <v>115344572</v>
      </c>
      <c r="F684">
        <v>111672286</v>
      </c>
      <c r="G684">
        <v>54000000</v>
      </c>
      <c r="H684">
        <v>54000000</v>
      </c>
    </row>
    <row r="685" spans="1:8" x14ac:dyDescent="0.25">
      <c r="A685" t="s">
        <v>1722</v>
      </c>
      <c r="C685">
        <v>115344572</v>
      </c>
      <c r="D685">
        <v>115344572</v>
      </c>
      <c r="E685">
        <v>115344572</v>
      </c>
      <c r="F685">
        <v>111672286</v>
      </c>
      <c r="G685">
        <v>54000000</v>
      </c>
      <c r="H685">
        <v>54000000</v>
      </c>
    </row>
    <row r="686" spans="1:8" x14ac:dyDescent="0.25">
      <c r="A686" t="s">
        <v>822</v>
      </c>
      <c r="B686" t="str">
        <f>+VLOOKUP(A686,Hoja5!$D$2:$E$733,2)</f>
        <v>LAS MUJERES DECIDIMOS EN EL EJERCICIO DEL PODER EG+ - Ingresos corrientes de libre destinacion</v>
      </c>
      <c r="C686">
        <v>115344572</v>
      </c>
      <c r="D686">
        <v>115344572</v>
      </c>
      <c r="E686">
        <v>115344572</v>
      </c>
      <c r="F686">
        <v>111672286</v>
      </c>
      <c r="G686">
        <v>54000000</v>
      </c>
      <c r="H686">
        <v>54000000</v>
      </c>
    </row>
    <row r="687" spans="1:8" x14ac:dyDescent="0.25">
      <c r="A687" t="s">
        <v>1883</v>
      </c>
      <c r="C687">
        <v>270611182</v>
      </c>
      <c r="D687">
        <v>270611182</v>
      </c>
      <c r="E687">
        <v>270611182</v>
      </c>
      <c r="F687">
        <v>257413333</v>
      </c>
      <c r="G687">
        <v>257250000</v>
      </c>
      <c r="H687">
        <v>220500000</v>
      </c>
    </row>
    <row r="688" spans="1:8" x14ac:dyDescent="0.25">
      <c r="A688" t="s">
        <v>1722</v>
      </c>
      <c r="C688">
        <v>270611182</v>
      </c>
      <c r="D688">
        <v>270611182</v>
      </c>
      <c r="E688">
        <v>270611182</v>
      </c>
      <c r="F688">
        <v>257413333</v>
      </c>
      <c r="G688">
        <v>257250000</v>
      </c>
      <c r="H688">
        <v>220500000</v>
      </c>
    </row>
    <row r="689" spans="1:8" x14ac:dyDescent="0.25">
      <c r="A689" t="s">
        <v>824</v>
      </c>
      <c r="B689" t="str">
        <f>+VLOOKUP(A689,Hoja5!$D$2:$E$733,2)</f>
        <v>UNA VIDA LIBRE DE VIOLENCIAS PARA LAS MUJERES EG+ - Ingresos corrientes de libre destinacion</v>
      </c>
      <c r="C689">
        <v>270611182</v>
      </c>
      <c r="D689">
        <v>270611182</v>
      </c>
      <c r="E689">
        <v>270611182</v>
      </c>
      <c r="F689">
        <v>257413333</v>
      </c>
      <c r="G689">
        <v>257250000</v>
      </c>
      <c r="H689">
        <v>220500000</v>
      </c>
    </row>
    <row r="690" spans="1:8" x14ac:dyDescent="0.25">
      <c r="A690" t="s">
        <v>1884</v>
      </c>
      <c r="C690">
        <v>91698934</v>
      </c>
      <c r="D690">
        <v>91698934</v>
      </c>
      <c r="E690">
        <v>91698934</v>
      </c>
      <c r="F690">
        <v>87012000</v>
      </c>
      <c r="G690">
        <v>87012000</v>
      </c>
      <c r="H690">
        <v>87012000</v>
      </c>
    </row>
    <row r="691" spans="1:8" x14ac:dyDescent="0.25">
      <c r="A691" t="s">
        <v>1722</v>
      </c>
      <c r="C691">
        <v>91698934</v>
      </c>
      <c r="D691">
        <v>91698934</v>
      </c>
      <c r="E691">
        <v>91698934</v>
      </c>
      <c r="F691">
        <v>87012000</v>
      </c>
      <c r="G691">
        <v>87012000</v>
      </c>
      <c r="H691">
        <v>87012000</v>
      </c>
    </row>
    <row r="692" spans="1:8" x14ac:dyDescent="0.25">
      <c r="A692" t="s">
        <v>826</v>
      </c>
      <c r="B692" t="str">
        <f>+VLOOKUP(A692,Hoja5!$D$2:$E$733,2)</f>
        <v>MUJERES CONSTRUCTORAS DE PAZ EG+ - Ingresos corrientes de libre destinacion</v>
      </c>
      <c r="C692">
        <v>91698934</v>
      </c>
      <c r="D692">
        <v>91698934</v>
      </c>
      <c r="E692">
        <v>91698934</v>
      </c>
      <c r="F692">
        <v>87012000</v>
      </c>
      <c r="G692">
        <v>87012000</v>
      </c>
      <c r="H692">
        <v>87012000</v>
      </c>
    </row>
    <row r="693" spans="1:8" x14ac:dyDescent="0.25">
      <c r="A693" t="s">
        <v>1885</v>
      </c>
      <c r="C693">
        <v>68309618</v>
      </c>
      <c r="D693">
        <v>68309618</v>
      </c>
      <c r="E693">
        <v>68309618</v>
      </c>
      <c r="F693">
        <v>65654809</v>
      </c>
      <c r="G693">
        <v>31500000</v>
      </c>
      <c r="H693">
        <v>28800000</v>
      </c>
    </row>
    <row r="694" spans="1:8" x14ac:dyDescent="0.25">
      <c r="A694" t="s">
        <v>1722</v>
      </c>
      <c r="C694">
        <v>68309618</v>
      </c>
      <c r="D694">
        <v>68309618</v>
      </c>
      <c r="E694">
        <v>68309618</v>
      </c>
      <c r="F694">
        <v>65654809</v>
      </c>
      <c r="G694">
        <v>31500000</v>
      </c>
      <c r="H694">
        <v>28800000</v>
      </c>
    </row>
    <row r="695" spans="1:8" x14ac:dyDescent="0.25">
      <c r="A695" t="s">
        <v>828</v>
      </c>
      <c r="B695" t="str">
        <f>+VLOOKUP(A695,Hoja5!$D$2:$E$733,2)</f>
        <v>CARTAGENA LIBRE DE UNA CULTURA MACHISTA EG+ - Ingresos corrientes de libre destinacion</v>
      </c>
      <c r="C695">
        <v>68309618</v>
      </c>
      <c r="D695">
        <v>68309618</v>
      </c>
      <c r="E695">
        <v>68309618</v>
      </c>
      <c r="F695">
        <v>65654809</v>
      </c>
      <c r="G695">
        <v>31500000</v>
      </c>
      <c r="H695">
        <v>28800000</v>
      </c>
    </row>
    <row r="696" spans="1:8" x14ac:dyDescent="0.25">
      <c r="A696" t="s">
        <v>1876</v>
      </c>
      <c r="C696">
        <v>1009437600</v>
      </c>
      <c r="D696">
        <v>1169176454.6199999</v>
      </c>
      <c r="E696">
        <v>1009340682</v>
      </c>
      <c r="F696">
        <v>890999089</v>
      </c>
      <c r="G696">
        <v>480346000</v>
      </c>
      <c r="H696">
        <v>421596000</v>
      </c>
    </row>
    <row r="697" spans="1:8" x14ac:dyDescent="0.25">
      <c r="A697" t="s">
        <v>1877</v>
      </c>
      <c r="C697">
        <v>310148738</v>
      </c>
      <c r="D697">
        <v>469887592.62</v>
      </c>
      <c r="E697">
        <v>310148738</v>
      </c>
      <c r="F697">
        <v>303633134</v>
      </c>
      <c r="G697">
        <v>213000000</v>
      </c>
      <c r="H697">
        <v>193150000</v>
      </c>
    </row>
    <row r="698" spans="1:8" x14ac:dyDescent="0.25">
      <c r="A698" t="s">
        <v>1722</v>
      </c>
      <c r="C698">
        <v>310148738</v>
      </c>
      <c r="D698">
        <v>310148738</v>
      </c>
      <c r="E698">
        <v>310148738</v>
      </c>
      <c r="F698">
        <v>303633134</v>
      </c>
      <c r="G698">
        <v>213000000</v>
      </c>
      <c r="H698">
        <v>193150000</v>
      </c>
    </row>
    <row r="699" spans="1:8" x14ac:dyDescent="0.25">
      <c r="A699" t="s">
        <v>830</v>
      </c>
      <c r="B699" t="str">
        <f>+VLOOKUP(A699,Hoja5!$D$2:$E$733,2)</f>
        <v>COMPROMETIDOS CON LA SALVACION DE NUESTRA PRIMERA INFANCIA  ET+ - Ingresos corrientes de libre destinacion</v>
      </c>
      <c r="C699">
        <v>310148738</v>
      </c>
      <c r="D699">
        <v>310148738</v>
      </c>
      <c r="E699">
        <v>310148738</v>
      </c>
      <c r="F699">
        <v>303633134</v>
      </c>
      <c r="G699">
        <v>213000000</v>
      </c>
      <c r="H699">
        <v>193150000</v>
      </c>
    </row>
    <row r="700" spans="1:8" x14ac:dyDescent="0.25">
      <c r="A700" t="s">
        <v>1875</v>
      </c>
      <c r="C700">
        <v>0</v>
      </c>
      <c r="D700">
        <v>159738854.62</v>
      </c>
      <c r="E700">
        <v>0</v>
      </c>
      <c r="F700">
        <v>0</v>
      </c>
      <c r="G700">
        <v>0</v>
      </c>
      <c r="H700">
        <v>0</v>
      </c>
    </row>
    <row r="701" spans="1:8" x14ac:dyDescent="0.25">
      <c r="A701" t="s">
        <v>812</v>
      </c>
      <c r="B701" t="str">
        <f>+VLOOKUP(A701,Hoja5!$D$2:$E$733,2)</f>
        <v>COMPROMETIDOS CON LA SALVACION DE NUESTRA PRIMERA INFANCIA  - Rendimientos Financieros SGP Atencion Integral a la Primera Infancia</v>
      </c>
      <c r="C701">
        <v>0</v>
      </c>
      <c r="D701">
        <v>159738854.62</v>
      </c>
      <c r="E701">
        <v>0</v>
      </c>
      <c r="F701">
        <v>0</v>
      </c>
      <c r="G701">
        <v>0</v>
      </c>
      <c r="H701">
        <v>0</v>
      </c>
    </row>
    <row r="702" spans="1:8" x14ac:dyDescent="0.25">
      <c r="A702" t="s">
        <v>1886</v>
      </c>
      <c r="C702">
        <v>631043324</v>
      </c>
      <c r="D702">
        <v>631043324</v>
      </c>
      <c r="E702">
        <v>631001616</v>
      </c>
      <c r="F702">
        <v>520952396</v>
      </c>
      <c r="G702">
        <v>229000000</v>
      </c>
      <c r="H702">
        <v>196100000</v>
      </c>
    </row>
    <row r="703" spans="1:8" x14ac:dyDescent="0.25">
      <c r="A703" t="s">
        <v>1722</v>
      </c>
      <c r="C703">
        <v>631043324</v>
      </c>
      <c r="D703">
        <v>631043324</v>
      </c>
      <c r="E703">
        <v>631001616</v>
      </c>
      <c r="F703">
        <v>520952396</v>
      </c>
      <c r="G703">
        <v>229000000</v>
      </c>
      <c r="H703">
        <v>196100000</v>
      </c>
    </row>
    <row r="704" spans="1:8" x14ac:dyDescent="0.25">
      <c r="A704" t="s">
        <v>832</v>
      </c>
      <c r="B704" t="str">
        <f>+VLOOKUP(A704,Hoja5!$D$2:$E$733,2)</f>
        <v>PROTECCION DE LA INFANCIA Y LA ADOLESCENCIA PARA LA PREVENCION Y ATENCION DE VIOLENCIAS ET+ - Ingresos corrientes de libre destinacion</v>
      </c>
      <c r="C704">
        <v>538959908</v>
      </c>
      <c r="D704">
        <v>538959908</v>
      </c>
      <c r="E704">
        <v>538959908</v>
      </c>
      <c r="F704">
        <v>441844011</v>
      </c>
      <c r="G704">
        <v>184000000</v>
      </c>
      <c r="H704">
        <v>156600000</v>
      </c>
    </row>
    <row r="705" spans="1:8" x14ac:dyDescent="0.25">
      <c r="A705" t="s">
        <v>834</v>
      </c>
      <c r="B705" t="str">
        <f>+VLOOKUP(A705,Hoja5!$D$2:$E$733,2)</f>
        <v>LOS NINOS, LAS NINAS Y ADOLESCENTES DE CARTAGENA PARTICIPAN Y DISFRUTAN SUS DERECHOS  ET+ - Ingresos corientes de libre destinacion</v>
      </c>
      <c r="C705">
        <v>92083416</v>
      </c>
      <c r="D705">
        <v>92083416</v>
      </c>
      <c r="E705">
        <v>92041708</v>
      </c>
      <c r="F705">
        <v>79108385</v>
      </c>
      <c r="G705">
        <v>45000000</v>
      </c>
      <c r="H705">
        <v>39500000</v>
      </c>
    </row>
    <row r="706" spans="1:8" x14ac:dyDescent="0.25">
      <c r="A706" t="s">
        <v>1887</v>
      </c>
      <c r="C706">
        <v>68245538</v>
      </c>
      <c r="D706">
        <v>68245538</v>
      </c>
      <c r="E706">
        <v>68190328</v>
      </c>
      <c r="F706">
        <v>66413559</v>
      </c>
      <c r="G706">
        <v>38346000</v>
      </c>
      <c r="H706">
        <v>32346000</v>
      </c>
    </row>
    <row r="707" spans="1:8" x14ac:dyDescent="0.25">
      <c r="A707" t="s">
        <v>1722</v>
      </c>
      <c r="C707">
        <v>68245538</v>
      </c>
      <c r="D707">
        <v>68245538</v>
      </c>
      <c r="E707">
        <v>68190328</v>
      </c>
      <c r="F707">
        <v>66413559</v>
      </c>
      <c r="G707">
        <v>38346000</v>
      </c>
      <c r="H707">
        <v>32346000</v>
      </c>
    </row>
    <row r="708" spans="1:8" x14ac:dyDescent="0.25">
      <c r="A708" t="s">
        <v>836</v>
      </c>
      <c r="B708" t="str">
        <f>+VLOOKUP(A708,Hoja5!$D$2:$E$733,2)</f>
        <v>FORTALECIMIENTO FAMILIAR ET+ - Ingresos corientes de libre destinacion</v>
      </c>
      <c r="C708">
        <v>68245538</v>
      </c>
      <c r="D708">
        <v>68245538</v>
      </c>
      <c r="E708">
        <v>68190328</v>
      </c>
      <c r="F708">
        <v>66413559</v>
      </c>
      <c r="G708">
        <v>38346000</v>
      </c>
      <c r="H708">
        <v>32346000</v>
      </c>
    </row>
    <row r="709" spans="1:8" x14ac:dyDescent="0.25">
      <c r="A709" t="s">
        <v>1888</v>
      </c>
      <c r="C709">
        <v>255488226</v>
      </c>
      <c r="D709">
        <v>255488226</v>
      </c>
      <c r="E709">
        <v>255442258</v>
      </c>
      <c r="F709">
        <v>245015841</v>
      </c>
      <c r="G709">
        <v>158550841</v>
      </c>
      <c r="H709">
        <v>158550841</v>
      </c>
    </row>
    <row r="710" spans="1:8" x14ac:dyDescent="0.25">
      <c r="A710" t="s">
        <v>1889</v>
      </c>
      <c r="C710">
        <v>187178608</v>
      </c>
      <c r="D710">
        <v>187178608</v>
      </c>
      <c r="E710">
        <v>187178608</v>
      </c>
      <c r="F710">
        <v>179975000</v>
      </c>
      <c r="G710">
        <v>93510000</v>
      </c>
      <c r="H710">
        <v>93510000</v>
      </c>
    </row>
    <row r="711" spans="1:8" x14ac:dyDescent="0.25">
      <c r="A711" t="s">
        <v>1722</v>
      </c>
      <c r="C711">
        <v>187178608</v>
      </c>
      <c r="D711">
        <v>187178608</v>
      </c>
      <c r="E711">
        <v>187178608</v>
      </c>
      <c r="F711">
        <v>179975000</v>
      </c>
      <c r="G711">
        <v>93510000</v>
      </c>
      <c r="H711">
        <v>93510000</v>
      </c>
    </row>
    <row r="712" spans="1:8" x14ac:dyDescent="0.25">
      <c r="A712" t="s">
        <v>838</v>
      </c>
      <c r="B712" t="str">
        <f>+VLOOKUP(A712,Hoja5!$D$2:$E$733,2)</f>
        <v>JOVENES PARTICIPANDO Y SALVANDO A CARTAGENA ET+ - Ingresos corientes de libre destinacion</v>
      </c>
      <c r="C712">
        <v>187178608</v>
      </c>
      <c r="D712">
        <v>187178608</v>
      </c>
      <c r="E712">
        <v>187178608</v>
      </c>
      <c r="F712">
        <v>179975000</v>
      </c>
      <c r="G712">
        <v>93510000</v>
      </c>
      <c r="H712">
        <v>93510000</v>
      </c>
    </row>
    <row r="713" spans="1:8" x14ac:dyDescent="0.25">
      <c r="A713" t="s">
        <v>1890</v>
      </c>
      <c r="C713">
        <v>68309618</v>
      </c>
      <c r="D713">
        <v>68309618</v>
      </c>
      <c r="E713">
        <v>68263650</v>
      </c>
      <c r="F713">
        <v>65040841</v>
      </c>
      <c r="G713">
        <v>65040841</v>
      </c>
      <c r="H713">
        <v>65040841</v>
      </c>
    </row>
    <row r="714" spans="1:8" x14ac:dyDescent="0.25">
      <c r="A714" t="s">
        <v>1722</v>
      </c>
      <c r="C714">
        <v>68309618</v>
      </c>
      <c r="D714">
        <v>68309618</v>
      </c>
      <c r="E714">
        <v>68263650</v>
      </c>
      <c r="F714">
        <v>65040841</v>
      </c>
      <c r="G714">
        <v>65040841</v>
      </c>
      <c r="H714">
        <v>65040841</v>
      </c>
    </row>
    <row r="715" spans="1:8" x14ac:dyDescent="0.25">
      <c r="A715" t="s">
        <v>840</v>
      </c>
      <c r="B715" t="str">
        <f>+VLOOKUP(A715,Hoja5!$D$2:$E$733,2)</f>
        <v>POLITICA PUBLICA DE JUVENTUD ET+ - Ingresos corientes de libre destinacion</v>
      </c>
      <c r="C715">
        <v>68309618</v>
      </c>
      <c r="D715">
        <v>68309618</v>
      </c>
      <c r="E715">
        <v>68263650</v>
      </c>
      <c r="F715">
        <v>65040841</v>
      </c>
      <c r="G715">
        <v>65040841</v>
      </c>
      <c r="H715">
        <v>65040841</v>
      </c>
    </row>
    <row r="716" spans="1:8" x14ac:dyDescent="0.25">
      <c r="A716" t="s">
        <v>1872</v>
      </c>
      <c r="C716">
        <v>14589395990</v>
      </c>
      <c r="D716">
        <v>21099080725.75</v>
      </c>
      <c r="E716">
        <v>14254501397</v>
      </c>
      <c r="F716">
        <v>12313622716</v>
      </c>
      <c r="G716">
        <v>8523998575.5799999</v>
      </c>
      <c r="H716">
        <v>8328534859.9700003</v>
      </c>
    </row>
    <row r="717" spans="1:8" x14ac:dyDescent="0.25">
      <c r="A717" t="s">
        <v>1873</v>
      </c>
      <c r="C717">
        <v>14589395990</v>
      </c>
      <c r="D717">
        <v>21099080725.75</v>
      </c>
      <c r="E717">
        <v>14254501397</v>
      </c>
      <c r="F717">
        <v>12313622716</v>
      </c>
      <c r="G717">
        <v>8523998575.5799999</v>
      </c>
      <c r="H717">
        <v>8328534859.9700003</v>
      </c>
    </row>
    <row r="718" spans="1:8" x14ac:dyDescent="0.25">
      <c r="A718" t="s">
        <v>1871</v>
      </c>
      <c r="C718">
        <v>14369366990</v>
      </c>
      <c r="D718">
        <v>20741992542.75</v>
      </c>
      <c r="E718">
        <v>14083298123</v>
      </c>
      <c r="F718">
        <v>12166857716</v>
      </c>
      <c r="G718">
        <v>8430598575.5799999</v>
      </c>
      <c r="H718">
        <v>8243534859.9700003</v>
      </c>
    </row>
    <row r="719" spans="1:8" x14ac:dyDescent="0.25">
      <c r="A719" t="s">
        <v>800</v>
      </c>
      <c r="B719" t="str">
        <f>+VLOOKUP(A719,Hoja5!$D$2:$E$733,2)</f>
        <v>ATENCION INTEGRAL A LOS ADULTOS MAYORES EN CENTROS DE VIDA Y GRUPOS ORGANIZADOS ET+ - Estampilla Anos Dorados</v>
      </c>
      <c r="C719">
        <v>12821951886</v>
      </c>
      <c r="D719">
        <v>12821951886</v>
      </c>
      <c r="E719">
        <v>7167773821</v>
      </c>
      <c r="F719">
        <v>5642221492</v>
      </c>
      <c r="G719">
        <v>3772413734.3299999</v>
      </c>
      <c r="H719">
        <v>3724983324.3299999</v>
      </c>
    </row>
    <row r="720" spans="1:8" x14ac:dyDescent="0.25">
      <c r="A720" t="s">
        <v>868</v>
      </c>
      <c r="B720" t="str">
        <f>+VLOOKUP(A720,Hoja5!$D$2:$E$733,2)</f>
        <v>ATENCION INTEGRAL A LOS ADULTO MAYORES EN ESTADO DE ABANDONO, MALTRATO Y SITUACION DE CALLE. ET+ - Estampilla Anos Dorados</v>
      </c>
      <c r="C720">
        <v>1547415104</v>
      </c>
      <c r="D720">
        <v>1547415104</v>
      </c>
      <c r="E720">
        <v>1522489415</v>
      </c>
      <c r="F720">
        <v>1187370391</v>
      </c>
      <c r="G720">
        <v>917248577.25</v>
      </c>
      <c r="H720">
        <v>777615271.63999999</v>
      </c>
    </row>
    <row r="721" spans="1:8" x14ac:dyDescent="0.25">
      <c r="A721" t="s">
        <v>804</v>
      </c>
      <c r="B721" t="str">
        <f>+VLOOKUP(A721,Hoja5!$D$2:$E$733,2)</f>
        <v>ATENCION INTEGRAL A LOS ADULTOS MAYORES EN CENTROS DE VIDA Y GRUPOS ORGANIZADOS - Estampilla Anos Dorados</v>
      </c>
      <c r="C721">
        <v>0</v>
      </c>
      <c r="D721">
        <v>6372625552.75</v>
      </c>
      <c r="E721">
        <v>5393034887</v>
      </c>
      <c r="F721">
        <v>5337265833</v>
      </c>
      <c r="G721">
        <v>3740936264</v>
      </c>
      <c r="H721">
        <v>3740936264</v>
      </c>
    </row>
    <row r="722" spans="1:8" x14ac:dyDescent="0.25">
      <c r="A722" t="s">
        <v>1874</v>
      </c>
      <c r="C722">
        <v>220029000</v>
      </c>
      <c r="D722">
        <v>357088183</v>
      </c>
      <c r="E722">
        <v>171203274</v>
      </c>
      <c r="F722">
        <v>146765000</v>
      </c>
      <c r="G722">
        <v>93400000</v>
      </c>
      <c r="H722">
        <v>85000000</v>
      </c>
    </row>
    <row r="723" spans="1:8" x14ac:dyDescent="0.25">
      <c r="A723" t="s">
        <v>806</v>
      </c>
      <c r="B723" t="str">
        <f>+VLOOKUP(A723,Hoja5!$D$2:$E$733,2)</f>
        <v>ATENCION INTEGRAL A LOS ADULTOS MAYORES EN CENTROS DE VIDA Y GRUPOS ORGANIZADOS ET+ - Rendimientos Financieros Estampilla Anos Dorados</v>
      </c>
      <c r="C723">
        <v>220029000</v>
      </c>
      <c r="D723">
        <v>220029000</v>
      </c>
      <c r="E723">
        <v>34144091</v>
      </c>
      <c r="F723">
        <v>34144091</v>
      </c>
      <c r="G723">
        <v>0</v>
      </c>
      <c r="H723">
        <v>0</v>
      </c>
    </row>
    <row r="724" spans="1:8" x14ac:dyDescent="0.25">
      <c r="A724" t="s">
        <v>810</v>
      </c>
      <c r="B724" t="str">
        <f>+VLOOKUP(A724,Hoja5!$D$2:$E$733,2)</f>
        <v>ATENCION INTEGRAL A LOS ADULTOS MAYORES EN CENTROS DE VIDA Y GRUPOS ORGANIZADOS-Rendimientos Financieros Estampilla Anos Dorados</v>
      </c>
      <c r="C724">
        <v>0</v>
      </c>
      <c r="D724">
        <v>137059183</v>
      </c>
      <c r="E724">
        <v>137059183</v>
      </c>
      <c r="F724">
        <v>112620909</v>
      </c>
      <c r="G724">
        <v>93400000</v>
      </c>
      <c r="H724">
        <v>85000000</v>
      </c>
    </row>
    <row r="725" spans="1:8" x14ac:dyDescent="0.25">
      <c r="A725" t="s">
        <v>1891</v>
      </c>
      <c r="C725">
        <v>753806154</v>
      </c>
      <c r="D725">
        <v>712806154</v>
      </c>
      <c r="E725">
        <v>712780322</v>
      </c>
      <c r="F725">
        <v>621251752</v>
      </c>
      <c r="G725">
        <v>478635952</v>
      </c>
      <c r="H725">
        <v>432605714</v>
      </c>
    </row>
    <row r="726" spans="1:8" x14ac:dyDescent="0.25">
      <c r="A726" t="s">
        <v>1892</v>
      </c>
      <c r="C726">
        <v>284481907</v>
      </c>
      <c r="D726">
        <v>284481907</v>
      </c>
      <c r="E726">
        <v>284481907</v>
      </c>
      <c r="F726">
        <v>264395000</v>
      </c>
      <c r="G726">
        <v>229395000</v>
      </c>
      <c r="H726">
        <v>184900000</v>
      </c>
    </row>
    <row r="727" spans="1:8" x14ac:dyDescent="0.25">
      <c r="A727" t="s">
        <v>1722</v>
      </c>
      <c r="C727">
        <v>284481907</v>
      </c>
      <c r="D727">
        <v>284481907</v>
      </c>
      <c r="E727">
        <v>284481907</v>
      </c>
      <c r="F727">
        <v>264395000</v>
      </c>
      <c r="G727">
        <v>229395000</v>
      </c>
      <c r="H727">
        <v>184900000</v>
      </c>
    </row>
    <row r="728" spans="1:8" x14ac:dyDescent="0.25">
      <c r="A728" t="s">
        <v>842</v>
      </c>
      <c r="B728" t="str">
        <f>+VLOOKUP(A728,Hoja5!$D$2:$E$733,2)</f>
        <v>GESTION SOCIAL INTEGRAL Y ARTICULADORA POR LA PROTECCION DE LAS PERSONAS CON DISCAPACIDAD Y/O SU FAMILIA O CUIDADOR. ET+  - Ingrsos corrientes de libre destinacion</v>
      </c>
      <c r="C728">
        <v>284481907</v>
      </c>
      <c r="D728">
        <v>284481907</v>
      </c>
      <c r="E728">
        <v>284481907</v>
      </c>
      <c r="F728">
        <v>264395000</v>
      </c>
      <c r="G728">
        <v>229395000</v>
      </c>
      <c r="H728">
        <v>184900000</v>
      </c>
    </row>
    <row r="729" spans="1:8" x14ac:dyDescent="0.25">
      <c r="A729" t="s">
        <v>1893</v>
      </c>
      <c r="C729">
        <v>288361430</v>
      </c>
      <c r="D729">
        <v>247361430</v>
      </c>
      <c r="E729">
        <v>247361430</v>
      </c>
      <c r="F729">
        <v>177256752</v>
      </c>
      <c r="G729">
        <v>131640952</v>
      </c>
      <c r="H729">
        <v>130105714</v>
      </c>
    </row>
    <row r="730" spans="1:8" x14ac:dyDescent="0.25">
      <c r="A730" t="s">
        <v>1722</v>
      </c>
      <c r="C730">
        <v>288361430</v>
      </c>
      <c r="D730">
        <v>247361430</v>
      </c>
      <c r="E730">
        <v>247361430</v>
      </c>
      <c r="F730">
        <v>177256752</v>
      </c>
      <c r="G730">
        <v>131640952</v>
      </c>
      <c r="H730">
        <v>130105714</v>
      </c>
    </row>
    <row r="731" spans="1:8" x14ac:dyDescent="0.25">
      <c r="A731" t="s">
        <v>844</v>
      </c>
      <c r="B731" t="str">
        <f>+VLOOKUP(A731,Hoja5!$D$2:$E$733,2)</f>
        <v>PACTO O ALIANZA POR LA INCLUSION SOCIAL Y PRODUCTIVA DE LAS PERSONAS CON DISCAPACIDAD. ET+ - Ingrsos corrientes de libre destinacion</v>
      </c>
      <c r="C731">
        <v>288361430</v>
      </c>
      <c r="D731">
        <v>247361430</v>
      </c>
      <c r="E731">
        <v>247361430</v>
      </c>
      <c r="F731">
        <v>177256752</v>
      </c>
      <c r="G731">
        <v>131640952</v>
      </c>
      <c r="H731">
        <v>130105714</v>
      </c>
    </row>
    <row r="732" spans="1:8" x14ac:dyDescent="0.25">
      <c r="A732" t="s">
        <v>1894</v>
      </c>
      <c r="C732">
        <v>180962817</v>
      </c>
      <c r="D732">
        <v>180962817</v>
      </c>
      <c r="E732">
        <v>180936985</v>
      </c>
      <c r="F732">
        <v>179600000</v>
      </c>
      <c r="G732">
        <v>117600000</v>
      </c>
      <c r="H732">
        <v>117600000</v>
      </c>
    </row>
    <row r="733" spans="1:8" x14ac:dyDescent="0.25">
      <c r="A733" t="s">
        <v>1722</v>
      </c>
      <c r="C733">
        <v>180962817</v>
      </c>
      <c r="D733">
        <v>180962817</v>
      </c>
      <c r="E733">
        <v>180936985</v>
      </c>
      <c r="F733">
        <v>179600000</v>
      </c>
      <c r="G733">
        <v>117600000</v>
      </c>
      <c r="H733">
        <v>117600000</v>
      </c>
    </row>
    <row r="734" spans="1:8" x14ac:dyDescent="0.25">
      <c r="A734" t="s">
        <v>846</v>
      </c>
      <c r="B734" t="str">
        <f>+VLOOKUP(A734,Hoja5!$D$2:$E$733,2)</f>
        <v>DESARROLLO LOCAL INCLUSIVO DE LAS PERSONAS CON DISCAPACIDAD: RECONOCIMIENTO DE CAPACIDADES, DIFERENCIAS Y DIVERSIDAD. ET+ - Ingresos corrientes de libre destinacion</v>
      </c>
      <c r="C734">
        <v>180962817</v>
      </c>
      <c r="D734">
        <v>180962817</v>
      </c>
      <c r="E734">
        <v>180936985</v>
      </c>
      <c r="F734">
        <v>179600000</v>
      </c>
      <c r="G734">
        <v>117600000</v>
      </c>
      <c r="H734">
        <v>117600000</v>
      </c>
    </row>
    <row r="735" spans="1:8" x14ac:dyDescent="0.25">
      <c r="A735" t="s">
        <v>1895</v>
      </c>
      <c r="C735">
        <v>532838500</v>
      </c>
      <c r="D735">
        <v>532838500</v>
      </c>
      <c r="E735">
        <v>532792828</v>
      </c>
      <c r="F735">
        <v>466374329</v>
      </c>
      <c r="G735">
        <v>458787662</v>
      </c>
      <c r="H735">
        <v>421180037</v>
      </c>
    </row>
    <row r="736" spans="1:8" x14ac:dyDescent="0.25">
      <c r="A736" t="s">
        <v>1896</v>
      </c>
      <c r="C736">
        <v>475358455</v>
      </c>
      <c r="D736">
        <v>475358455</v>
      </c>
      <c r="E736">
        <v>475312783</v>
      </c>
      <c r="F736">
        <v>466374329</v>
      </c>
      <c r="G736">
        <v>458787662</v>
      </c>
      <c r="H736">
        <v>421180037</v>
      </c>
    </row>
    <row r="737" spans="1:8" x14ac:dyDescent="0.25">
      <c r="A737" t="s">
        <v>1722</v>
      </c>
      <c r="C737">
        <v>475358455</v>
      </c>
      <c r="D737">
        <v>475358455</v>
      </c>
      <c r="E737">
        <v>475312783</v>
      </c>
      <c r="F737">
        <v>466374329</v>
      </c>
      <c r="G737">
        <v>458787662</v>
      </c>
      <c r="H737">
        <v>421180037</v>
      </c>
    </row>
    <row r="738" spans="1:8" x14ac:dyDescent="0.25">
      <c r="A738" t="s">
        <v>848</v>
      </c>
      <c r="B738" t="str">
        <f>+VLOOKUP(A738,Hoja5!$D$2:$E$733,2)</f>
        <v>HABITANTE DE CALLE CON DESARROLLO HUMANO INTEGRAL ET+ - Ingresos corrientes de libre destinacion</v>
      </c>
      <c r="C738">
        <v>475358455</v>
      </c>
      <c r="D738">
        <v>475358455</v>
      </c>
      <c r="E738">
        <v>475312783</v>
      </c>
      <c r="F738">
        <v>466374329</v>
      </c>
      <c r="G738">
        <v>458787662</v>
      </c>
      <c r="H738">
        <v>421180037</v>
      </c>
    </row>
    <row r="739" spans="1:8" x14ac:dyDescent="0.25">
      <c r="A739" t="s">
        <v>1897</v>
      </c>
      <c r="C739">
        <v>57480045</v>
      </c>
      <c r="D739">
        <v>57480045</v>
      </c>
      <c r="E739">
        <v>57480045</v>
      </c>
      <c r="F739">
        <v>0</v>
      </c>
      <c r="G739">
        <v>0</v>
      </c>
      <c r="H739">
        <v>0</v>
      </c>
    </row>
    <row r="740" spans="1:8" x14ac:dyDescent="0.25">
      <c r="A740" t="s">
        <v>1722</v>
      </c>
      <c r="C740">
        <v>57480045</v>
      </c>
      <c r="D740">
        <v>57480045</v>
      </c>
      <c r="E740">
        <v>57480045</v>
      </c>
      <c r="F740">
        <v>0</v>
      </c>
      <c r="G740">
        <v>0</v>
      </c>
      <c r="H740">
        <v>0</v>
      </c>
    </row>
    <row r="741" spans="1:8" x14ac:dyDescent="0.25">
      <c r="A741" t="s">
        <v>850</v>
      </c>
      <c r="B741" t="str">
        <f>+VLOOKUP(A741,Hoja5!$D$2:$E$733,2)</f>
        <v>FORMACION PARA EL TRABAJO - GENERACION DE INGRESOS Y RESPONSABILIDAD SOCIAL EMPRESARIAL PARA LOS HABITANTES DE CALLE DEL DISTRITO DE CARTAGENA. ET+ - Ingresos corientes de libre destinacion</v>
      </c>
      <c r="C741">
        <v>57480045</v>
      </c>
      <c r="D741">
        <v>57480045</v>
      </c>
      <c r="E741">
        <v>57480045</v>
      </c>
      <c r="F741">
        <v>0</v>
      </c>
      <c r="G741">
        <v>0</v>
      </c>
      <c r="H741">
        <v>0</v>
      </c>
    </row>
    <row r="742" spans="1:8" x14ac:dyDescent="0.25">
      <c r="A742" t="s">
        <v>1898</v>
      </c>
      <c r="C742">
        <v>57672286</v>
      </c>
      <c r="D742">
        <v>57672286</v>
      </c>
      <c r="E742">
        <v>57672286</v>
      </c>
      <c r="F742">
        <v>52683305</v>
      </c>
      <c r="G742">
        <v>30000000</v>
      </c>
      <c r="H742">
        <v>30000000</v>
      </c>
    </row>
    <row r="743" spans="1:8" x14ac:dyDescent="0.25">
      <c r="A743" t="s">
        <v>1899</v>
      </c>
      <c r="C743">
        <v>57672286</v>
      </c>
      <c r="D743">
        <v>57672286</v>
      </c>
      <c r="E743">
        <v>57672286</v>
      </c>
      <c r="F743">
        <v>52683305</v>
      </c>
      <c r="G743">
        <v>30000000</v>
      </c>
      <c r="H743">
        <v>30000000</v>
      </c>
    </row>
    <row r="744" spans="1:8" x14ac:dyDescent="0.25">
      <c r="A744" t="s">
        <v>1722</v>
      </c>
      <c r="C744">
        <v>57672286</v>
      </c>
      <c r="D744">
        <v>57672286</v>
      </c>
      <c r="E744">
        <v>57672286</v>
      </c>
      <c r="F744">
        <v>52683305</v>
      </c>
      <c r="G744">
        <v>30000000</v>
      </c>
      <c r="H744">
        <v>30000000</v>
      </c>
    </row>
    <row r="745" spans="1:8" x14ac:dyDescent="0.25">
      <c r="A745" t="s">
        <v>852</v>
      </c>
      <c r="B745" t="str">
        <f>+VLOOKUP(A745,Hoja5!$D$2:$E$733,2)</f>
        <v>DIVERSIDAD SEXUAL E IDENTIDADES DE GENERO. ET+ - Ingresos corrientes de libre destinacion</v>
      </c>
      <c r="C745">
        <v>57672286</v>
      </c>
      <c r="D745">
        <v>57672286</v>
      </c>
      <c r="E745">
        <v>57672286</v>
      </c>
      <c r="F745">
        <v>52683305</v>
      </c>
      <c r="G745">
        <v>30000000</v>
      </c>
      <c r="H745">
        <v>30000000</v>
      </c>
    </row>
    <row r="746" spans="1:8" x14ac:dyDescent="0.25">
      <c r="A746" t="s">
        <v>1906</v>
      </c>
      <c r="C746">
        <v>15213290512</v>
      </c>
      <c r="D746">
        <v>15622841401.940001</v>
      </c>
      <c r="E746">
        <v>15157952472.440001</v>
      </c>
      <c r="F746">
        <v>11014721698.789999</v>
      </c>
      <c r="G746">
        <v>9005208463.9799995</v>
      </c>
      <c r="H746">
        <v>7254752127.6900005</v>
      </c>
    </row>
    <row r="747" spans="1:8" x14ac:dyDescent="0.25">
      <c r="A747" t="s">
        <v>1712</v>
      </c>
      <c r="C747">
        <v>9107886187</v>
      </c>
      <c r="D747">
        <v>9782575875.9500008</v>
      </c>
      <c r="E747">
        <v>9566125873.4400005</v>
      </c>
      <c r="F747">
        <v>6985577117.1099997</v>
      </c>
      <c r="G747">
        <v>5685534368.4800005</v>
      </c>
      <c r="H747">
        <v>4009078329.6800003</v>
      </c>
    </row>
    <row r="748" spans="1:8" x14ac:dyDescent="0.25">
      <c r="A748" t="s">
        <v>1840</v>
      </c>
      <c r="C748">
        <v>1000000000</v>
      </c>
      <c r="D748">
        <v>1222684205.4400001</v>
      </c>
      <c r="E748">
        <v>1222684205.4400001</v>
      </c>
      <c r="F748">
        <v>128986667</v>
      </c>
      <c r="G748">
        <v>128986667</v>
      </c>
      <c r="H748">
        <v>128986667</v>
      </c>
    </row>
    <row r="749" spans="1:8" x14ac:dyDescent="0.25">
      <c r="A749" t="s">
        <v>1842</v>
      </c>
      <c r="C749">
        <v>1000000000</v>
      </c>
      <c r="D749">
        <v>1222684205.4400001</v>
      </c>
      <c r="E749">
        <v>1222684205.4400001</v>
      </c>
      <c r="F749">
        <v>128986667</v>
      </c>
      <c r="G749">
        <v>128986667</v>
      </c>
      <c r="H749">
        <v>128986667</v>
      </c>
    </row>
    <row r="750" spans="1:8" x14ac:dyDescent="0.25">
      <c r="A750" t="s">
        <v>1722</v>
      </c>
      <c r="C750">
        <v>1000000000</v>
      </c>
      <c r="D750">
        <v>1000000000</v>
      </c>
      <c r="E750">
        <v>1000000000</v>
      </c>
      <c r="F750">
        <v>128986667</v>
      </c>
      <c r="G750">
        <v>128986667</v>
      </c>
      <c r="H750">
        <v>128986667</v>
      </c>
    </row>
    <row r="751" spans="1:8" x14ac:dyDescent="0.25">
      <c r="A751" t="s">
        <v>918</v>
      </c>
      <c r="B751" t="str">
        <f>+VLOOKUP(A751,Hoja5!$D$2:$E$733,2)</f>
        <v>APOYO PROYECTO PARA CANOS, LAGOS, LAGUNAS Y CIENAGAS DE CARTAGENA - Ingresos corrientes de libre destinacion</v>
      </c>
      <c r="C751">
        <v>1000000000</v>
      </c>
      <c r="D751">
        <v>1000000000</v>
      </c>
      <c r="E751">
        <v>1000000000</v>
      </c>
      <c r="F751">
        <v>128986667</v>
      </c>
      <c r="G751">
        <v>128986667</v>
      </c>
      <c r="H751">
        <v>128986667</v>
      </c>
    </row>
    <row r="752" spans="1:8" x14ac:dyDescent="0.25">
      <c r="A752" t="s">
        <v>1749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</row>
    <row r="753" spans="1:8" x14ac:dyDescent="0.25">
      <c r="A753" t="s">
        <v>878</v>
      </c>
      <c r="B753" t="str">
        <f>+VLOOKUP(A753,Hoja5!$D$2:$E$733,2)</f>
        <v xml:space="preserve">APOYO PROYECTO PARA CANOS, LAGOS, LAGUNAS Y CIENAGAS DE CARTAGENA - SGP Proposito General </v>
      </c>
      <c r="C753">
        <v>0</v>
      </c>
      <c r="D753">
        <v>0</v>
      </c>
      <c r="E753">
        <v>0</v>
      </c>
      <c r="F753">
        <v>0</v>
      </c>
      <c r="G753">
        <v>0</v>
      </c>
      <c r="H753">
        <v>0</v>
      </c>
    </row>
    <row r="754" spans="1:8" x14ac:dyDescent="0.25">
      <c r="A754" t="s">
        <v>1738</v>
      </c>
      <c r="C754">
        <v>0</v>
      </c>
      <c r="D754">
        <v>222684205.44</v>
      </c>
      <c r="E754">
        <v>222684205.44</v>
      </c>
      <c r="F754">
        <v>0</v>
      </c>
      <c r="G754">
        <v>0</v>
      </c>
      <c r="H754">
        <v>0</v>
      </c>
    </row>
    <row r="755" spans="1:8" x14ac:dyDescent="0.25">
      <c r="A755" t="s">
        <v>874</v>
      </c>
      <c r="B755" t="str">
        <f>+VLOOKUP(A755,Hoja5!$D$2:$E$733,2)</f>
        <v>APOYO PROYECTO PARA CANOS, LAGOS, LAGUNAS Y CIENAGAS DE CARTAGENA - Dividendos Sociedad Portuaria</v>
      </c>
      <c r="C755">
        <v>0</v>
      </c>
      <c r="D755">
        <v>222684205.44</v>
      </c>
      <c r="E755">
        <v>222684205.44</v>
      </c>
      <c r="F755">
        <v>0</v>
      </c>
      <c r="G755">
        <v>0</v>
      </c>
      <c r="H755">
        <v>0</v>
      </c>
    </row>
    <row r="756" spans="1:8" x14ac:dyDescent="0.25">
      <c r="A756" t="s">
        <v>1813</v>
      </c>
      <c r="C756">
        <v>56406124</v>
      </c>
      <c r="D756">
        <v>56406124</v>
      </c>
      <c r="E756">
        <v>56406124</v>
      </c>
      <c r="F756">
        <v>0</v>
      </c>
      <c r="G756">
        <v>0</v>
      </c>
      <c r="H756">
        <v>0</v>
      </c>
    </row>
    <row r="757" spans="1:8" x14ac:dyDescent="0.25">
      <c r="A757" t="s">
        <v>1838</v>
      </c>
      <c r="C757">
        <v>56406124</v>
      </c>
      <c r="D757">
        <v>56406124</v>
      </c>
      <c r="E757">
        <v>56406124</v>
      </c>
      <c r="F757">
        <v>0</v>
      </c>
      <c r="G757">
        <v>0</v>
      </c>
      <c r="H757">
        <v>0</v>
      </c>
    </row>
    <row r="758" spans="1:8" x14ac:dyDescent="0.25">
      <c r="A758" t="s">
        <v>1722</v>
      </c>
      <c r="C758">
        <v>56406124</v>
      </c>
      <c r="D758">
        <v>56406124</v>
      </c>
      <c r="E758">
        <v>56406124</v>
      </c>
      <c r="F758">
        <v>0</v>
      </c>
      <c r="G758">
        <v>0</v>
      </c>
      <c r="H758">
        <v>0</v>
      </c>
    </row>
    <row r="759" spans="1:8" x14ac:dyDescent="0.25">
      <c r="A759" t="s">
        <v>893</v>
      </c>
      <c r="B759" t="str">
        <f>+VLOOKUP(A759,Hoja5!$D$2:$E$733,2)</f>
        <v>INSTRUMENTO DE PLANIFICACION (SIG Y NOMENCLATURA) - SERVINFO - Ingresos corrientes de libre destinacion</v>
      </c>
      <c r="C759">
        <v>56406124</v>
      </c>
      <c r="D759">
        <v>56406124</v>
      </c>
      <c r="E759">
        <v>56406124</v>
      </c>
      <c r="F759">
        <v>0</v>
      </c>
      <c r="G759">
        <v>0</v>
      </c>
      <c r="H759">
        <v>0</v>
      </c>
    </row>
    <row r="760" spans="1:8" x14ac:dyDescent="0.25">
      <c r="A760" t="s">
        <v>1847</v>
      </c>
      <c r="C760">
        <v>8051480063</v>
      </c>
      <c r="D760">
        <v>8503485546.5100002</v>
      </c>
      <c r="E760">
        <v>8287035544</v>
      </c>
      <c r="F760">
        <v>6856590450.1099997</v>
      </c>
      <c r="G760">
        <v>5556547701.4800005</v>
      </c>
      <c r="H760">
        <v>3880091662.6800003</v>
      </c>
    </row>
    <row r="761" spans="1:8" x14ac:dyDescent="0.25">
      <c r="A761" t="s">
        <v>1907</v>
      </c>
      <c r="C761">
        <v>6565145951</v>
      </c>
      <c r="D761">
        <v>7110452223.5100002</v>
      </c>
      <c r="E761">
        <v>6894002221</v>
      </c>
      <c r="F761">
        <v>5942274492.4899998</v>
      </c>
      <c r="G761">
        <v>4736181037.1400003</v>
      </c>
      <c r="H761">
        <v>3149324998.3400002</v>
      </c>
    </row>
    <row r="762" spans="1:8" x14ac:dyDescent="0.25">
      <c r="A762" t="s">
        <v>1722</v>
      </c>
      <c r="C762">
        <v>3187145951</v>
      </c>
      <c r="D762">
        <v>2553226221</v>
      </c>
      <c r="E762">
        <v>2553226221</v>
      </c>
      <c r="F762">
        <v>1868264085.8200002</v>
      </c>
      <c r="G762">
        <v>1856036000.6700001</v>
      </c>
      <c r="H762">
        <v>711326667.66999996</v>
      </c>
    </row>
    <row r="763" spans="1:8" x14ac:dyDescent="0.25">
      <c r="A763" t="s">
        <v>926</v>
      </c>
      <c r="B763" t="str">
        <f>+VLOOKUP(A763,Hoja5!$D$2:$E$733,2)</f>
        <v>PROYECTO REGLAMENTACION URBANISTICA - Ingresos corrientes de libre destinacion</v>
      </c>
      <c r="C763">
        <v>700000000</v>
      </c>
      <c r="D763">
        <v>700000000</v>
      </c>
      <c r="E763">
        <v>700000000</v>
      </c>
      <c r="F763">
        <v>558073333.66999996</v>
      </c>
      <c r="G763">
        <v>556303333.66999996</v>
      </c>
      <c r="H763">
        <v>545060000.66999996</v>
      </c>
    </row>
    <row r="764" spans="1:8" x14ac:dyDescent="0.25">
      <c r="A764" t="s">
        <v>928</v>
      </c>
      <c r="B764" t="str">
        <f>+VLOOKUP(A764,Hoja5!$D$2:$E$733,2)</f>
        <v>PROYECTO INSTRUMENTOS DE PLANIFICACION (POT-PEMP) EG+ - Ingresos corrientes de libre destinacion</v>
      </c>
      <c r="C764">
        <v>1787145951</v>
      </c>
      <c r="D764">
        <v>1253226221</v>
      </c>
      <c r="E764">
        <v>1253226221</v>
      </c>
      <c r="F764">
        <v>1132724085.1500001</v>
      </c>
      <c r="G764">
        <v>1122266000</v>
      </c>
      <c r="H764">
        <v>0</v>
      </c>
    </row>
    <row r="765" spans="1:8" x14ac:dyDescent="0.25">
      <c r="A765" t="s">
        <v>895</v>
      </c>
      <c r="B765" t="str">
        <f>+VLOOKUP(A765,Hoja5!$D$2:$E$733,2)</f>
        <v>PROYECTO CREACION DE OBSERVACION DE DINAMICA URBANA - Ingresos corrientes de libre destinacion</v>
      </c>
      <c r="C765">
        <v>700000000</v>
      </c>
      <c r="D765">
        <v>600000000</v>
      </c>
      <c r="E765">
        <v>600000000</v>
      </c>
      <c r="F765">
        <v>177466667</v>
      </c>
      <c r="G765">
        <v>177466667</v>
      </c>
      <c r="H765">
        <v>166266667</v>
      </c>
    </row>
    <row r="766" spans="1:8" x14ac:dyDescent="0.25">
      <c r="A766" t="s">
        <v>1711</v>
      </c>
      <c r="C766">
        <v>0</v>
      </c>
      <c r="D766">
        <v>0.99</v>
      </c>
      <c r="E766">
        <v>0</v>
      </c>
      <c r="F766">
        <v>0</v>
      </c>
      <c r="G766">
        <v>0</v>
      </c>
      <c r="H766">
        <v>0</v>
      </c>
    </row>
    <row r="767" spans="1:8" x14ac:dyDescent="0.25">
      <c r="A767" t="s">
        <v>909</v>
      </c>
      <c r="B767" t="str">
        <f>+VLOOKUP(A767,Hoja5!$D$2:$E$733,2)</f>
        <v>PROYECTO INSTRUMENTOS DE PLANIFICACION (POT-PEMP)- Excedentes De Regalias - LEY 141</v>
      </c>
      <c r="C767">
        <v>0</v>
      </c>
      <c r="D767">
        <v>0.99</v>
      </c>
      <c r="E767">
        <v>0</v>
      </c>
      <c r="F767">
        <v>0</v>
      </c>
      <c r="G767">
        <v>0</v>
      </c>
      <c r="H767">
        <v>0</v>
      </c>
    </row>
    <row r="768" spans="1:8" x14ac:dyDescent="0.25">
      <c r="A768" t="s">
        <v>1749</v>
      </c>
      <c r="C768">
        <v>3378000000</v>
      </c>
      <c r="D768">
        <v>4557223000.8500004</v>
      </c>
      <c r="E768">
        <v>4340776000</v>
      </c>
      <c r="F768">
        <v>4074010406.6700001</v>
      </c>
      <c r="G768">
        <v>2880145036.4700003</v>
      </c>
      <c r="H768">
        <v>2437998330.6700001</v>
      </c>
    </row>
    <row r="769" spans="1:8" x14ac:dyDescent="0.25">
      <c r="A769" t="s">
        <v>881</v>
      </c>
      <c r="B769" t="str">
        <f>+VLOOKUP(A769,Hoja5!$D$2:$E$733,2)</f>
        <v xml:space="preserve">PROYECTO INSTRUMENTOS DE PLANIFICACION (POT-PEMP) EG+ -SGP -  Proposito General </v>
      </c>
      <c r="C769">
        <v>3378000000</v>
      </c>
      <c r="D769">
        <v>2973126000</v>
      </c>
      <c r="E769">
        <v>2917776000</v>
      </c>
      <c r="F769">
        <v>2651010406.6700001</v>
      </c>
      <c r="G769">
        <v>2491673330.6700001</v>
      </c>
      <c r="H769">
        <v>2437998330.6700001</v>
      </c>
    </row>
    <row r="770" spans="1:8" x14ac:dyDescent="0.25">
      <c r="A770" t="s">
        <v>876</v>
      </c>
      <c r="B770" t="str">
        <f>+VLOOKUP(A770,Hoja5!$D$2:$E$733,2)</f>
        <v xml:space="preserve">PROYECTO REGLAMENTACION URBANISTICA -  SGP Proposito General </v>
      </c>
      <c r="C770">
        <v>0</v>
      </c>
      <c r="D770">
        <v>0.85</v>
      </c>
      <c r="E770">
        <v>0</v>
      </c>
      <c r="F770">
        <v>0</v>
      </c>
      <c r="G770">
        <v>0</v>
      </c>
      <c r="H770">
        <v>0</v>
      </c>
    </row>
    <row r="771" spans="1:8" x14ac:dyDescent="0.25">
      <c r="A771" t="s">
        <v>880</v>
      </c>
      <c r="B771" t="str">
        <f>+VLOOKUP(A771,Hoja5!$D$2:$E$733,2)</f>
        <v xml:space="preserve">PROYECTO REGLAMENTACION URBANISTICA -  SGP Proposito General </v>
      </c>
      <c r="C771">
        <v>0</v>
      </c>
      <c r="D771">
        <v>1584097000</v>
      </c>
      <c r="E771">
        <v>1423000000</v>
      </c>
      <c r="F771">
        <v>1423000000</v>
      </c>
      <c r="G771">
        <v>388471705.80000001</v>
      </c>
      <c r="H771">
        <v>0</v>
      </c>
    </row>
    <row r="772" spans="1:8" x14ac:dyDescent="0.25">
      <c r="A772" t="s">
        <v>1735</v>
      </c>
      <c r="C772">
        <v>0</v>
      </c>
      <c r="D772">
        <v>3000.67</v>
      </c>
      <c r="E772">
        <v>0</v>
      </c>
      <c r="F772">
        <v>0</v>
      </c>
      <c r="G772">
        <v>0</v>
      </c>
      <c r="H772">
        <v>0</v>
      </c>
    </row>
    <row r="773" spans="1:8" x14ac:dyDescent="0.25">
      <c r="A773" t="s">
        <v>934</v>
      </c>
      <c r="B773" t="str">
        <f>+VLOOKUP(A773,Hoja5!$D$2:$E$733,2)</f>
        <v>PROYECTO REGLAMENTACION URBANISTICA-Impuesto Transporte por Oleoducto y Gasoducto</v>
      </c>
      <c r="C773">
        <v>0</v>
      </c>
      <c r="D773">
        <v>3000.67</v>
      </c>
      <c r="E773">
        <v>0</v>
      </c>
      <c r="F773">
        <v>0</v>
      </c>
      <c r="G773">
        <v>0</v>
      </c>
      <c r="H773">
        <v>0</v>
      </c>
    </row>
    <row r="774" spans="1:8" x14ac:dyDescent="0.25">
      <c r="A774" t="s">
        <v>1908</v>
      </c>
      <c r="C774">
        <v>1129333323</v>
      </c>
      <c r="D774">
        <v>1091933323</v>
      </c>
      <c r="E774">
        <v>1091933323</v>
      </c>
      <c r="F774">
        <v>677015957.62</v>
      </c>
      <c r="G774">
        <v>594066664.33999991</v>
      </c>
      <c r="H774">
        <v>522066664.33999997</v>
      </c>
    </row>
    <row r="775" spans="1:8" x14ac:dyDescent="0.25">
      <c r="A775" t="s">
        <v>1722</v>
      </c>
      <c r="C775">
        <v>498333323</v>
      </c>
      <c r="D775">
        <v>460933323</v>
      </c>
      <c r="E775">
        <v>460933323</v>
      </c>
      <c r="F775">
        <v>119162627.28</v>
      </c>
      <c r="G775">
        <v>72000000</v>
      </c>
      <c r="H775">
        <v>72000000</v>
      </c>
    </row>
    <row r="776" spans="1:8" x14ac:dyDescent="0.25">
      <c r="A776" t="s">
        <v>920</v>
      </c>
      <c r="B776" t="str">
        <f>+VLOOKUP(A776,Hoja5!$D$2:$E$733,2)</f>
        <v>PLAN DE NORMALIZACION URBANISTICA - Ingresos corrientes de libre destinacion</v>
      </c>
      <c r="C776">
        <v>498333323</v>
      </c>
      <c r="D776">
        <v>460933323</v>
      </c>
      <c r="E776">
        <v>460933323</v>
      </c>
      <c r="F776">
        <v>119162627.28</v>
      </c>
      <c r="G776">
        <v>72000000</v>
      </c>
      <c r="H776">
        <v>72000000</v>
      </c>
    </row>
    <row r="777" spans="1:8" x14ac:dyDescent="0.25">
      <c r="A777" t="s">
        <v>1749</v>
      </c>
      <c r="C777">
        <v>631000000</v>
      </c>
      <c r="D777">
        <v>631000000</v>
      </c>
      <c r="E777">
        <v>631000000</v>
      </c>
      <c r="F777">
        <v>557853330.34000003</v>
      </c>
      <c r="G777">
        <v>522066664.33999997</v>
      </c>
      <c r="H777">
        <v>450066664.33999997</v>
      </c>
    </row>
    <row r="778" spans="1:8" x14ac:dyDescent="0.25">
      <c r="A778" t="s">
        <v>883</v>
      </c>
      <c r="B778" t="str">
        <f>+VLOOKUP(A778,Hoja5!$D$2:$E$733,2)</f>
        <v xml:space="preserve">PLAN DE NORMALIZACION URBANISTICA - SGP -  Proposito General </v>
      </c>
      <c r="C778">
        <v>631000000</v>
      </c>
      <c r="D778">
        <v>631000000</v>
      </c>
      <c r="E778">
        <v>631000000</v>
      </c>
      <c r="F778">
        <v>557853330.34000003</v>
      </c>
      <c r="G778">
        <v>522066664.33999997</v>
      </c>
      <c r="H778">
        <v>450066664.33999997</v>
      </c>
    </row>
    <row r="779" spans="1:8" x14ac:dyDescent="0.25">
      <c r="A779" t="s">
        <v>1848</v>
      </c>
      <c r="C779">
        <v>357000789</v>
      </c>
      <c r="D779">
        <v>301100000</v>
      </c>
      <c r="E779">
        <v>301100000</v>
      </c>
      <c r="F779">
        <v>237300000</v>
      </c>
      <c r="G779">
        <v>226300000</v>
      </c>
      <c r="H779">
        <v>208700000</v>
      </c>
    </row>
    <row r="780" spans="1:8" x14ac:dyDescent="0.25">
      <c r="A780" t="s">
        <v>1722</v>
      </c>
      <c r="C780">
        <v>357000789</v>
      </c>
      <c r="D780">
        <v>301100000</v>
      </c>
      <c r="E780">
        <v>301100000</v>
      </c>
      <c r="F780">
        <v>237300000</v>
      </c>
      <c r="G780">
        <v>226300000</v>
      </c>
      <c r="H780">
        <v>208700000</v>
      </c>
    </row>
    <row r="781" spans="1:8" x14ac:dyDescent="0.25">
      <c r="A781" t="s">
        <v>922</v>
      </c>
      <c r="B781" t="str">
        <f>+VLOOKUP(A781,Hoja5!$D$2:$E$733,2)</f>
        <v>ESTUDIOS Y DISENOS VIA PERIMETRAL - Ingresos corrientes de libre destinacion</v>
      </c>
      <c r="C781">
        <v>357000789</v>
      </c>
      <c r="D781">
        <v>301100000</v>
      </c>
      <c r="E781">
        <v>301100000</v>
      </c>
      <c r="F781">
        <v>237300000</v>
      </c>
      <c r="G781">
        <v>226300000</v>
      </c>
      <c r="H781">
        <v>208700000</v>
      </c>
    </row>
    <row r="782" spans="1:8" x14ac:dyDescent="0.25">
      <c r="A782" t="s">
        <v>1735</v>
      </c>
      <c r="C782">
        <v>0</v>
      </c>
      <c r="D782">
        <v>0</v>
      </c>
      <c r="E782">
        <v>0</v>
      </c>
      <c r="F782">
        <v>0</v>
      </c>
      <c r="G782">
        <v>0</v>
      </c>
      <c r="H782">
        <v>0</v>
      </c>
    </row>
    <row r="783" spans="1:8" x14ac:dyDescent="0.25">
      <c r="A783" t="s">
        <v>872</v>
      </c>
      <c r="B783" t="str">
        <f>+VLOOKUP(A783,Hoja5!$D$2:$E$733,2)</f>
        <v>ESTUDIOS Y DISENOS VIA PERIMETRAL - Impuesto Transporte por Oleoducto y Gasoducto</v>
      </c>
      <c r="C783">
        <v>0</v>
      </c>
      <c r="D783">
        <v>0</v>
      </c>
      <c r="E783">
        <v>0</v>
      </c>
      <c r="F783">
        <v>0</v>
      </c>
      <c r="G783">
        <v>0</v>
      </c>
      <c r="H783">
        <v>0</v>
      </c>
    </row>
    <row r="784" spans="1:8" x14ac:dyDescent="0.25">
      <c r="A784" t="s">
        <v>1715</v>
      </c>
      <c r="C784">
        <v>3186974694</v>
      </c>
      <c r="D784">
        <v>3071835894.9899998</v>
      </c>
      <c r="E784">
        <v>2888196968</v>
      </c>
      <c r="F784">
        <v>2121033566.3399999</v>
      </c>
      <c r="G784">
        <v>1964610764.1600001</v>
      </c>
      <c r="H784">
        <v>1939670466.6699998</v>
      </c>
    </row>
    <row r="785" spans="1:8" x14ac:dyDescent="0.25">
      <c r="A785" t="s">
        <v>1909</v>
      </c>
      <c r="C785">
        <v>3186974694</v>
      </c>
      <c r="D785">
        <v>3071835894.9899998</v>
      </c>
      <c r="E785">
        <v>2888196968</v>
      </c>
      <c r="F785">
        <v>2121033566.3399999</v>
      </c>
      <c r="G785">
        <v>1964610764.1600001</v>
      </c>
      <c r="H785">
        <v>1939670466.6699998</v>
      </c>
    </row>
    <row r="786" spans="1:8" x14ac:dyDescent="0.25">
      <c r="A786" t="s">
        <v>1910</v>
      </c>
      <c r="C786">
        <v>2886974694</v>
      </c>
      <c r="D786">
        <v>2771835894.9899998</v>
      </c>
      <c r="E786">
        <v>2588196968</v>
      </c>
      <c r="F786">
        <v>1935135272.8799999</v>
      </c>
      <c r="G786">
        <v>1793110764.1600001</v>
      </c>
      <c r="H786">
        <v>1775370466.6699998</v>
      </c>
    </row>
    <row r="787" spans="1:8" x14ac:dyDescent="0.25">
      <c r="A787" t="s">
        <v>1722</v>
      </c>
      <c r="C787">
        <v>1638396968</v>
      </c>
      <c r="D787">
        <v>1410396968</v>
      </c>
      <c r="E787">
        <v>1410396968</v>
      </c>
      <c r="F787">
        <v>1091871939.54</v>
      </c>
      <c r="G787">
        <v>949847430.82000005</v>
      </c>
      <c r="H787">
        <v>935607133.33000004</v>
      </c>
    </row>
    <row r="788" spans="1:8" x14ac:dyDescent="0.25">
      <c r="A788" t="s">
        <v>897</v>
      </c>
      <c r="B788" t="str">
        <f>+VLOOKUP(A788,Hoja5!$D$2:$E$733,2)</f>
        <v>PROYECTO NUEVA ESTRATIFICACION - Ingresos corrientes de libre destinacion</v>
      </c>
      <c r="C788">
        <v>146370323</v>
      </c>
      <c r="D788">
        <v>56370323</v>
      </c>
      <c r="E788">
        <v>56370323</v>
      </c>
      <c r="F788">
        <v>42346915</v>
      </c>
      <c r="G788">
        <v>39160138</v>
      </c>
      <c r="H788">
        <v>39160138</v>
      </c>
    </row>
    <row r="789" spans="1:8" x14ac:dyDescent="0.25">
      <c r="A789" t="s">
        <v>899</v>
      </c>
      <c r="B789" t="str">
        <f>+VLOOKUP(A789,Hoja5!$D$2:$E$733,2)</f>
        <v>PROYECTO DE INSTRUMENTOS DE PLANIFICACION (S.I.G. - NOMENCLATURA) - Ingresos corrientes de libre destinacion</v>
      </c>
      <c r="C789">
        <v>292026645</v>
      </c>
      <c r="D789">
        <v>154026645</v>
      </c>
      <c r="E789">
        <v>154026645</v>
      </c>
      <c r="F789">
        <v>21718115.780000001</v>
      </c>
      <c r="G789">
        <v>0</v>
      </c>
      <c r="H789">
        <v>0</v>
      </c>
    </row>
    <row r="790" spans="1:8" x14ac:dyDescent="0.25">
      <c r="A790" t="s">
        <v>901</v>
      </c>
      <c r="B790" t="str">
        <f>+VLOOKUP(A790,Hoja5!$D$2:$E$733,2)</f>
        <v>PROYECTO PARA SISBEN METODOLOGIA IV - Ingresos corrientes de libre destinacion</v>
      </c>
      <c r="C790">
        <v>1200000000</v>
      </c>
      <c r="D790">
        <v>1200000000</v>
      </c>
      <c r="E790">
        <v>1200000000</v>
      </c>
      <c r="F790">
        <v>1027806908.76</v>
      </c>
      <c r="G790">
        <v>910687292.82000005</v>
      </c>
      <c r="H790">
        <v>896446995.33000004</v>
      </c>
    </row>
    <row r="791" spans="1:8" x14ac:dyDescent="0.25">
      <c r="A791" t="s">
        <v>1911</v>
      </c>
      <c r="C791">
        <v>408577726</v>
      </c>
      <c r="D791">
        <v>521438926.99000001</v>
      </c>
      <c r="E791">
        <v>337800000</v>
      </c>
      <c r="F791">
        <v>262556667</v>
      </c>
      <c r="G791">
        <v>262556667</v>
      </c>
      <c r="H791">
        <v>262556667</v>
      </c>
    </row>
    <row r="792" spans="1:8" x14ac:dyDescent="0.25">
      <c r="A792" t="s">
        <v>915</v>
      </c>
      <c r="B792" t="str">
        <f>+VLOOKUP(A792,Hoja5!$D$2:$E$733,2)</f>
        <v>PROYECTO NUEVA ESTRATIFICACION - Aportes Estratificacion Distrital</v>
      </c>
      <c r="C792">
        <v>408577726</v>
      </c>
      <c r="D792">
        <v>408577726</v>
      </c>
      <c r="E792">
        <v>337800000</v>
      </c>
      <c r="F792">
        <v>262556667</v>
      </c>
      <c r="G792">
        <v>262556667</v>
      </c>
      <c r="H792">
        <v>262556667</v>
      </c>
    </row>
    <row r="793" spans="1:8" x14ac:dyDescent="0.25">
      <c r="A793" t="s">
        <v>911</v>
      </c>
      <c r="B793" t="str">
        <f>+VLOOKUP(A793,Hoja5!$D$2:$E$733,2)</f>
        <v>PROYECTO NUEVA ESTRATIFICACION - Aportes Estratificacion Distrital</v>
      </c>
      <c r="C793">
        <v>0</v>
      </c>
      <c r="D793">
        <v>112861200.98999999</v>
      </c>
      <c r="E793">
        <v>0</v>
      </c>
      <c r="F793">
        <v>0</v>
      </c>
      <c r="G793">
        <v>0</v>
      </c>
      <c r="H793">
        <v>0</v>
      </c>
    </row>
    <row r="794" spans="1:8" x14ac:dyDescent="0.25">
      <c r="A794" t="s">
        <v>1749</v>
      </c>
      <c r="C794">
        <v>840000000</v>
      </c>
      <c r="D794">
        <v>840000000</v>
      </c>
      <c r="E794">
        <v>840000000</v>
      </c>
      <c r="F794">
        <v>580706666.34000003</v>
      </c>
      <c r="G794">
        <v>580706666.34000003</v>
      </c>
      <c r="H794">
        <v>577206666.34000003</v>
      </c>
    </row>
    <row r="795" spans="1:8" x14ac:dyDescent="0.25">
      <c r="A795" t="s">
        <v>885</v>
      </c>
      <c r="B795" t="str">
        <f>+VLOOKUP(A795,Hoja5!$D$2:$E$733,2)</f>
        <v xml:space="preserve">PROYECTO DE INSTRUMENTOS DE PLANIFICACION (S.I.G. - NOMENCLATURA) - SGP -  Proposito General </v>
      </c>
      <c r="C795">
        <v>420000000</v>
      </c>
      <c r="D795">
        <v>420000000</v>
      </c>
      <c r="E795">
        <v>420000000</v>
      </c>
      <c r="F795">
        <v>202973333.34</v>
      </c>
      <c r="G795">
        <v>202973333.34</v>
      </c>
      <c r="H795">
        <v>202973333.34</v>
      </c>
    </row>
    <row r="796" spans="1:8" x14ac:dyDescent="0.25">
      <c r="A796" t="s">
        <v>887</v>
      </c>
      <c r="B796" t="str">
        <f>+VLOOKUP(A796,Hoja5!$D$2:$E$733,2)</f>
        <v xml:space="preserve">PROYECTO PARA SISBEN METODOLOGIA IV - SGP -  Proposito General </v>
      </c>
      <c r="C796">
        <v>420000000</v>
      </c>
      <c r="D796">
        <v>420000000</v>
      </c>
      <c r="E796">
        <v>420000000</v>
      </c>
      <c r="F796">
        <v>377733333</v>
      </c>
      <c r="G796">
        <v>377733333</v>
      </c>
      <c r="H796">
        <v>374233333</v>
      </c>
    </row>
    <row r="797" spans="1:8" x14ac:dyDescent="0.25">
      <c r="A797" t="s">
        <v>1915</v>
      </c>
      <c r="C797">
        <v>300000000</v>
      </c>
      <c r="D797">
        <v>300000000</v>
      </c>
      <c r="E797">
        <v>300000000</v>
      </c>
      <c r="F797">
        <v>185898293.46000001</v>
      </c>
      <c r="G797">
        <v>171500000</v>
      </c>
      <c r="H797">
        <v>164300000</v>
      </c>
    </row>
    <row r="798" spans="1:8" x14ac:dyDescent="0.25">
      <c r="A798" t="s">
        <v>1722</v>
      </c>
      <c r="C798">
        <v>300000000</v>
      </c>
      <c r="D798">
        <v>300000000</v>
      </c>
      <c r="E798">
        <v>300000000</v>
      </c>
      <c r="F798">
        <v>185898293.46000001</v>
      </c>
      <c r="G798">
        <v>171500000</v>
      </c>
      <c r="H798">
        <v>164300000</v>
      </c>
    </row>
    <row r="799" spans="1:8" x14ac:dyDescent="0.25">
      <c r="A799" t="s">
        <v>930</v>
      </c>
      <c r="B799" t="str">
        <f>+VLOOKUP(A799,Hoja5!$D$2:$E$733,2)</f>
        <v>PROYECTO NUEVO DE CATASTRO MULTIPROPOSITO - Ingresos corrientes de libre destinacion</v>
      </c>
      <c r="C799">
        <v>300000000</v>
      </c>
      <c r="D799">
        <v>300000000</v>
      </c>
      <c r="E799">
        <v>300000000</v>
      </c>
      <c r="F799">
        <v>185898293.46000001</v>
      </c>
      <c r="G799">
        <v>171500000</v>
      </c>
      <c r="H799">
        <v>164300000</v>
      </c>
    </row>
    <row r="800" spans="1:8" x14ac:dyDescent="0.25">
      <c r="A800" t="s">
        <v>1792</v>
      </c>
      <c r="C800">
        <v>836215185</v>
      </c>
      <c r="D800">
        <v>686215185</v>
      </c>
      <c r="E800">
        <v>686215185</v>
      </c>
      <c r="F800">
        <v>505753333</v>
      </c>
      <c r="G800">
        <v>505753333</v>
      </c>
      <c r="H800">
        <v>456693333</v>
      </c>
    </row>
    <row r="801" spans="1:8" x14ac:dyDescent="0.25">
      <c r="A801" t="s">
        <v>1913</v>
      </c>
      <c r="C801">
        <v>836215185</v>
      </c>
      <c r="D801">
        <v>686215185</v>
      </c>
      <c r="E801">
        <v>686215185</v>
      </c>
      <c r="F801">
        <v>505753333</v>
      </c>
      <c r="G801">
        <v>505753333</v>
      </c>
      <c r="H801">
        <v>456693333</v>
      </c>
    </row>
    <row r="802" spans="1:8" x14ac:dyDescent="0.25">
      <c r="A802" t="s">
        <v>1916</v>
      </c>
      <c r="C802">
        <v>357120126</v>
      </c>
      <c r="D802">
        <v>207120126</v>
      </c>
      <c r="E802">
        <v>207120126</v>
      </c>
      <c r="F802">
        <v>138920000</v>
      </c>
      <c r="G802">
        <v>138920000</v>
      </c>
      <c r="H802">
        <v>104600000</v>
      </c>
    </row>
    <row r="803" spans="1:8" x14ac:dyDescent="0.25">
      <c r="A803" t="s">
        <v>1722</v>
      </c>
      <c r="C803">
        <v>357120126</v>
      </c>
      <c r="D803">
        <v>207120126</v>
      </c>
      <c r="E803">
        <v>207120126</v>
      </c>
      <c r="F803">
        <v>138920000</v>
      </c>
      <c r="G803">
        <v>138920000</v>
      </c>
      <c r="H803">
        <v>104600000</v>
      </c>
    </row>
    <row r="804" spans="1:8" x14ac:dyDescent="0.25">
      <c r="A804" t="s">
        <v>932</v>
      </c>
      <c r="B804" t="str">
        <f>+VLOOKUP(A804,Hoja5!$D$2:$E$733,2)</f>
        <v>PROYECTO DE INTEGRACION ENTRE CIUDADES - Ingresos corrientes de libre destinacion</v>
      </c>
      <c r="C804">
        <v>357120126</v>
      </c>
      <c r="D804">
        <v>207120126</v>
      </c>
      <c r="E804">
        <v>207120126</v>
      </c>
      <c r="F804">
        <v>138920000</v>
      </c>
      <c r="G804">
        <v>138920000</v>
      </c>
      <c r="H804">
        <v>104600000</v>
      </c>
    </row>
    <row r="805" spans="1:8" x14ac:dyDescent="0.25">
      <c r="A805" t="s">
        <v>1914</v>
      </c>
      <c r="C805">
        <v>479095059</v>
      </c>
      <c r="D805">
        <v>479095059</v>
      </c>
      <c r="E805">
        <v>479095059</v>
      </c>
      <c r="F805">
        <v>366833333</v>
      </c>
      <c r="G805">
        <v>366833333</v>
      </c>
      <c r="H805">
        <v>352093333</v>
      </c>
    </row>
    <row r="806" spans="1:8" x14ac:dyDescent="0.25">
      <c r="A806" t="s">
        <v>1722</v>
      </c>
      <c r="C806">
        <v>479095059</v>
      </c>
      <c r="D806">
        <v>479095059</v>
      </c>
      <c r="E806">
        <v>479095059</v>
      </c>
      <c r="F806">
        <v>366833333</v>
      </c>
      <c r="G806">
        <v>366833333</v>
      </c>
      <c r="H806">
        <v>352093333</v>
      </c>
    </row>
    <row r="807" spans="1:8" x14ac:dyDescent="0.25">
      <c r="A807" t="s">
        <v>924</v>
      </c>
      <c r="B807" t="str">
        <f>+VLOOKUP(A807,Hoja5!$D$2:$E$733,2)</f>
        <v>REGLAMENTACION URBANISTICA - NORMAS DE PROMOCION -  Ingresos corrientes de libre destinacion</v>
      </c>
      <c r="C807">
        <v>479095059</v>
      </c>
      <c r="D807">
        <v>479095059</v>
      </c>
      <c r="E807">
        <v>479095059</v>
      </c>
      <c r="F807">
        <v>366833333</v>
      </c>
      <c r="G807">
        <v>366833333</v>
      </c>
      <c r="H807">
        <v>352093333</v>
      </c>
    </row>
    <row r="808" spans="1:8" x14ac:dyDescent="0.25">
      <c r="A808" t="s">
        <v>1759</v>
      </c>
      <c r="C808">
        <v>2082214446</v>
      </c>
      <c r="D808">
        <v>2082214446</v>
      </c>
      <c r="E808">
        <v>2017414446</v>
      </c>
      <c r="F808">
        <v>1402357682.3400002</v>
      </c>
      <c r="G808">
        <v>849309998.34000003</v>
      </c>
      <c r="H808">
        <v>849309998.34000003</v>
      </c>
    </row>
    <row r="809" spans="1:8" x14ac:dyDescent="0.25">
      <c r="A809" t="s">
        <v>1807</v>
      </c>
      <c r="C809">
        <v>2082214446</v>
      </c>
      <c r="D809">
        <v>2082214446</v>
      </c>
      <c r="E809">
        <v>2017414446</v>
      </c>
      <c r="F809">
        <v>1402357682.3400002</v>
      </c>
      <c r="G809">
        <v>849309998.34000003</v>
      </c>
      <c r="H809">
        <v>849309998.34000003</v>
      </c>
    </row>
    <row r="810" spans="1:8" x14ac:dyDescent="0.25">
      <c r="A810" t="s">
        <v>1808</v>
      </c>
      <c r="C810">
        <v>2022952315</v>
      </c>
      <c r="D810">
        <v>2022952315</v>
      </c>
      <c r="E810">
        <v>1958152315</v>
      </c>
      <c r="F810">
        <v>1368224349.3400002</v>
      </c>
      <c r="G810">
        <v>815176665.34000003</v>
      </c>
      <c r="H810">
        <v>815176665.34000003</v>
      </c>
    </row>
    <row r="811" spans="1:8" x14ac:dyDescent="0.25">
      <c r="A811" t="s">
        <v>1722</v>
      </c>
      <c r="C811">
        <v>307100236</v>
      </c>
      <c r="D811">
        <v>307100236</v>
      </c>
      <c r="E811">
        <v>307100236</v>
      </c>
      <c r="F811">
        <v>238119380</v>
      </c>
      <c r="G811">
        <v>0</v>
      </c>
      <c r="H811">
        <v>0</v>
      </c>
    </row>
    <row r="812" spans="1:8" x14ac:dyDescent="0.25">
      <c r="A812" t="s">
        <v>903</v>
      </c>
      <c r="B812" t="str">
        <f>+VLOOKUP(A812,Hoja5!$D$2:$E$733,2)</f>
        <v>ASISTENCIA TECNICA PARA MEJORA DE BANCO DE PROGRAMA Y PROYECTOS LOCALES - Ingresos corrientes de libre destinacion</v>
      </c>
      <c r="C812">
        <v>200000000</v>
      </c>
      <c r="D812">
        <v>0</v>
      </c>
      <c r="E812">
        <v>0</v>
      </c>
      <c r="F812">
        <v>0</v>
      </c>
      <c r="G812">
        <v>0</v>
      </c>
      <c r="H812">
        <v>0</v>
      </c>
    </row>
    <row r="813" spans="1:8" x14ac:dyDescent="0.25">
      <c r="A813" t="s">
        <v>905</v>
      </c>
      <c r="B813" t="str">
        <f>+VLOOKUP(A813,Hoja5!$D$2:$E$733,2)</f>
        <v>DESARROLLO DE CAPACIDADES PARA EL CONSEJO TERRITORIAL DE PLANEACION - Ingresos corrientes de libre destinacion</v>
      </c>
      <c r="C813">
        <v>107100236</v>
      </c>
      <c r="D813">
        <v>107100236</v>
      </c>
      <c r="E813">
        <v>107100236</v>
      </c>
      <c r="F813">
        <v>38119380</v>
      </c>
      <c r="G813">
        <v>0</v>
      </c>
      <c r="H813">
        <v>0</v>
      </c>
    </row>
    <row r="814" spans="1:8" x14ac:dyDescent="0.25">
      <c r="A814" t="s">
        <v>907</v>
      </c>
      <c r="B814" t="str">
        <f>+VLOOKUP(A814,Hoja5!$D$2:$E$733,2)</f>
        <v>PLANEACION DESDE EL AMBITO TERRITORIAL ( INVERSION PUBLICAY PLAN DE DESARROLLO) - Ingresos Corrientes de LIbre Destinacion</v>
      </c>
      <c r="C814">
        <v>0</v>
      </c>
      <c r="D814">
        <v>200000000</v>
      </c>
      <c r="E814">
        <v>200000000</v>
      </c>
      <c r="F814">
        <v>200000000</v>
      </c>
      <c r="G814">
        <v>0</v>
      </c>
      <c r="H814">
        <v>0</v>
      </c>
    </row>
    <row r="815" spans="1:8" x14ac:dyDescent="0.25">
      <c r="A815" t="s">
        <v>1749</v>
      </c>
      <c r="C815">
        <v>1715852079</v>
      </c>
      <c r="D815">
        <v>1715852079</v>
      </c>
      <c r="E815">
        <v>1651052079</v>
      </c>
      <c r="F815">
        <v>1130104969.3399999</v>
      </c>
      <c r="G815">
        <v>815176665.34000003</v>
      </c>
      <c r="H815">
        <v>815176665.34000003</v>
      </c>
    </row>
    <row r="816" spans="1:8" x14ac:dyDescent="0.25">
      <c r="A816" t="s">
        <v>889</v>
      </c>
      <c r="B816" t="str">
        <f>+VLOOKUP(A816,Hoja5!$D$2:$E$733,2)</f>
        <v xml:space="preserve">ASISTENCIA TECNICA PARA MEJORA DE BANCO DE PROGRAMA Y PROYECTOS LOCALES - SGP -  Proposito General </v>
      </c>
      <c r="C816">
        <v>750000000</v>
      </c>
      <c r="D816">
        <v>449430510</v>
      </c>
      <c r="E816">
        <v>449430510</v>
      </c>
      <c r="F816">
        <v>352649998.67000002</v>
      </c>
      <c r="G816">
        <v>335049998.67000002</v>
      </c>
      <c r="H816">
        <v>335049998.67000002</v>
      </c>
    </row>
    <row r="817" spans="1:8" x14ac:dyDescent="0.25">
      <c r="A817" t="s">
        <v>891</v>
      </c>
      <c r="B817" t="str">
        <f>+VLOOKUP(A817,Hoja5!$D$2:$E$733,2)</f>
        <v xml:space="preserve">PLANEACION DESDE EL AMBITO TERRITORIAL (INVERSION PUBLICA Y PLAN DE DESARROLLO) - SGP -  Proposito General </v>
      </c>
      <c r="C817">
        <v>965852079</v>
      </c>
      <c r="D817">
        <v>1266421569</v>
      </c>
      <c r="E817">
        <v>1201621569</v>
      </c>
      <c r="F817">
        <v>777454970.66999996</v>
      </c>
      <c r="G817">
        <v>480126666.67000002</v>
      </c>
      <c r="H817">
        <v>480126666.67000002</v>
      </c>
    </row>
    <row r="818" spans="1:8" x14ac:dyDescent="0.25">
      <c r="A818" t="s">
        <v>1912</v>
      </c>
      <c r="C818">
        <v>59262131</v>
      </c>
      <c r="D818">
        <v>59262131</v>
      </c>
      <c r="E818">
        <v>59262131</v>
      </c>
      <c r="F818">
        <v>34133333</v>
      </c>
      <c r="G818">
        <v>34133333</v>
      </c>
      <c r="H818">
        <v>34133333</v>
      </c>
    </row>
    <row r="819" spans="1:8" x14ac:dyDescent="0.25">
      <c r="A819" t="s">
        <v>1722</v>
      </c>
      <c r="C819">
        <v>59262131</v>
      </c>
      <c r="D819">
        <v>59262131</v>
      </c>
      <c r="E819">
        <v>59262131</v>
      </c>
      <c r="F819">
        <v>34133333</v>
      </c>
      <c r="G819">
        <v>34133333</v>
      </c>
      <c r="H819">
        <v>34133333</v>
      </c>
    </row>
    <row r="820" spans="1:8" x14ac:dyDescent="0.25">
      <c r="A820" t="s">
        <v>916</v>
      </c>
      <c r="B820" t="str">
        <f>+VLOOKUP(A820,Hoja5!$D$2:$E$733,2)</f>
        <v>POLITICAS PUBLICAS  - Ingresos corrientes de libre destinacion</v>
      </c>
      <c r="C820">
        <v>59262131</v>
      </c>
      <c r="D820">
        <v>59262131</v>
      </c>
      <c r="E820">
        <v>59262131</v>
      </c>
      <c r="F820">
        <v>34133333</v>
      </c>
      <c r="G820">
        <v>34133333</v>
      </c>
      <c r="H820">
        <v>34133333</v>
      </c>
    </row>
    <row r="821" spans="1:8" x14ac:dyDescent="0.25">
      <c r="A821" t="s">
        <v>1917</v>
      </c>
      <c r="C821">
        <v>630376281406</v>
      </c>
      <c r="D821">
        <v>794000086116.44006</v>
      </c>
      <c r="E821">
        <v>787733514736.42993</v>
      </c>
      <c r="F821">
        <v>784167549848.56006</v>
      </c>
      <c r="G821">
        <v>759874817792.43005</v>
      </c>
      <c r="H821">
        <v>746489332944.77002</v>
      </c>
    </row>
    <row r="822" spans="1:8" x14ac:dyDescent="0.25">
      <c r="A822" t="s">
        <v>1715</v>
      </c>
      <c r="C822">
        <v>630376281406</v>
      </c>
      <c r="D822">
        <v>794000086116.44006</v>
      </c>
      <c r="E822">
        <v>787733514736.42993</v>
      </c>
      <c r="F822">
        <v>784167549848.56006</v>
      </c>
      <c r="G822">
        <v>759874817792.43005</v>
      </c>
      <c r="H822">
        <v>746489332944.77002</v>
      </c>
    </row>
    <row r="823" spans="1:8" x14ac:dyDescent="0.25">
      <c r="A823" t="s">
        <v>1919</v>
      </c>
      <c r="B823" t="str">
        <f>+VLOOKUP(A823,Hoja5!$D$2:$E$733,2)</f>
        <v>ACOGIDA - PERMANECER - ALIMENTACION ESCOLAR EN LAS IEO - Asignacion Especial MEN</v>
      </c>
      <c r="C823">
        <v>630376281406</v>
      </c>
      <c r="D823">
        <v>794000086116.44006</v>
      </c>
      <c r="E823">
        <v>787733514736.42993</v>
      </c>
      <c r="F823">
        <v>784167549848.56006</v>
      </c>
      <c r="G823">
        <v>759874817792.43005</v>
      </c>
      <c r="H823">
        <v>746489332944.77002</v>
      </c>
    </row>
    <row r="824" spans="1:8" x14ac:dyDescent="0.25">
      <c r="A824" t="s">
        <v>1928</v>
      </c>
      <c r="B824" t="str">
        <f>+VLOOKUP(A824,Hoja5!$D$2:$E$733,2)</f>
        <v>ACOGIDA - PERMANECER - ALIMENTACION ESCOLAR EN LAS IEO - Asignacion Especial MEN</v>
      </c>
      <c r="C824">
        <v>620897436422</v>
      </c>
      <c r="D824">
        <v>782042989385.84998</v>
      </c>
      <c r="E824">
        <v>778549559359.42993</v>
      </c>
      <c r="F824">
        <v>775519573854.57007</v>
      </c>
      <c r="G824">
        <v>751717958890.63</v>
      </c>
      <c r="H824">
        <v>740114356952.96997</v>
      </c>
    </row>
    <row r="825" spans="1:8" x14ac:dyDescent="0.25">
      <c r="A825" t="s">
        <v>1722</v>
      </c>
      <c r="C825">
        <v>7397881984</v>
      </c>
      <c r="D825">
        <v>7397881984</v>
      </c>
      <c r="E825">
        <v>7382329181</v>
      </c>
      <c r="F825">
        <v>7335828780</v>
      </c>
      <c r="G825">
        <v>7212424142.6599998</v>
      </c>
      <c r="H825">
        <v>5188318782</v>
      </c>
    </row>
    <row r="826" spans="1:8" x14ac:dyDescent="0.25">
      <c r="A826" t="s">
        <v>990</v>
      </c>
      <c r="B826" t="str">
        <f>+VLOOKUP(A826,Hoja5!$D$2:$E$733,2)</f>
        <v>CONTINUIDAD DEL ASEGURAMIENTO A POBLACION AFILIADA A REGIMEN SUBSIDIADO  - Ingresos corrientes de libre destinacion</v>
      </c>
      <c r="C826">
        <v>800000000</v>
      </c>
      <c r="D826">
        <v>800000000</v>
      </c>
      <c r="E826">
        <v>800000000</v>
      </c>
      <c r="F826">
        <v>800000000</v>
      </c>
      <c r="G826">
        <v>800000000</v>
      </c>
      <c r="H826">
        <v>800000000</v>
      </c>
    </row>
    <row r="827" spans="1:8" x14ac:dyDescent="0.25">
      <c r="A827" t="s">
        <v>992</v>
      </c>
      <c r="B827" t="str">
        <f>+VLOOKUP(A827,Hoja5!$D$2:$E$733,2)</f>
        <v>ATENCION EN SALUD PARA LA POBLACION POBRE Y VULNERABLE I NIVEL DE COMPLEJIDAD - Ingresos corrientes de libre destinacion</v>
      </c>
      <c r="C827">
        <v>900000000</v>
      </c>
      <c r="D827">
        <v>900000000</v>
      </c>
      <c r="E827">
        <v>900000000</v>
      </c>
      <c r="F827">
        <v>900000000</v>
      </c>
      <c r="G827">
        <v>782608695.65999997</v>
      </c>
      <c r="H827">
        <v>0</v>
      </c>
    </row>
    <row r="828" spans="1:8" x14ac:dyDescent="0.25">
      <c r="A828" t="s">
        <v>994</v>
      </c>
      <c r="B828" t="str">
        <f>+VLOOKUP(A828,Hoja5!$D$2:$E$733,2)</f>
        <v>ATENCION EN SALUD A POBLACION POBRE Y VULNERABLE II, III Y IV NIVEL DE COMPLEJIDAD  - Ingresos corrientes de libre destinacion</v>
      </c>
      <c r="C828">
        <v>1800000000</v>
      </c>
      <c r="D828">
        <v>1800000000</v>
      </c>
      <c r="E828">
        <v>1800000000</v>
      </c>
      <c r="F828">
        <v>1800000000</v>
      </c>
      <c r="G828">
        <v>1800000000</v>
      </c>
      <c r="H828">
        <v>600000000</v>
      </c>
    </row>
    <row r="829" spans="1:8" x14ac:dyDescent="0.25">
      <c r="A829" t="s">
        <v>996</v>
      </c>
      <c r="B829" t="str">
        <f>+VLOOKUP(A829,Hoja5!$D$2:$E$733,2)</f>
        <v>ATENCION EN SALUD A POBLACION POBRE Y VULNERABLE II, III Y IV NIVEL DE COMPLEJIDAD - VIGENCIAS ANTERIORES - Ingresos corrientes de libre destinacion</v>
      </c>
      <c r="C829">
        <v>1800000000</v>
      </c>
      <c r="D829">
        <v>900737445</v>
      </c>
      <c r="E829">
        <v>900737445</v>
      </c>
      <c r="F829">
        <v>900737445</v>
      </c>
      <c r="G829">
        <v>900737445</v>
      </c>
      <c r="H829">
        <v>900737445</v>
      </c>
    </row>
    <row r="830" spans="1:8" x14ac:dyDescent="0.25">
      <c r="A830" t="s">
        <v>998</v>
      </c>
      <c r="B830" t="str">
        <f>+VLOOKUP(A830,Hoja5!$D$2:$E$733,2)</f>
        <v>VIGILANCIA Y CONTROL DEL SISTEMA OBLIGATORIO DE GARANTIAS DE CALIDAD EN ATENCION EN SALUD  - Ingresos corrientes de libre destinacion</v>
      </c>
      <c r="C830">
        <v>50000000</v>
      </c>
      <c r="D830">
        <v>50000000</v>
      </c>
      <c r="E830">
        <v>34933333</v>
      </c>
      <c r="F830">
        <v>34933333</v>
      </c>
      <c r="G830">
        <v>34933333</v>
      </c>
      <c r="H830">
        <v>31600000</v>
      </c>
    </row>
    <row r="831" spans="1:8" x14ac:dyDescent="0.25">
      <c r="A831" t="s">
        <v>1000</v>
      </c>
      <c r="B831" t="str">
        <f>+VLOOKUP(A831,Hoja5!$D$2:$E$733,2)</f>
        <v>ATENCION EN SERVICIOS Y TECNOLOGIAS NO POS A POBLACION POBRE Y VULNERABLE II, III Y IV NIVEL DE COMPLEJIDAD  (VIGENCIAS ANTERIORES) - Ingresos corrientes de libre destinacion</v>
      </c>
      <c r="C831">
        <v>547881984</v>
      </c>
      <c r="D831">
        <v>1447144539</v>
      </c>
      <c r="E831">
        <v>1447144539</v>
      </c>
      <c r="F831">
        <v>1447144539</v>
      </c>
      <c r="G831">
        <v>1447144539</v>
      </c>
      <c r="H831">
        <v>1447144539</v>
      </c>
    </row>
    <row r="832" spans="1:8" x14ac:dyDescent="0.25">
      <c r="A832" t="s">
        <v>1002</v>
      </c>
      <c r="B832" t="str">
        <f>+VLOOKUP(A832,Hoja5!$D$2:$E$733,2)</f>
        <v>DESARROLLO INSTITUCIONAL DEL DEPARTAMENTO ADMINISTRATIVO DE SALUD  - Ingresos corrientes de libre destinacion</v>
      </c>
      <c r="C832">
        <v>750000000</v>
      </c>
      <c r="D832">
        <v>750000000</v>
      </c>
      <c r="E832">
        <v>749583864</v>
      </c>
      <c r="F832">
        <v>717013463</v>
      </c>
      <c r="G832">
        <v>711000130</v>
      </c>
      <c r="H832">
        <v>682436798</v>
      </c>
    </row>
    <row r="833" spans="1:8" x14ac:dyDescent="0.25">
      <c r="A833" t="s">
        <v>1004</v>
      </c>
      <c r="B833" t="str">
        <f>+VLOOKUP(A833,Hoja5!$D$2:$E$733,2)</f>
        <v>AUTORIZACION DE SERVICIOS, AUDITORIA CONCURRENTE Y AUDITORIA DE CUENTAS - Ingresos corrientes de libre destinacion</v>
      </c>
      <c r="C833">
        <v>300000000</v>
      </c>
      <c r="D833">
        <v>300000000</v>
      </c>
      <c r="E833">
        <v>300000000</v>
      </c>
      <c r="F833">
        <v>300000000</v>
      </c>
      <c r="G833">
        <v>300000000</v>
      </c>
      <c r="H833">
        <v>300000000</v>
      </c>
    </row>
    <row r="834" spans="1:8" x14ac:dyDescent="0.25">
      <c r="A834" t="s">
        <v>1006</v>
      </c>
      <c r="B834" t="str">
        <f>+VLOOKUP(A834,Hoja5!$D$2:$E$733,2)</f>
        <v>CENTRO DE OPERACIONES Y EMERGENCIAS EN SITUACIONES DE IMPACTO EN LA SALUD PUBLICA   - Ingresos corrientes de libre destinacion</v>
      </c>
      <c r="C834">
        <v>450000000</v>
      </c>
      <c r="D834">
        <v>450000000</v>
      </c>
      <c r="E834">
        <v>449930000</v>
      </c>
      <c r="F834">
        <v>436000000</v>
      </c>
      <c r="G834">
        <v>436000000</v>
      </c>
      <c r="H834">
        <v>426400000</v>
      </c>
    </row>
    <row r="835" spans="1:8" x14ac:dyDescent="0.25">
      <c r="A835" t="s">
        <v>1932</v>
      </c>
      <c r="C835">
        <v>211051392</v>
      </c>
      <c r="D835">
        <v>211051392</v>
      </c>
      <c r="E835">
        <v>0</v>
      </c>
      <c r="F835">
        <v>0</v>
      </c>
      <c r="G835">
        <v>0</v>
      </c>
      <c r="H835">
        <v>0</v>
      </c>
    </row>
    <row r="836" spans="1:8" x14ac:dyDescent="0.25">
      <c r="A836" t="s">
        <v>1012</v>
      </c>
      <c r="B836" t="str">
        <f>+VLOOKUP(A836,Hoja5!$D$2:$E$733,2)</f>
        <v>DESARROLLO INSTITUCIONAL DEL DEPARTAMENTO ADMINISTRATIVO DE SALUD  - Rendimientos financieros coljuegos</v>
      </c>
      <c r="C836">
        <v>211051392</v>
      </c>
      <c r="D836">
        <v>211051392</v>
      </c>
      <c r="E836">
        <v>0</v>
      </c>
      <c r="F836">
        <v>0</v>
      </c>
      <c r="G836">
        <v>0</v>
      </c>
      <c r="H836">
        <v>0</v>
      </c>
    </row>
    <row r="837" spans="1:8" x14ac:dyDescent="0.25">
      <c r="A837" t="s">
        <v>1933</v>
      </c>
      <c r="C837">
        <v>12051724677</v>
      </c>
      <c r="D837">
        <v>16410406297</v>
      </c>
      <c r="E837">
        <v>15973693369</v>
      </c>
      <c r="F837">
        <v>13110589389.01</v>
      </c>
      <c r="G837">
        <v>11499486196.01</v>
      </c>
      <c r="H837">
        <v>10944272241.01</v>
      </c>
    </row>
    <row r="838" spans="1:8" x14ac:dyDescent="0.25">
      <c r="A838" t="s">
        <v>1026</v>
      </c>
      <c r="B838" t="str">
        <f>+VLOOKUP(A838,Hoja5!$D$2:$E$733,2)</f>
        <v>CONTINUIDAD DEL ASEGURAMIENTO A POBLACION AFILIADA A REGIMEN SUBSIDIADO  - Coljuegos - sin situacion de fondos</v>
      </c>
      <c r="C838">
        <v>10461447095</v>
      </c>
      <c r="D838">
        <v>10461447095</v>
      </c>
      <c r="E838">
        <v>10461447095</v>
      </c>
      <c r="F838">
        <v>8227956296.0100002</v>
      </c>
      <c r="G838">
        <v>8227956296.0100002</v>
      </c>
      <c r="H838">
        <v>8227956296.0100002</v>
      </c>
    </row>
    <row r="839" spans="1:8" x14ac:dyDescent="0.25">
      <c r="A839" t="s">
        <v>1028</v>
      </c>
      <c r="B839" t="str">
        <f>+VLOOKUP(A839,Hoja5!$D$2:$E$733,2)</f>
        <v>CONTINUIDAD DEL ASEGURAMIENTO A POBLACION AFILIADA A REGIMEN SUBSIDIADO  - Coljuegos caducos - sin situacion de fondos</v>
      </c>
      <c r="C839">
        <v>414466112</v>
      </c>
      <c r="D839">
        <v>414466112</v>
      </c>
      <c r="E839">
        <v>414466112</v>
      </c>
      <c r="F839">
        <v>414466112</v>
      </c>
      <c r="G839">
        <v>414466112</v>
      </c>
      <c r="H839">
        <v>414466112</v>
      </c>
    </row>
    <row r="840" spans="1:8" x14ac:dyDescent="0.25">
      <c r="A840" t="s">
        <v>1030</v>
      </c>
      <c r="B840" t="str">
        <f>+VLOOKUP(A840,Hoja5!$D$2:$E$733,2)</f>
        <v>DESARROLLO INSTITUCIONAL DEL DEPARTAMENTO ADMINISTRATIVO DE SALUD  - Coljuegos - con situacion de fondos</v>
      </c>
      <c r="C840">
        <v>705486883</v>
      </c>
      <c r="D840">
        <v>705486883</v>
      </c>
      <c r="E840">
        <v>679400000</v>
      </c>
      <c r="F840">
        <v>577950000</v>
      </c>
      <c r="G840">
        <v>567950000</v>
      </c>
      <c r="H840">
        <v>534500000</v>
      </c>
    </row>
    <row r="841" spans="1:8" x14ac:dyDescent="0.25">
      <c r="A841" t="s">
        <v>1032</v>
      </c>
      <c r="B841" t="str">
        <f>+VLOOKUP(A841,Hoja5!$D$2:$E$733,2)</f>
        <v>VIGILANCIA Y CONTROL DEL SISTEMA OBLIGATORIO DE GARANTIAS DE CALIDAD EN ATENCION EN SALUD  -  coljuegos - con situacion de fondos</v>
      </c>
      <c r="C841">
        <v>470324587</v>
      </c>
      <c r="D841">
        <v>470324587</v>
      </c>
      <c r="E841">
        <v>468200000</v>
      </c>
      <c r="F841">
        <v>461699999</v>
      </c>
      <c r="G841">
        <v>461699999</v>
      </c>
      <c r="H841">
        <v>453200000</v>
      </c>
    </row>
    <row r="842" spans="1:8" x14ac:dyDescent="0.25">
      <c r="A842" t="s">
        <v>1016</v>
      </c>
      <c r="B842" t="str">
        <f>+VLOOKUP(A842,Hoja5!$D$2:$E$733,2)</f>
        <v>CONTINUIDAD DEL ASEGURAMIENTO A POBLACION AFILIADA AL REGIMEN SUBSIDIADO  COLJUEGOS CSF Juegos Novedosos</v>
      </c>
      <c r="C842">
        <v>0</v>
      </c>
      <c r="D842">
        <v>509060704</v>
      </c>
      <c r="E842">
        <v>509060704</v>
      </c>
      <c r="F842">
        <v>477751819</v>
      </c>
      <c r="G842">
        <v>477751819</v>
      </c>
      <c r="H842">
        <v>477751819</v>
      </c>
    </row>
    <row r="843" spans="1:8" x14ac:dyDescent="0.25">
      <c r="A843" t="s">
        <v>1020</v>
      </c>
      <c r="B843" t="str">
        <f>+VLOOKUP(A843,Hoja5!$D$2:$E$733,2)</f>
        <v>VIGILANCIA Y CONTROL DEL SISTEMA OBLIGATORIO DE GARANTIAS DE CALIDAD EN ATENCION EN SALUD - COLJUEGOS ��� (CSF)</v>
      </c>
      <c r="C843">
        <v>0</v>
      </c>
      <c r="D843">
        <v>797996552.39999998</v>
      </c>
      <c r="E843">
        <v>408880000</v>
      </c>
      <c r="F843">
        <v>392680000</v>
      </c>
      <c r="G843">
        <v>392680000</v>
      </c>
      <c r="H843">
        <v>370160000</v>
      </c>
    </row>
    <row r="844" spans="1:8" x14ac:dyDescent="0.25">
      <c r="A844" t="s">
        <v>1022</v>
      </c>
      <c r="B844" t="str">
        <f>+VLOOKUP(A844,Hoja5!$D$2:$E$733,2)</f>
        <v>RECOBROS - ATENCION EN SALUD A POBLACION POBRE Y VULNERABLE II,III Y IV NIVEL DE COMPLEJIDAD  - COLJUEGOS (CSF)</v>
      </c>
      <c r="C844">
        <v>0</v>
      </c>
      <c r="D844">
        <v>311638014</v>
      </c>
      <c r="E844">
        <v>311638014</v>
      </c>
      <c r="F844">
        <v>311638014</v>
      </c>
      <c r="G844">
        <v>311638014</v>
      </c>
      <c r="H844">
        <v>311638014</v>
      </c>
    </row>
    <row r="845" spans="1:8" x14ac:dyDescent="0.25">
      <c r="A845" t="s">
        <v>1024</v>
      </c>
      <c r="B845" t="str">
        <f>+VLOOKUP(A845,Hoja5!$D$2:$E$733,2)</f>
        <v>DESARROLLO INSTITUCIONAL DEL DEPARTAMENTO ADMINISTRATIVO DE SALUD - Coljuegos ��� (CSF)</v>
      </c>
      <c r="C845">
        <v>0</v>
      </c>
      <c r="D845">
        <v>2539986349.5999999</v>
      </c>
      <c r="E845">
        <v>2520601444</v>
      </c>
      <c r="F845">
        <v>2246447149</v>
      </c>
      <c r="G845">
        <v>645343956</v>
      </c>
      <c r="H845">
        <v>154600000</v>
      </c>
    </row>
    <row r="846" spans="1:8" x14ac:dyDescent="0.25">
      <c r="A846" t="s">
        <v>1034</v>
      </c>
      <c r="B846" t="str">
        <f>+VLOOKUP(A846,Hoja5!$D$2:$E$733,2)</f>
        <v>CONTINUIDAD DEL ASEGURAMIENTO A POBLACION AFILIADA AL REGIMEN SUBSIDIADO  COLJUEGOS CSF</v>
      </c>
      <c r="C846">
        <v>0</v>
      </c>
      <c r="D846">
        <v>200000000</v>
      </c>
      <c r="E846">
        <v>200000000</v>
      </c>
      <c r="F846">
        <v>0</v>
      </c>
      <c r="G846">
        <v>0</v>
      </c>
      <c r="H846">
        <v>0</v>
      </c>
    </row>
    <row r="847" spans="1:8" x14ac:dyDescent="0.25">
      <c r="A847" t="s">
        <v>1924</v>
      </c>
      <c r="C847">
        <v>0</v>
      </c>
      <c r="D847">
        <v>65575520161</v>
      </c>
      <c r="E847">
        <v>65575520161</v>
      </c>
      <c r="F847">
        <v>65575520161</v>
      </c>
      <c r="G847">
        <v>65575520161</v>
      </c>
      <c r="H847">
        <v>65575520161</v>
      </c>
    </row>
    <row r="848" spans="1:8" x14ac:dyDescent="0.25">
      <c r="A848" t="s">
        <v>968</v>
      </c>
      <c r="B848" t="str">
        <f>+VLOOKUP(A848,Hoja5!$D$2:$E$733,2)</f>
        <v>ATENCION EN SERVICIOS Y TECNOLOGIAS NO POS A POBLACION POBRE Y VULNERABLE II, III Y IV NIVEL DE COMPLEJIDAD  (VIGENCIAS ANTERIORES) -Ministerio de la Proteccion Social</v>
      </c>
      <c r="C848">
        <v>0</v>
      </c>
      <c r="D848">
        <v>65325486825</v>
      </c>
      <c r="E848">
        <v>65325486825</v>
      </c>
      <c r="F848">
        <v>65325486825</v>
      </c>
      <c r="G848">
        <v>65325486825</v>
      </c>
      <c r="H848">
        <v>65325486825</v>
      </c>
    </row>
    <row r="849" spans="1:8" x14ac:dyDescent="0.25">
      <c r="A849" t="s">
        <v>1038</v>
      </c>
      <c r="B849" t="str">
        <f>+VLOOKUP(A849,Hoja5!$D$2:$E$733,2)</f>
        <v>VIGILANCIA EN SALUD PUBLICA - Ministerio de Proteccion Social</v>
      </c>
      <c r="C849">
        <v>0</v>
      </c>
      <c r="D849">
        <v>250033336</v>
      </c>
      <c r="E849">
        <v>250033336</v>
      </c>
      <c r="F849">
        <v>250033336</v>
      </c>
      <c r="G849">
        <v>250033336</v>
      </c>
      <c r="H849">
        <v>250033336</v>
      </c>
    </row>
    <row r="850" spans="1:8" x14ac:dyDescent="0.25">
      <c r="A850" t="s">
        <v>1929</v>
      </c>
      <c r="C850">
        <v>420886127</v>
      </c>
      <c r="D850">
        <v>1546223419.1700001</v>
      </c>
      <c r="E850">
        <v>743094362</v>
      </c>
      <c r="F850">
        <v>696020699</v>
      </c>
      <c r="G850">
        <v>696020699</v>
      </c>
      <c r="H850">
        <v>597991357</v>
      </c>
    </row>
    <row r="851" spans="1:8" x14ac:dyDescent="0.25">
      <c r="A851" t="s">
        <v>986</v>
      </c>
      <c r="B851" t="str">
        <f>+VLOOKUP(A851,Hoja5!$D$2:$E$733,2)</f>
        <v>DESARROLLO INSTITUCIONAL DEL DEPARTAMENTO ADMINISTRATIVO DE SALUD  - Rendimientos financieros fondo local de salud</v>
      </c>
      <c r="C851">
        <v>420886127</v>
      </c>
      <c r="D851">
        <v>420886127</v>
      </c>
      <c r="E851">
        <v>61100000</v>
      </c>
      <c r="F851">
        <v>57100000</v>
      </c>
      <c r="G851">
        <v>57100000</v>
      </c>
      <c r="H851">
        <v>57100000</v>
      </c>
    </row>
    <row r="852" spans="1:8" x14ac:dyDescent="0.25">
      <c r="A852" t="s">
        <v>970</v>
      </c>
      <c r="B852" t="str">
        <f>+VLOOKUP(A852,Hoja5!$D$2:$E$733,2)</f>
        <v>ATENCION EN SALUD A POBLACION POBRE Y VULNERABLE II, III Y IV NIVEL DE COMPLEJIDAD- Rendimientos  Financieros FLS</v>
      </c>
      <c r="C852">
        <v>0</v>
      </c>
      <c r="D852">
        <v>1042049.83</v>
      </c>
      <c r="E852">
        <v>1042049</v>
      </c>
      <c r="F852">
        <v>1042049</v>
      </c>
      <c r="G852">
        <v>1042049</v>
      </c>
      <c r="H852">
        <v>1042049</v>
      </c>
    </row>
    <row r="853" spans="1:8" x14ac:dyDescent="0.25">
      <c r="A853" t="s">
        <v>974</v>
      </c>
      <c r="B853" t="str">
        <f>+VLOOKUP(A853,Hoja5!$D$2:$E$733,2)</f>
        <v>DESARROLLO INSTITUCIONAL DEL DEPARTAMENTO ADMINISTRATIVO DE SALUD- Rendimientos  Financieros FLS</v>
      </c>
      <c r="C853">
        <v>0</v>
      </c>
      <c r="D853">
        <v>796182255.23000002</v>
      </c>
      <c r="E853">
        <v>358081771</v>
      </c>
      <c r="F853">
        <v>320709025</v>
      </c>
      <c r="G853">
        <v>320709025</v>
      </c>
      <c r="H853">
        <v>246686351</v>
      </c>
    </row>
    <row r="854" spans="1:8" x14ac:dyDescent="0.25">
      <c r="A854" t="s">
        <v>976</v>
      </c>
      <c r="B854" t="str">
        <f>+VLOOKUP(A854,Hoja5!$D$2:$E$733,2)</f>
        <v>RECOBROS - ATENCION EN SALUD A POBLACION POBRE Y VULNERABLE II, III Y IV NIVEL DE COMPLEJIDAD - Rendimientos  Financieros FLS</v>
      </c>
      <c r="C854">
        <v>0</v>
      </c>
      <c r="D854">
        <v>252167125.94999999</v>
      </c>
      <c r="E854">
        <v>252167000</v>
      </c>
      <c r="F854">
        <v>252167000</v>
      </c>
      <c r="G854">
        <v>252167000</v>
      </c>
      <c r="H854">
        <v>252167000</v>
      </c>
    </row>
    <row r="855" spans="1:8" x14ac:dyDescent="0.25">
      <c r="A855" t="s">
        <v>978</v>
      </c>
      <c r="B855" t="str">
        <f>+VLOOKUP(A855,Hoja5!$D$2:$E$733,2)</f>
        <v>VIGILANCIA EN SALUD PUBLICA - Rendimientos  Financieros FLS</v>
      </c>
      <c r="C855">
        <v>0</v>
      </c>
      <c r="D855">
        <v>75945861.159999996</v>
      </c>
      <c r="E855">
        <v>70703542</v>
      </c>
      <c r="F855">
        <v>65002625</v>
      </c>
      <c r="G855">
        <v>65002625</v>
      </c>
      <c r="H855">
        <v>40995957</v>
      </c>
    </row>
    <row r="856" spans="1:8" x14ac:dyDescent="0.25">
      <c r="A856" t="s">
        <v>1844</v>
      </c>
      <c r="C856">
        <v>0</v>
      </c>
      <c r="D856">
        <v>21958593104.43</v>
      </c>
      <c r="E856">
        <v>21958593104</v>
      </c>
      <c r="F856">
        <v>21958593104</v>
      </c>
      <c r="G856">
        <v>0</v>
      </c>
      <c r="H856">
        <v>0</v>
      </c>
    </row>
    <row r="857" spans="1:8" x14ac:dyDescent="0.25">
      <c r="A857" t="s">
        <v>988</v>
      </c>
      <c r="B857" t="str">
        <f>+VLOOKUP(A857,Hoja5!$D$2:$E$733,2)</f>
        <v xml:space="preserve">FORTALECIMIENTO RED HOSPITALARIA - VIGENCIAS EXPIRADAS ��� CREDITO INTERNO 2014. </v>
      </c>
      <c r="C857">
        <v>0</v>
      </c>
      <c r="D857">
        <v>21958593104.43</v>
      </c>
      <c r="E857">
        <v>21958593104</v>
      </c>
      <c r="F857">
        <v>21958593104</v>
      </c>
      <c r="G857">
        <v>0</v>
      </c>
      <c r="H857">
        <v>0</v>
      </c>
    </row>
    <row r="858" spans="1:8" x14ac:dyDescent="0.25">
      <c r="A858" t="s">
        <v>1938</v>
      </c>
      <c r="C858">
        <v>0</v>
      </c>
      <c r="D858">
        <v>94190347.829999998</v>
      </c>
      <c r="E858">
        <v>94190347.829999998</v>
      </c>
      <c r="F858">
        <v>94190347</v>
      </c>
      <c r="G858">
        <v>94190347</v>
      </c>
      <c r="H858">
        <v>0</v>
      </c>
    </row>
    <row r="859" spans="1:8" x14ac:dyDescent="0.25">
      <c r="A859" t="s">
        <v>1102</v>
      </c>
      <c r="B859" t="str">
        <f>+VLOOKUP(A859,Hoja5!$D$2:$E$733,2)</f>
        <v>ATENCION EN SERVICIOS Y TECNOLOGIAS NO POS A POBLACION POBRE Y VULNERABLE II, III Y IV NIVEL DE COMPLEJIDAD  (VIGENCIAS ANTERIORES) Reintegros Rendimientos Financieros Ministerio de la Protección Social</v>
      </c>
      <c r="C859">
        <v>0</v>
      </c>
      <c r="D859">
        <v>94190347.829999998</v>
      </c>
      <c r="E859">
        <v>94190347.829999998</v>
      </c>
      <c r="F859">
        <v>94190347</v>
      </c>
      <c r="G859">
        <v>94190347</v>
      </c>
      <c r="H859">
        <v>0</v>
      </c>
    </row>
    <row r="860" spans="1:8" x14ac:dyDescent="0.25">
      <c r="A860" t="s">
        <v>1845</v>
      </c>
      <c r="C860">
        <v>0</v>
      </c>
      <c r="D860">
        <v>1446156766.5999999</v>
      </c>
      <c r="E860">
        <v>1446156766.5999999</v>
      </c>
      <c r="F860">
        <v>1446156766.5999999</v>
      </c>
      <c r="G860">
        <v>1441335366</v>
      </c>
      <c r="H860">
        <v>0</v>
      </c>
    </row>
    <row r="861" spans="1:8" x14ac:dyDescent="0.25">
      <c r="A861" t="s">
        <v>1106</v>
      </c>
      <c r="B861" t="str">
        <f>+VLOOKUP(A861,Hoja5!$D$2:$E$733,2)</f>
        <v xml:space="preserve">FORTALECIMIENTO RED HOSPITALARIA - VIGENCIAS EXPIRADAS ��� Rendimientos Financieros Recursos del Credito. </v>
      </c>
      <c r="C861">
        <v>0</v>
      </c>
      <c r="D861">
        <v>1446156766.5999999</v>
      </c>
      <c r="E861">
        <v>1446156766.5999999</v>
      </c>
      <c r="F861">
        <v>1446156766.5999999</v>
      </c>
      <c r="G861">
        <v>1441335366</v>
      </c>
      <c r="H861">
        <v>0</v>
      </c>
    </row>
    <row r="862" spans="1:8" x14ac:dyDescent="0.25">
      <c r="A862" t="s">
        <v>1939</v>
      </c>
      <c r="C862">
        <v>374216127455</v>
      </c>
      <c r="D862">
        <v>421045700017</v>
      </c>
      <c r="E862">
        <v>421021713892</v>
      </c>
      <c r="F862">
        <v>421021713891.96002</v>
      </c>
      <c r="G862">
        <v>421021713891.96002</v>
      </c>
      <c r="H862">
        <v>418431849891.96002</v>
      </c>
    </row>
    <row r="863" spans="1:8" x14ac:dyDescent="0.25">
      <c r="A863" t="s">
        <v>1114</v>
      </c>
      <c r="B863" t="str">
        <f>+VLOOKUP(A863,Hoja5!$D$2:$E$733,2)</f>
        <v>CONTINUIDAD DEL ASEGURAMIENTO A POBLACION AFILIADA A REGIMEN SUBSIDIADO  - ADRES</v>
      </c>
      <c r="C863">
        <v>371769147031</v>
      </c>
      <c r="D863">
        <v>371769147031</v>
      </c>
      <c r="E863">
        <v>371769147031</v>
      </c>
      <c r="F863">
        <v>371769147031</v>
      </c>
      <c r="G863">
        <v>371769147031</v>
      </c>
      <c r="H863">
        <v>371769147031</v>
      </c>
    </row>
    <row r="864" spans="1:8" x14ac:dyDescent="0.25">
      <c r="A864" t="s">
        <v>1116</v>
      </c>
      <c r="B864" t="str">
        <f>+VLOOKUP(A864,Hoja5!$D$2:$E$733,2)</f>
        <v>TASA SUPERINTENDENCIA DE SALUD (SIN SITUACION DE FONDO ) - CONTINUIDAD  -  ADRES</v>
      </c>
      <c r="C864">
        <v>2446980424</v>
      </c>
      <c r="D864">
        <v>2446980424</v>
      </c>
      <c r="E864">
        <v>2422994299</v>
      </c>
      <c r="F864">
        <v>2422994298.96</v>
      </c>
      <c r="G864">
        <v>2422994298.96</v>
      </c>
      <c r="H864">
        <v>2422994298.96</v>
      </c>
    </row>
    <row r="865" spans="1:8" x14ac:dyDescent="0.25">
      <c r="A865" t="s">
        <v>1118</v>
      </c>
      <c r="B865" t="str">
        <f>+VLOOKUP(A865,Hoja5!$D$2:$E$733,2)</f>
        <v>ATENCION EN SALUD DE ACCIONES DE URGENCIAS PRESTADAS A LA POBLACION MIGRANTE- ADRES SSF</v>
      </c>
      <c r="C865">
        <v>0</v>
      </c>
      <c r="D865">
        <v>43764636155</v>
      </c>
      <c r="E865">
        <v>43764636155</v>
      </c>
      <c r="F865">
        <v>43764636155</v>
      </c>
      <c r="G865">
        <v>43764636155</v>
      </c>
      <c r="H865">
        <v>43764636155</v>
      </c>
    </row>
    <row r="866" spans="1:8" x14ac:dyDescent="0.25">
      <c r="A866" t="s">
        <v>1108</v>
      </c>
      <c r="B866" t="str">
        <f>+VLOOKUP(A866,Hoja5!$D$2:$E$733,2)</f>
        <v>ATENCION EN SALUD A POBLACION POBRE Y VULNERABLE II, III Y IV NIVEL DE COMPLEJIDAD -VIGENCIAS ANTERIORES ��� ADRES (CSF)</v>
      </c>
      <c r="C866">
        <v>0</v>
      </c>
      <c r="D866">
        <v>475072407</v>
      </c>
      <c r="E866">
        <v>475072407</v>
      </c>
      <c r="F866">
        <v>475072407</v>
      </c>
      <c r="G866">
        <v>475072407</v>
      </c>
      <c r="H866">
        <v>475072407</v>
      </c>
    </row>
    <row r="867" spans="1:8" x14ac:dyDescent="0.25">
      <c r="A867" t="s">
        <v>1112</v>
      </c>
      <c r="B867" t="str">
        <f>+VLOOKUP(A867,Hoja5!$D$2:$E$733,2)</f>
        <v>SANEAMIENTO FISCAL Y  FINANCIERO -  ESE CARTAGENA - ADRES (CSF)</v>
      </c>
      <c r="C867">
        <v>0</v>
      </c>
      <c r="D867">
        <v>2589864000</v>
      </c>
      <c r="E867">
        <v>2589864000</v>
      </c>
      <c r="F867">
        <v>2589864000</v>
      </c>
      <c r="G867">
        <v>2589864000</v>
      </c>
      <c r="H867">
        <v>0</v>
      </c>
    </row>
    <row r="868" spans="1:8" x14ac:dyDescent="0.25">
      <c r="A868" t="s">
        <v>1918</v>
      </c>
      <c r="C868">
        <v>224310258461</v>
      </c>
      <c r="D868">
        <v>242706424256</v>
      </c>
      <c r="E868">
        <v>242675046487</v>
      </c>
      <c r="F868">
        <v>242602056710</v>
      </c>
      <c r="G868">
        <v>242498364081</v>
      </c>
      <c r="H868">
        <v>238355313006</v>
      </c>
    </row>
    <row r="869" spans="1:8" x14ac:dyDescent="0.25">
      <c r="A869" t="s">
        <v>1178</v>
      </c>
      <c r="B869" t="str">
        <f>+VLOOKUP(A869,Hoja5!$D$2:$E$733,2)</f>
        <v>CONTINUIDAD DEL ASEGURAMIENTO A POBLACION AFILIADA A REGIMEN SUBSIDIADO  - SGP -  Salud</v>
      </c>
      <c r="C869">
        <v>222557894820</v>
      </c>
      <c r="D869">
        <v>222557894820</v>
      </c>
      <c r="E869">
        <v>222557894820</v>
      </c>
      <c r="F869">
        <v>222557894820</v>
      </c>
      <c r="G869">
        <v>222557894820</v>
      </c>
      <c r="H869">
        <v>222557894820</v>
      </c>
    </row>
    <row r="870" spans="1:8" x14ac:dyDescent="0.25">
      <c r="A870" t="s">
        <v>1180</v>
      </c>
      <c r="B870" t="str">
        <f>+VLOOKUP(A870,Hoja5!$D$2:$E$733,2)</f>
        <v>VIGILANCIA EN SALUD PUBLICA   -SGP -  Salud</v>
      </c>
      <c r="C870">
        <v>970000000</v>
      </c>
      <c r="D870">
        <v>970000000</v>
      </c>
      <c r="E870">
        <v>963714860</v>
      </c>
      <c r="F870">
        <v>951799860</v>
      </c>
      <c r="G870">
        <v>911594860</v>
      </c>
      <c r="H870">
        <v>829700000</v>
      </c>
    </row>
    <row r="871" spans="1:8" x14ac:dyDescent="0.25">
      <c r="A871" t="s">
        <v>1182</v>
      </c>
      <c r="B871" t="str">
        <f>+VLOOKUP(A871,Hoja5!$D$2:$E$733,2)</f>
        <v>VIGILANCIA Y CONTROL DE MEDICAMENTOS  - SGP -  Salud</v>
      </c>
      <c r="C871">
        <v>287363641</v>
      </c>
      <c r="D871">
        <v>207363641</v>
      </c>
      <c r="E871">
        <v>207363641</v>
      </c>
      <c r="F871">
        <v>202880535</v>
      </c>
      <c r="G871">
        <v>202880535</v>
      </c>
      <c r="H871">
        <v>171800000</v>
      </c>
    </row>
    <row r="872" spans="1:8" x14ac:dyDescent="0.25">
      <c r="A872" t="s">
        <v>1184</v>
      </c>
      <c r="B872" t="str">
        <f>+VLOOKUP(A872,Hoja5!$D$2:$E$733,2)</f>
        <v>FORTALECIMIENTO DE LA GESTION DEL PLAN SALUD PUBLICA  - SGP -  Salud</v>
      </c>
      <c r="C872">
        <v>495000000</v>
      </c>
      <c r="D872">
        <v>200000000</v>
      </c>
      <c r="E872">
        <v>183833333</v>
      </c>
      <c r="F872">
        <v>180166666</v>
      </c>
      <c r="G872">
        <v>180166666</v>
      </c>
      <c r="H872">
        <v>171333333</v>
      </c>
    </row>
    <row r="873" spans="1:8" x14ac:dyDescent="0.25">
      <c r="A873" t="s">
        <v>1120</v>
      </c>
      <c r="B873" t="str">
        <f>+VLOOKUP(A873,Hoja5!$D$2:$E$733,2)</f>
        <v>CONTINUIDAD DEL ASEGURAMIENTO A LA POBLACION AFILIADA A REGIMEN SUBSIDIADO - SGP ��� Salud.</v>
      </c>
      <c r="C873">
        <v>0</v>
      </c>
      <c r="D873">
        <v>12117965809</v>
      </c>
      <c r="E873">
        <v>12117965802</v>
      </c>
      <c r="F873">
        <v>12117965802</v>
      </c>
      <c r="G873">
        <v>12117965802</v>
      </c>
      <c r="H873">
        <v>12117965802</v>
      </c>
    </row>
    <row r="874" spans="1:8" x14ac:dyDescent="0.25">
      <c r="A874" t="s">
        <v>1122</v>
      </c>
      <c r="B874" t="str">
        <f>+VLOOKUP(A874,Hoja5!$D$2:$E$733,2)</f>
        <v>ATENCION EN SALUD PARA LA POBLACION POBRE Y VULNERABLE I NIVEL DE COMPLEJIDAD - SGP Salud</v>
      </c>
      <c r="C874">
        <v>0</v>
      </c>
      <c r="D874">
        <v>0</v>
      </c>
      <c r="E874">
        <v>0</v>
      </c>
      <c r="F874">
        <v>0</v>
      </c>
      <c r="G874">
        <v>0</v>
      </c>
      <c r="H874">
        <v>0</v>
      </c>
    </row>
    <row r="875" spans="1:8" x14ac:dyDescent="0.25">
      <c r="A875" t="s">
        <v>1124</v>
      </c>
      <c r="B875" t="str">
        <f>+VLOOKUP(A875,Hoja5!$D$2:$E$733,2)</f>
        <v>ATENCION EN SALUD PARA LA POBLACION POBRE Y VULNERABLE II, III Y IV NIVEL DE COMPLEJIDAD - SGP Salud</v>
      </c>
      <c r="C875">
        <v>0</v>
      </c>
      <c r="D875">
        <v>3231095098</v>
      </c>
      <c r="E875">
        <v>3222169203</v>
      </c>
      <c r="F875">
        <v>3214379134</v>
      </c>
      <c r="G875">
        <v>3150891505</v>
      </c>
      <c r="H875">
        <v>736908072</v>
      </c>
    </row>
    <row r="876" spans="1:8" x14ac:dyDescent="0.25">
      <c r="A876" t="s">
        <v>1126</v>
      </c>
      <c r="B876" t="str">
        <f>+VLOOKUP(A876,Hoja5!$D$2:$E$733,2)</f>
        <v>ATENCION EN SERVICIOS Y TECNOLOGIAS NO POS A POBLACION POBRE Y VULNERABLE II, III Y IV NIVEL DE COMPLEJIDAD  (VIGENCIAS ANTERIORES) - SGP  Salud</v>
      </c>
      <c r="C876">
        <v>0</v>
      </c>
      <c r="D876">
        <v>3007553175</v>
      </c>
      <c r="E876">
        <v>3007553175</v>
      </c>
      <c r="F876">
        <v>2962418240</v>
      </c>
      <c r="G876">
        <v>2962418240</v>
      </c>
      <c r="H876">
        <v>1575836153</v>
      </c>
    </row>
    <row r="877" spans="1:8" x14ac:dyDescent="0.25">
      <c r="A877" t="s">
        <v>1128</v>
      </c>
      <c r="B877" t="str">
        <f>+VLOOKUP(A877,Hoja5!$D$2:$E$733,2)</f>
        <v>ATENCION EN SERVICIOS Y TECNOLOGIAS NO POS A POBLACION POBRE Y VULNERABLE II, III Y IV NIVEL DE COMPLEJIDAD - SGP  Salud</v>
      </c>
      <c r="C877">
        <v>0</v>
      </c>
      <c r="D877">
        <v>364079350</v>
      </c>
      <c r="E877">
        <v>364079290</v>
      </c>
      <c r="F877">
        <v>364079290</v>
      </c>
      <c r="G877">
        <v>364079290</v>
      </c>
      <c r="H877">
        <v>143402463</v>
      </c>
    </row>
    <row r="878" spans="1:8" x14ac:dyDescent="0.25">
      <c r="A878" t="s">
        <v>1130</v>
      </c>
      <c r="B878" t="str">
        <f>+VLOOKUP(A878,Hoja5!$D$2:$E$733,2)</f>
        <v>FORTALECIMIENTO DE LA GESTION DEL PLAN SALUD PUBLICA - SGP - Salud</v>
      </c>
      <c r="C878">
        <v>0</v>
      </c>
      <c r="D878">
        <v>0</v>
      </c>
      <c r="E878">
        <v>0</v>
      </c>
      <c r="F878">
        <v>0</v>
      </c>
      <c r="G878">
        <v>0</v>
      </c>
      <c r="H878">
        <v>0</v>
      </c>
    </row>
    <row r="879" spans="1:8" x14ac:dyDescent="0.25">
      <c r="A879" t="s">
        <v>1132</v>
      </c>
      <c r="B879" t="str">
        <f>+VLOOKUP(A879,Hoja5!$D$2:$E$733,2)</f>
        <v>VIGILANCIA Y CONTROL DE MEDICAMENTOS - SGP - Salud</v>
      </c>
      <c r="C879">
        <v>0</v>
      </c>
      <c r="D879">
        <v>0</v>
      </c>
      <c r="E879">
        <v>0</v>
      </c>
      <c r="F879">
        <v>0</v>
      </c>
      <c r="G879">
        <v>0</v>
      </c>
      <c r="H879">
        <v>0</v>
      </c>
    </row>
    <row r="880" spans="1:8" x14ac:dyDescent="0.25">
      <c r="A880" t="s">
        <v>1134</v>
      </c>
      <c r="B880" t="str">
        <f>+VLOOKUP(A880,Hoja5!$D$2:$E$733,2)</f>
        <v>RECOBROS - ATENCION EN SALUD PARA LA POBLACION POBRE Y VULNERABLE II, III, Y IV DE COMPLEJIDAD - SGP Salud</v>
      </c>
      <c r="C880">
        <v>0</v>
      </c>
      <c r="D880">
        <v>50472363</v>
      </c>
      <c r="E880">
        <v>50472363</v>
      </c>
      <c r="F880">
        <v>50472363</v>
      </c>
      <c r="G880">
        <v>50472363</v>
      </c>
      <c r="H880">
        <v>50472363</v>
      </c>
    </row>
    <row r="881" spans="1:8" x14ac:dyDescent="0.25">
      <c r="A881" t="s">
        <v>1136</v>
      </c>
      <c r="B881" t="str">
        <f>+VLOOKUP(A881,Hoja5!$D$2:$E$733,2)</f>
        <v>VIGILANCIA EN SALUD PUBLICA  - SGP - Salud</v>
      </c>
      <c r="C881">
        <v>0</v>
      </c>
      <c r="D881">
        <v>0</v>
      </c>
      <c r="E881">
        <v>0</v>
      </c>
      <c r="F881">
        <v>0</v>
      </c>
      <c r="G881">
        <v>0</v>
      </c>
      <c r="H881">
        <v>0</v>
      </c>
    </row>
    <row r="882" spans="1:8" x14ac:dyDescent="0.25">
      <c r="A882" t="s">
        <v>1934</v>
      </c>
      <c r="C882">
        <v>417717915</v>
      </c>
      <c r="D882">
        <v>997147465.81999993</v>
      </c>
      <c r="E882">
        <v>897315925</v>
      </c>
      <c r="F882">
        <v>897315925</v>
      </c>
      <c r="G882">
        <v>897315925</v>
      </c>
      <c r="H882">
        <v>805602586</v>
      </c>
    </row>
    <row r="883" spans="1:8" x14ac:dyDescent="0.25">
      <c r="A883" t="s">
        <v>1070</v>
      </c>
      <c r="B883" t="str">
        <f>+VLOOKUP(A883,Hoja5!$D$2:$E$733,2)</f>
        <v>FORTALECIMIENTO DE LA GESTION DEL PLAN SALUD PUBLICA  - Rendimientos financieros SGP Salud</v>
      </c>
      <c r="C883">
        <v>417717915</v>
      </c>
      <c r="D883">
        <v>417717915</v>
      </c>
      <c r="E883">
        <v>317886665</v>
      </c>
      <c r="F883">
        <v>317886665</v>
      </c>
      <c r="G883">
        <v>317886665</v>
      </c>
      <c r="H883">
        <v>311109999</v>
      </c>
    </row>
    <row r="884" spans="1:8" x14ac:dyDescent="0.25">
      <c r="A884" t="s">
        <v>1074</v>
      </c>
      <c r="B884" t="str">
        <f>+VLOOKUP(A884,Hoja5!$D$2:$E$733,2)</f>
        <v>ATENCION EN SALUD A POBLACION POBRE Y VULNERABLE II, III Y IV NIVEL DE COMPLEJIDAD - VIGENCIAS ANTERIORES - Rendimientos Financieros SGP ��� Salud</v>
      </c>
      <c r="C884">
        <v>0</v>
      </c>
      <c r="D884">
        <v>404373587</v>
      </c>
      <c r="E884">
        <v>404373587</v>
      </c>
      <c r="F884">
        <v>404373587</v>
      </c>
      <c r="G884">
        <v>404373587</v>
      </c>
      <c r="H884">
        <v>404373587</v>
      </c>
    </row>
    <row r="885" spans="1:8" x14ac:dyDescent="0.25">
      <c r="A885" t="s">
        <v>1076</v>
      </c>
      <c r="B885" t="str">
        <f>+VLOOKUP(A885,Hoja5!$D$2:$E$733,2)</f>
        <v>RECOBROS - ATENCION EN SALUD PARA LA POBLACION POBRE Y VULNERABLE II, III Y IV DE COMPLEJIDAD - Rendimientos Financieros SGP ��� Salud</v>
      </c>
      <c r="C885">
        <v>0</v>
      </c>
      <c r="D885">
        <v>90119284.819999993</v>
      </c>
      <c r="E885">
        <v>90119000</v>
      </c>
      <c r="F885">
        <v>90119000</v>
      </c>
      <c r="G885">
        <v>90119000</v>
      </c>
      <c r="H885">
        <v>90119000</v>
      </c>
    </row>
    <row r="886" spans="1:8" x14ac:dyDescent="0.25">
      <c r="A886" t="s">
        <v>1084</v>
      </c>
      <c r="B886" t="str">
        <f>+VLOOKUP(A886,Hoja5!$D$2:$E$733,2)</f>
        <v>ATENCION EN SERVICIOS Y TECNOLOGIAS NO POS A POBLACION POBRE Y VULNERABLE II, III Y IV NIVEL DE COMPLEJIDAD (VIGENCIAS ANTERIORES) ¿ Rendimientos financieros SGP</v>
      </c>
      <c r="C886">
        <v>0</v>
      </c>
      <c r="D886">
        <v>84936679</v>
      </c>
      <c r="E886">
        <v>84936673</v>
      </c>
      <c r="F886">
        <v>84936673</v>
      </c>
      <c r="G886">
        <v>84936673</v>
      </c>
      <c r="H886">
        <v>0</v>
      </c>
    </row>
    <row r="887" spans="1:8" x14ac:dyDescent="0.25">
      <c r="A887" t="s">
        <v>1806</v>
      </c>
      <c r="C887">
        <v>0</v>
      </c>
      <c r="D887">
        <v>42155917</v>
      </c>
      <c r="E887">
        <v>42155917</v>
      </c>
      <c r="F887">
        <v>41838234</v>
      </c>
      <c r="G887">
        <v>41838234</v>
      </c>
      <c r="H887">
        <v>0</v>
      </c>
    </row>
    <row r="888" spans="1:8" x14ac:dyDescent="0.25">
      <c r="A888" t="s">
        <v>1086</v>
      </c>
      <c r="B888" t="str">
        <f>+VLOOKUP(A888,Hoja5!$D$2:$E$733,2)</f>
        <v>VIGILANCIA Y CONTROL DE MEDICAMENTOS  - Multas y Sanciones DADIS</v>
      </c>
      <c r="C888">
        <v>0</v>
      </c>
      <c r="D888">
        <v>9668016</v>
      </c>
      <c r="E888">
        <v>9668016</v>
      </c>
      <c r="F888">
        <v>9668016</v>
      </c>
      <c r="G888">
        <v>9668016</v>
      </c>
      <c r="H888">
        <v>0</v>
      </c>
    </row>
    <row r="889" spans="1:8" x14ac:dyDescent="0.25">
      <c r="A889" t="s">
        <v>1088</v>
      </c>
      <c r="B889" t="str">
        <f>+VLOOKUP(A889,Hoja5!$D$2:$E$733,2)</f>
        <v>VIGILANCIA Y CONTROL DE MEDICAMENTOS  -  Multas y Sanciones DADIS</v>
      </c>
      <c r="C889">
        <v>0</v>
      </c>
      <c r="D889">
        <v>32487901</v>
      </c>
      <c r="E889">
        <v>32487901</v>
      </c>
      <c r="F889">
        <v>32170218</v>
      </c>
      <c r="G889">
        <v>32170218</v>
      </c>
      <c r="H889">
        <v>0</v>
      </c>
    </row>
    <row r="890" spans="1:8" x14ac:dyDescent="0.25">
      <c r="A890" t="s">
        <v>1935</v>
      </c>
      <c r="C890">
        <v>1871788411</v>
      </c>
      <c r="D890">
        <v>1871788411</v>
      </c>
      <c r="E890">
        <v>0</v>
      </c>
      <c r="F890">
        <v>0</v>
      </c>
      <c r="G890">
        <v>0</v>
      </c>
      <c r="H890">
        <v>0</v>
      </c>
    </row>
    <row r="891" spans="1:8" x14ac:dyDescent="0.25">
      <c r="A891" t="s">
        <v>1090</v>
      </c>
      <c r="B891" t="str">
        <f>+VLOOKUP(A891,Hoja5!$D$2:$E$733,2)</f>
        <v>CONTINUIDAD DEL ASEGURAMIENTO A POBLACION AFILIADA A REGIMEN SUBSIDIADO  - Cajas de compensacion familiar sin situacion de fondos</v>
      </c>
      <c r="C891">
        <v>1871788411</v>
      </c>
      <c r="D891">
        <v>1871788411</v>
      </c>
      <c r="E891">
        <v>0</v>
      </c>
      <c r="F891">
        <v>0</v>
      </c>
      <c r="G891">
        <v>0</v>
      </c>
      <c r="H891">
        <v>0</v>
      </c>
    </row>
    <row r="892" spans="1:8" x14ac:dyDescent="0.25">
      <c r="A892" t="s">
        <v>1936</v>
      </c>
      <c r="C892">
        <v>0</v>
      </c>
      <c r="D892">
        <v>164248166</v>
      </c>
      <c r="E892">
        <v>164248166</v>
      </c>
      <c r="F892">
        <v>164248166</v>
      </c>
      <c r="G892">
        <v>164248166</v>
      </c>
      <c r="H892">
        <v>164248166</v>
      </c>
    </row>
    <row r="893" spans="1:8" x14ac:dyDescent="0.25">
      <c r="A893" t="s">
        <v>1094</v>
      </c>
      <c r="B893" t="str">
        <f>+VLOOKUP(A893,Hoja5!$D$2:$E$733,2)</f>
        <v>ATENCION EN SERVICIOS Y TECNOLOGIAS NO POS A POBLACION POBRE Y VULNERABLE II, III Y IV NIVEL DE COMPLEJIDAD - (Vigencias anteriores) - Rendimientos Financieros Laudo Arbitral Distrito de Cartagena</v>
      </c>
      <c r="C893">
        <v>0</v>
      </c>
      <c r="D893">
        <v>164248166</v>
      </c>
      <c r="E893">
        <v>164248166</v>
      </c>
      <c r="F893">
        <v>164248166</v>
      </c>
      <c r="G893">
        <v>164248166</v>
      </c>
      <c r="H893">
        <v>164248166</v>
      </c>
    </row>
    <row r="894" spans="1:8" x14ac:dyDescent="0.25">
      <c r="A894" t="s">
        <v>1937</v>
      </c>
      <c r="C894">
        <v>0</v>
      </c>
      <c r="D894">
        <v>575501681</v>
      </c>
      <c r="E894">
        <v>575501681</v>
      </c>
      <c r="F894">
        <v>575501681</v>
      </c>
      <c r="G894">
        <v>575501681</v>
      </c>
      <c r="H894">
        <v>51240762</v>
      </c>
    </row>
    <row r="895" spans="1:8" x14ac:dyDescent="0.25">
      <c r="A895" t="s">
        <v>1098</v>
      </c>
      <c r="B895" t="str">
        <f>+VLOOKUP(A895,Hoja5!$D$2:$E$733,2)</f>
        <v>ATENCION EN SERVICIOS Y TECNOLOGIAS NO POS A POBLACION POBRE Y VULNERABLE II, III Y IV NIVEL DE COMPLEJIDAD - (Vigencias anteriores) - Otros Recursos de Capital Laudo Arbitral Distrito de Cartagena</v>
      </c>
      <c r="C895">
        <v>0</v>
      </c>
      <c r="D895">
        <v>575501681</v>
      </c>
      <c r="E895">
        <v>575501681</v>
      </c>
      <c r="F895">
        <v>575501681</v>
      </c>
      <c r="G895">
        <v>575501681</v>
      </c>
      <c r="H895">
        <v>51240762</v>
      </c>
    </row>
    <row r="896" spans="1:8" x14ac:dyDescent="0.25">
      <c r="A896" t="s">
        <v>1927</v>
      </c>
      <c r="B896" t="str">
        <f>+VLOOKUP(A896,Hoja5!$D$2:$E$733,2)</f>
        <v>ACOGIDA - PERMANECER - ALIMENTACION ESCOLAR EN LAS IEO - Asignacion Especial MEN</v>
      </c>
      <c r="C896">
        <v>645000000</v>
      </c>
      <c r="D896">
        <v>701854508</v>
      </c>
      <c r="E896">
        <v>688854508</v>
      </c>
      <c r="F896">
        <v>509290000</v>
      </c>
      <c r="G896">
        <v>471727000</v>
      </c>
      <c r="H896">
        <v>313160000</v>
      </c>
    </row>
    <row r="897" spans="1:8" x14ac:dyDescent="0.25">
      <c r="A897" t="s">
        <v>1722</v>
      </c>
      <c r="C897">
        <v>250000000</v>
      </c>
      <c r="D897">
        <v>250000000</v>
      </c>
      <c r="E897">
        <v>250000000</v>
      </c>
      <c r="F897">
        <v>204130000</v>
      </c>
      <c r="G897">
        <v>190567000</v>
      </c>
      <c r="H897">
        <v>56000000</v>
      </c>
    </row>
    <row r="898" spans="1:8" x14ac:dyDescent="0.25">
      <c r="A898" t="s">
        <v>1008</v>
      </c>
      <c r="B898" t="str">
        <f>+VLOOKUP(A898,Hoja5!$D$2:$E$733,2)</f>
        <v>GARANTIA DE LOS DEBERES Y DERECHOS EN SALUD A LOS GRUPOS POBLACIONALES ESPECIALES DEL DISTRITO DE CARTAGENA - Ingresos corrientes de libre destinacion</v>
      </c>
      <c r="C898">
        <v>250000000</v>
      </c>
      <c r="D898">
        <v>250000000</v>
      </c>
      <c r="E898">
        <v>250000000</v>
      </c>
      <c r="F898">
        <v>204130000</v>
      </c>
      <c r="G898">
        <v>190567000</v>
      </c>
      <c r="H898">
        <v>56000000</v>
      </c>
    </row>
    <row r="899" spans="1:8" x14ac:dyDescent="0.25">
      <c r="A899" t="s">
        <v>1924</v>
      </c>
      <c r="C899">
        <v>0</v>
      </c>
      <c r="D899">
        <v>148054508</v>
      </c>
      <c r="E899">
        <v>148054508</v>
      </c>
      <c r="F899">
        <v>19360000</v>
      </c>
      <c r="G899">
        <v>19360000</v>
      </c>
      <c r="H899">
        <v>19360000</v>
      </c>
    </row>
    <row r="900" spans="1:8" x14ac:dyDescent="0.25">
      <c r="A900" t="s">
        <v>966</v>
      </c>
      <c r="B900" t="str">
        <f>+VLOOKUP(A900,Hoja5!$D$2:$E$733,2)</f>
        <v>IMPLEMENTACIÓN DE LA CERTIFICACIÓN DE DISCAPACIDAD Y RLCPD ¿ Ministerio de la Protección Social</v>
      </c>
      <c r="C900">
        <v>0</v>
      </c>
      <c r="D900">
        <v>128694508</v>
      </c>
      <c r="E900">
        <v>128694508</v>
      </c>
      <c r="F900">
        <v>0</v>
      </c>
      <c r="G900">
        <v>0</v>
      </c>
      <c r="H900">
        <v>0</v>
      </c>
    </row>
    <row r="901" spans="1:8" x14ac:dyDescent="0.25">
      <c r="A901" t="s">
        <v>1036</v>
      </c>
      <c r="B901" t="str">
        <f>+VLOOKUP(A901,Hoja5!$D$2:$E$733,2)</f>
        <v>IMPLEMENTACION DE LA CERTIFICACION DE DISCAPACIDAD Y RLCPD - Ministerio de Proteccion Social</v>
      </c>
      <c r="C901">
        <v>0</v>
      </c>
      <c r="D901">
        <v>19360000</v>
      </c>
      <c r="E901">
        <v>19360000</v>
      </c>
      <c r="F901">
        <v>19360000</v>
      </c>
      <c r="G901">
        <v>19360000</v>
      </c>
      <c r="H901">
        <v>19360000</v>
      </c>
    </row>
    <row r="902" spans="1:8" x14ac:dyDescent="0.25">
      <c r="A902" t="s">
        <v>1918</v>
      </c>
      <c r="C902">
        <v>395000000</v>
      </c>
      <c r="D902">
        <v>303800000</v>
      </c>
      <c r="E902">
        <v>290800000</v>
      </c>
      <c r="F902">
        <v>285800000</v>
      </c>
      <c r="G902">
        <v>261800000</v>
      </c>
      <c r="H902">
        <v>237800000</v>
      </c>
    </row>
    <row r="903" spans="1:8" x14ac:dyDescent="0.25">
      <c r="A903" t="s">
        <v>1186</v>
      </c>
      <c r="B903" t="str">
        <f>+VLOOKUP(A903,Hoja5!$D$2:$E$733,2)</f>
        <v>PROMOCION Y PREVENCION DE LA SALUD EN LA INFANCIA -SGP -  Salud</v>
      </c>
      <c r="C903">
        <v>395000000</v>
      </c>
      <c r="D903">
        <v>303800000</v>
      </c>
      <c r="E903">
        <v>290800000</v>
      </c>
      <c r="F903">
        <v>285800000</v>
      </c>
      <c r="G903">
        <v>261800000</v>
      </c>
      <c r="H903">
        <v>237800000</v>
      </c>
    </row>
    <row r="904" spans="1:8" x14ac:dyDescent="0.25">
      <c r="A904" t="s">
        <v>1138</v>
      </c>
      <c r="B904" t="str">
        <f>+VLOOKUP(A904,Hoja5!$D$2:$E$733,2)</f>
        <v>PROMOCION Y PREVENCION DE LA SALUD EN LA INFANCIA - SGP - Salud</v>
      </c>
      <c r="C904">
        <v>0</v>
      </c>
      <c r="D904">
        <v>0</v>
      </c>
      <c r="E904">
        <v>0</v>
      </c>
      <c r="F904">
        <v>0</v>
      </c>
      <c r="G904">
        <v>0</v>
      </c>
      <c r="H904">
        <v>0</v>
      </c>
    </row>
    <row r="905" spans="1:8" x14ac:dyDescent="0.25">
      <c r="A905" t="s">
        <v>1934</v>
      </c>
      <c r="C905">
        <v>0</v>
      </c>
      <c r="D905">
        <v>0</v>
      </c>
      <c r="E905">
        <v>0</v>
      </c>
      <c r="F905">
        <v>0</v>
      </c>
      <c r="G905">
        <v>0</v>
      </c>
      <c r="H905">
        <v>0</v>
      </c>
    </row>
    <row r="906" spans="1:8" x14ac:dyDescent="0.25">
      <c r="A906" t="s">
        <v>1078</v>
      </c>
      <c r="B906" t="str">
        <f>+VLOOKUP(A906,Hoja5!$D$2:$E$733,2)</f>
        <v>PROMOCION Y PREVENCION DE LA SALUD EN LA INFANCIA - Rendimientos Financieros SGP Salud</v>
      </c>
      <c r="C906">
        <v>0</v>
      </c>
      <c r="D906">
        <v>0</v>
      </c>
      <c r="E906">
        <v>0</v>
      </c>
      <c r="F906">
        <v>0</v>
      </c>
      <c r="G906">
        <v>0</v>
      </c>
      <c r="H906">
        <v>0</v>
      </c>
    </row>
    <row r="907" spans="1:8" x14ac:dyDescent="0.25">
      <c r="A907" t="s">
        <v>1920</v>
      </c>
      <c r="B907" t="str">
        <f>+VLOOKUP(A907,Hoja5!$D$2:$E$733,2)</f>
        <v>ACOGIDA - PERMANECER - ALIMENTACION ESCOLAR EN LAS IEO - Asignacion Especial MEN</v>
      </c>
      <c r="C907">
        <v>941772384</v>
      </c>
      <c r="D907">
        <v>873605956</v>
      </c>
      <c r="E907">
        <v>751130237</v>
      </c>
      <c r="F907">
        <v>721703074</v>
      </c>
      <c r="G907">
        <v>521446264.80000001</v>
      </c>
      <c r="H907">
        <v>308793332</v>
      </c>
    </row>
    <row r="908" spans="1:8" x14ac:dyDescent="0.25">
      <c r="A908" t="s">
        <v>1918</v>
      </c>
      <c r="C908">
        <v>941772384</v>
      </c>
      <c r="D908">
        <v>873605956</v>
      </c>
      <c r="E908">
        <v>751130237</v>
      </c>
      <c r="F908">
        <v>721703074</v>
      </c>
      <c r="G908">
        <v>521446264.80000001</v>
      </c>
      <c r="H908">
        <v>308793332</v>
      </c>
    </row>
    <row r="909" spans="1:8" x14ac:dyDescent="0.25">
      <c r="A909" t="s">
        <v>1188</v>
      </c>
      <c r="B909" t="str">
        <f>+VLOOKUP(A909,Hoja5!$D$2:$E$733,2)</f>
        <v>VIGILANCIA Y CONTROL DE ENFERMEDADES ZOONOTICAS - SGP -  Salud</v>
      </c>
      <c r="C909">
        <v>495000000</v>
      </c>
      <c r="D909">
        <v>429233572</v>
      </c>
      <c r="E909">
        <v>407733571</v>
      </c>
      <c r="F909">
        <v>407733571</v>
      </c>
      <c r="G909">
        <v>217526761.80000001</v>
      </c>
      <c r="H909">
        <v>56000000</v>
      </c>
    </row>
    <row r="910" spans="1:8" x14ac:dyDescent="0.25">
      <c r="A910" t="s">
        <v>938</v>
      </c>
      <c r="B910" t="str">
        <f>+VLOOKUP(A910,Hoja5!$D$2:$E$733,2)</f>
        <v>CONTROL Y VIGILANCIA DE LA CALIDAD DEL AGUA PARA CONSUMO HUMANO Y DIVERSION - SGP -  Salud</v>
      </c>
      <c r="C910">
        <v>219408743</v>
      </c>
      <c r="D910">
        <v>217008743</v>
      </c>
      <c r="E910">
        <v>163900000</v>
      </c>
      <c r="F910">
        <v>160422837</v>
      </c>
      <c r="G910">
        <v>160422837</v>
      </c>
      <c r="H910">
        <v>113046666</v>
      </c>
    </row>
    <row r="911" spans="1:8" x14ac:dyDescent="0.25">
      <c r="A911" t="s">
        <v>942</v>
      </c>
      <c r="B911" t="str">
        <f>+VLOOKUP(A911,Hoja5!$D$2:$E$733,2)</f>
        <v>SEGURIDAD SANITARIA DEL AMBIENTE - SGP -  Salud</v>
      </c>
      <c r="C911">
        <v>227363641</v>
      </c>
      <c r="D911">
        <v>227363641</v>
      </c>
      <c r="E911">
        <v>179496666</v>
      </c>
      <c r="F911">
        <v>153546666</v>
      </c>
      <c r="G911">
        <v>143496666</v>
      </c>
      <c r="H911">
        <v>139746666</v>
      </c>
    </row>
    <row r="912" spans="1:8" x14ac:dyDescent="0.25">
      <c r="A912" t="s">
        <v>1140</v>
      </c>
      <c r="B912" t="str">
        <f>+VLOOKUP(A912,Hoja5!$D$2:$E$733,2)</f>
        <v>VIGILANCIA Y CONTROL DE ENFERMEDADES ZOONOTICAS - SGP - Salud</v>
      </c>
      <c r="C912">
        <v>0</v>
      </c>
      <c r="D912">
        <v>0</v>
      </c>
      <c r="E912">
        <v>0</v>
      </c>
      <c r="F912">
        <v>0</v>
      </c>
      <c r="G912">
        <v>0</v>
      </c>
      <c r="H912">
        <v>0</v>
      </c>
    </row>
    <row r="913" spans="1:8" x14ac:dyDescent="0.25">
      <c r="A913" t="s">
        <v>1142</v>
      </c>
      <c r="B913" t="str">
        <f>+VLOOKUP(A913,Hoja5!$D$2:$E$733,2)</f>
        <v>CONTROL Y VIGILANCIA DE LA CALIDAD DEL AGUA PARA CONSUMO HUMANO Y DIVERSION - SGP - Salud</v>
      </c>
      <c r="C913">
        <v>0</v>
      </c>
      <c r="D913">
        <v>0</v>
      </c>
      <c r="E913">
        <v>0</v>
      </c>
      <c r="F913">
        <v>0</v>
      </c>
      <c r="G913">
        <v>0</v>
      </c>
      <c r="H913">
        <v>0</v>
      </c>
    </row>
    <row r="914" spans="1:8" x14ac:dyDescent="0.25">
      <c r="A914" t="s">
        <v>1144</v>
      </c>
      <c r="B914" t="str">
        <f>+VLOOKUP(A914,Hoja5!$D$2:$E$733,2)</f>
        <v>SEGURIDAD SANITARIA DEL AMBIENTE - SGP - Salud</v>
      </c>
      <c r="C914">
        <v>0</v>
      </c>
      <c r="D914">
        <v>0</v>
      </c>
      <c r="E914">
        <v>0</v>
      </c>
      <c r="F914">
        <v>0</v>
      </c>
      <c r="G914">
        <v>0</v>
      </c>
      <c r="H914">
        <v>0</v>
      </c>
    </row>
    <row r="915" spans="1:8" x14ac:dyDescent="0.25">
      <c r="A915" t="s">
        <v>1921</v>
      </c>
      <c r="B915" t="str">
        <f>+VLOOKUP(A915,Hoja5!$D$2:$E$733,2)</f>
        <v>ACOGIDA - PERMANECER - ALIMENTACION ESCOLAR EN LAS IEO - Asignacion Especial MEN</v>
      </c>
      <c r="C915">
        <v>1244078849</v>
      </c>
      <c r="D915">
        <v>1048605529</v>
      </c>
      <c r="E915">
        <v>861387877</v>
      </c>
      <c r="F915">
        <v>847521208</v>
      </c>
      <c r="G915">
        <v>841454542</v>
      </c>
      <c r="H915">
        <v>437044635.39999998</v>
      </c>
    </row>
    <row r="916" spans="1:8" x14ac:dyDescent="0.25">
      <c r="A916" t="s">
        <v>1918</v>
      </c>
      <c r="C916">
        <v>1244078849</v>
      </c>
      <c r="D916">
        <v>1048605529</v>
      </c>
      <c r="E916">
        <v>861387877</v>
      </c>
      <c r="F916">
        <v>847521208</v>
      </c>
      <c r="G916">
        <v>841454542</v>
      </c>
      <c r="H916">
        <v>437044635.39999998</v>
      </c>
    </row>
    <row r="917" spans="1:8" x14ac:dyDescent="0.25">
      <c r="A917" t="s">
        <v>944</v>
      </c>
      <c r="B917" t="str">
        <f>+VLOOKUP(A917,Hoja5!$D$2:$E$733,2)</f>
        <v>VIDA SALUDABLE Y CONDICIONES CRONICAS NO TRASMITIBLES - SGP -  Salud</v>
      </c>
      <c r="C917">
        <v>467363641</v>
      </c>
      <c r="D917">
        <v>402074620</v>
      </c>
      <c r="E917">
        <v>279856968</v>
      </c>
      <c r="F917">
        <v>267740300</v>
      </c>
      <c r="G917">
        <v>267740300</v>
      </c>
      <c r="H917">
        <v>179800000</v>
      </c>
    </row>
    <row r="918" spans="1:8" x14ac:dyDescent="0.25">
      <c r="A918" t="s">
        <v>946</v>
      </c>
      <c r="B918" t="str">
        <f>+VLOOKUP(A918,Hoja5!$D$2:$E$733,2)</f>
        <v>PREVENCION Y CONTROL DE LAS ALTERACIONES DE LA SALUD ORAL - SGP -  Salud</v>
      </c>
      <c r="C918">
        <v>373165984</v>
      </c>
      <c r="D918">
        <v>292699600</v>
      </c>
      <c r="E918">
        <v>227699600</v>
      </c>
      <c r="F918">
        <v>227699600</v>
      </c>
      <c r="G918">
        <v>227699600</v>
      </c>
      <c r="H918">
        <v>75000000</v>
      </c>
    </row>
    <row r="919" spans="1:8" x14ac:dyDescent="0.25">
      <c r="A919" t="s">
        <v>948</v>
      </c>
      <c r="B919" t="str">
        <f>+VLOOKUP(A919,Hoja5!$D$2:$E$733,2)</f>
        <v>PREVENCION Y CONTROL DE LAS ALTERACIONES DE LA SALUD VISUAL - SGP -  Salud</v>
      </c>
      <c r="C919">
        <v>200464375</v>
      </c>
      <c r="D919">
        <v>200464375</v>
      </c>
      <c r="E919">
        <v>200464375</v>
      </c>
      <c r="F919">
        <v>199531041</v>
      </c>
      <c r="G919">
        <v>193464375</v>
      </c>
      <c r="H919">
        <v>94744635.400000006</v>
      </c>
    </row>
    <row r="920" spans="1:8" x14ac:dyDescent="0.25">
      <c r="A920" t="s">
        <v>950</v>
      </c>
      <c r="B920" t="str">
        <f>+VLOOKUP(A920,Hoja5!$D$2:$E$733,2)</f>
        <v>PREVENCION Y CONTROL DE LAS ALTERACIONES DE LA SALUD AUDITIVA - SGP -  Salud</v>
      </c>
      <c r="C920">
        <v>203084849</v>
      </c>
      <c r="D920">
        <v>153366934</v>
      </c>
      <c r="E920">
        <v>153366934</v>
      </c>
      <c r="F920">
        <v>152550267</v>
      </c>
      <c r="G920">
        <v>152550267</v>
      </c>
      <c r="H920">
        <v>87500000</v>
      </c>
    </row>
    <row r="921" spans="1:8" x14ac:dyDescent="0.25">
      <c r="A921" t="s">
        <v>1146</v>
      </c>
      <c r="B921" t="str">
        <f>+VLOOKUP(A921,Hoja5!$D$2:$E$733,2)</f>
        <v>PREVENCION Y CONTROL DE LAS ALTERACIONES DE LA SALUD AUDITIVA - SGP Salud</v>
      </c>
      <c r="C921">
        <v>0</v>
      </c>
      <c r="D921">
        <v>0</v>
      </c>
      <c r="E921">
        <v>0</v>
      </c>
      <c r="F921">
        <v>0</v>
      </c>
      <c r="G921">
        <v>0</v>
      </c>
      <c r="H921">
        <v>0</v>
      </c>
    </row>
    <row r="922" spans="1:8" x14ac:dyDescent="0.25">
      <c r="A922" t="s">
        <v>1148</v>
      </c>
      <c r="B922" t="str">
        <f>+VLOOKUP(A922,Hoja5!$D$2:$E$733,2)</f>
        <v>PREVENCION Y CONTROL DE LAS ALTERACIONES DE LA SALUD ORAL - SGP ��� Salud</v>
      </c>
      <c r="C922">
        <v>0</v>
      </c>
      <c r="D922">
        <v>0</v>
      </c>
      <c r="E922">
        <v>0</v>
      </c>
      <c r="F922">
        <v>0</v>
      </c>
      <c r="G922">
        <v>0</v>
      </c>
      <c r="H922">
        <v>0</v>
      </c>
    </row>
    <row r="923" spans="1:8" x14ac:dyDescent="0.25">
      <c r="A923" t="s">
        <v>1150</v>
      </c>
      <c r="B923" t="str">
        <f>+VLOOKUP(A923,Hoja5!$D$2:$E$733,2)</f>
        <v>PREVENCION Y CONTROL DE LAS ALTERACIONES DE LA SALUD VISUAL - SGP  Salud</v>
      </c>
      <c r="C923">
        <v>0</v>
      </c>
      <c r="D923">
        <v>0</v>
      </c>
      <c r="E923">
        <v>0</v>
      </c>
      <c r="F923">
        <v>0</v>
      </c>
      <c r="G923">
        <v>0</v>
      </c>
      <c r="H923">
        <v>0</v>
      </c>
    </row>
    <row r="924" spans="1:8" x14ac:dyDescent="0.25">
      <c r="A924" t="s">
        <v>1152</v>
      </c>
      <c r="B924" t="str">
        <f>+VLOOKUP(A924,Hoja5!$D$2:$E$733,2)</f>
        <v>VIDA SALUDABLE Y CONDICIONES CRONICAS NO TRANSMISIBLES - SGP - Salud</v>
      </c>
      <c r="C924">
        <v>0</v>
      </c>
      <c r="D924">
        <v>0</v>
      </c>
      <c r="E924">
        <v>0</v>
      </c>
      <c r="F924">
        <v>0</v>
      </c>
      <c r="G924">
        <v>0</v>
      </c>
      <c r="H924">
        <v>0</v>
      </c>
    </row>
    <row r="925" spans="1:8" x14ac:dyDescent="0.25">
      <c r="A925" t="s">
        <v>1934</v>
      </c>
      <c r="C925">
        <v>0</v>
      </c>
      <c r="D925">
        <v>0</v>
      </c>
      <c r="E925">
        <v>0</v>
      </c>
      <c r="F925">
        <v>0</v>
      </c>
      <c r="G925">
        <v>0</v>
      </c>
      <c r="H925">
        <v>0</v>
      </c>
    </row>
    <row r="926" spans="1:8" x14ac:dyDescent="0.25">
      <c r="A926" t="s">
        <v>1080</v>
      </c>
      <c r="B926" t="str">
        <f>+VLOOKUP(A926,Hoja5!$D$2:$E$733,2)</f>
        <v>VIDA SALUDABLE Y CONDICIONES CRONICAS NO TRANSMISIBLES- Rendimientos Financieros SGP ��� Salud</v>
      </c>
      <c r="C926">
        <v>0</v>
      </c>
      <c r="D926">
        <v>0</v>
      </c>
      <c r="E926">
        <v>0</v>
      </c>
      <c r="F926">
        <v>0</v>
      </c>
      <c r="G926">
        <v>0</v>
      </c>
      <c r="H926">
        <v>0</v>
      </c>
    </row>
    <row r="927" spans="1:8" x14ac:dyDescent="0.25">
      <c r="A927" t="s">
        <v>1922</v>
      </c>
      <c r="B927" t="str">
        <f>+VLOOKUP(A927,Hoja5!$D$2:$E$733,2)</f>
        <v>ACOGIDA - PERMANECER - ALIMENTACION ESCOLAR EN LAS IEO - Asignacion Especial MEN</v>
      </c>
      <c r="C927">
        <v>650000000</v>
      </c>
      <c r="D927">
        <v>615020000</v>
      </c>
      <c r="E927">
        <v>558750000</v>
      </c>
      <c r="F927">
        <v>554683333</v>
      </c>
      <c r="G927">
        <v>522433333</v>
      </c>
      <c r="H927">
        <v>518000000</v>
      </c>
    </row>
    <row r="928" spans="1:8" x14ac:dyDescent="0.25">
      <c r="A928" t="s">
        <v>1924</v>
      </c>
      <c r="C928">
        <v>0</v>
      </c>
      <c r="D928">
        <v>15020000</v>
      </c>
      <c r="E928">
        <v>0</v>
      </c>
      <c r="F928">
        <v>0</v>
      </c>
      <c r="G928">
        <v>0</v>
      </c>
      <c r="H928">
        <v>0</v>
      </c>
    </row>
    <row r="929" spans="1:8" x14ac:dyDescent="0.25">
      <c r="A929" t="s">
        <v>1040</v>
      </c>
      <c r="B929" t="str">
        <f>+VLOOKUP(A929,Hoja5!$D$2:$E$733,2)</f>
        <v>PREVENCION EN SALUD MENTAL - Ministerio de Proteccion Social</v>
      </c>
      <c r="C929">
        <v>0</v>
      </c>
      <c r="D929">
        <v>15020000</v>
      </c>
      <c r="E929">
        <v>0</v>
      </c>
      <c r="F929">
        <v>0</v>
      </c>
      <c r="G929">
        <v>0</v>
      </c>
      <c r="H929">
        <v>0</v>
      </c>
    </row>
    <row r="930" spans="1:8" x14ac:dyDescent="0.25">
      <c r="A930" t="s">
        <v>1918</v>
      </c>
      <c r="C930">
        <v>650000000</v>
      </c>
      <c r="D930">
        <v>600000000</v>
      </c>
      <c r="E930">
        <v>558750000</v>
      </c>
      <c r="F930">
        <v>554683333</v>
      </c>
      <c r="G930">
        <v>522433333</v>
      </c>
      <c r="H930">
        <v>518000000</v>
      </c>
    </row>
    <row r="931" spans="1:8" x14ac:dyDescent="0.25">
      <c r="A931" t="s">
        <v>952</v>
      </c>
      <c r="B931" t="str">
        <f>+VLOOKUP(A931,Hoja5!$D$2:$E$733,2)</f>
        <v>PREVENCION EN SALUD MENTAL - SGP -  Salud</v>
      </c>
      <c r="C931">
        <v>650000000</v>
      </c>
      <c r="D931">
        <v>600000000</v>
      </c>
      <c r="E931">
        <v>558750000</v>
      </c>
      <c r="F931">
        <v>554683333</v>
      </c>
      <c r="G931">
        <v>522433333</v>
      </c>
      <c r="H931">
        <v>518000000</v>
      </c>
    </row>
    <row r="932" spans="1:8" x14ac:dyDescent="0.25">
      <c r="A932" t="s">
        <v>1154</v>
      </c>
      <c r="B932" t="str">
        <f>+VLOOKUP(A932,Hoja5!$D$2:$E$733,2)</f>
        <v>PREVENCION EN SALUD MENTAL -DIMENSION, CONVIVENCIA SOCIAL Y SALUD MENTAL - SGP  Salud</v>
      </c>
      <c r="C932">
        <v>0</v>
      </c>
      <c r="D932">
        <v>0</v>
      </c>
      <c r="E932">
        <v>0</v>
      </c>
      <c r="F932">
        <v>0</v>
      </c>
      <c r="G932">
        <v>0</v>
      </c>
      <c r="H932">
        <v>0</v>
      </c>
    </row>
    <row r="933" spans="1:8" x14ac:dyDescent="0.25">
      <c r="A933" t="s">
        <v>1923</v>
      </c>
      <c r="B933" t="str">
        <f>+VLOOKUP(A933,Hoja5!$D$2:$E$733,2)</f>
        <v>ACOGIDA - PERMANECER - ALIMENTACION ESCOLAR EN LAS IEO - Asignacion Especial MEN</v>
      </c>
      <c r="C933">
        <v>684318231</v>
      </c>
      <c r="D933">
        <v>675824393.42000008</v>
      </c>
      <c r="E933">
        <v>642966666</v>
      </c>
      <c r="F933">
        <v>617768204</v>
      </c>
      <c r="G933">
        <v>612968204</v>
      </c>
      <c r="H933">
        <v>530300000</v>
      </c>
    </row>
    <row r="934" spans="1:8" x14ac:dyDescent="0.25">
      <c r="A934" t="s">
        <v>1929</v>
      </c>
      <c r="C934">
        <v>0</v>
      </c>
      <c r="D934">
        <v>29824393.420000002</v>
      </c>
      <c r="E934">
        <v>0</v>
      </c>
      <c r="F934">
        <v>0</v>
      </c>
      <c r="G934">
        <v>0</v>
      </c>
      <c r="H934">
        <v>0</v>
      </c>
    </row>
    <row r="935" spans="1:8" x14ac:dyDescent="0.25">
      <c r="A935" t="s">
        <v>980</v>
      </c>
      <c r="B935" t="str">
        <f>+VLOOKUP(A935,Hoja5!$D$2:$E$733,2)</f>
        <v>CONTROL Y VIGILANCIA DE ALIMENTOS - Rendimientos  Financieros FLS</v>
      </c>
      <c r="C935">
        <v>0</v>
      </c>
      <c r="D935">
        <v>29824393.420000002</v>
      </c>
      <c r="E935">
        <v>0</v>
      </c>
      <c r="F935">
        <v>0</v>
      </c>
      <c r="G935">
        <v>0</v>
      </c>
      <c r="H935">
        <v>0</v>
      </c>
    </row>
    <row r="936" spans="1:8" x14ac:dyDescent="0.25">
      <c r="A936" t="s">
        <v>1918</v>
      </c>
      <c r="C936">
        <v>684318231</v>
      </c>
      <c r="D936">
        <v>646000000</v>
      </c>
      <c r="E936">
        <v>642966666</v>
      </c>
      <c r="F936">
        <v>617768204</v>
      </c>
      <c r="G936">
        <v>612968204</v>
      </c>
      <c r="H936">
        <v>530300000</v>
      </c>
    </row>
    <row r="937" spans="1:8" x14ac:dyDescent="0.25">
      <c r="A937" t="s">
        <v>954</v>
      </c>
      <c r="B937" t="str">
        <f>+VLOOKUP(A937,Hoja5!$D$2:$E$733,2)</f>
        <v>NUTRICION, CONSUMO Y APROVECHAMIENTO - SGP -  Salud</v>
      </c>
      <c r="C937">
        <v>304000000</v>
      </c>
      <c r="D937">
        <v>304000000</v>
      </c>
      <c r="E937">
        <v>304000000</v>
      </c>
      <c r="F937">
        <v>279408205</v>
      </c>
      <c r="G937">
        <v>279408205</v>
      </c>
      <c r="H937">
        <v>260000000</v>
      </c>
    </row>
    <row r="938" spans="1:8" x14ac:dyDescent="0.25">
      <c r="A938" t="s">
        <v>1050</v>
      </c>
      <c r="B938" t="str">
        <f>+VLOOKUP(A938,Hoja5!$D$2:$E$733,2)</f>
        <v>CONTROL Y VIGILANCIA DE ALIMENTOS - SGP -  Salud</v>
      </c>
      <c r="C938">
        <v>380318231</v>
      </c>
      <c r="D938">
        <v>342000000</v>
      </c>
      <c r="E938">
        <v>338966666</v>
      </c>
      <c r="F938">
        <v>338359999</v>
      </c>
      <c r="G938">
        <v>333559999</v>
      </c>
      <c r="H938">
        <v>270300000</v>
      </c>
    </row>
    <row r="939" spans="1:8" x14ac:dyDescent="0.25">
      <c r="A939" t="s">
        <v>1156</v>
      </c>
      <c r="B939" t="str">
        <f>+VLOOKUP(A939,Hoja5!$D$2:$E$733,2)</f>
        <v>CONTROL Y VIGILANCIA DE ALIMENTOS- SGP  Salud</v>
      </c>
      <c r="C939">
        <v>0</v>
      </c>
      <c r="D939">
        <v>0</v>
      </c>
      <c r="E939">
        <v>0</v>
      </c>
      <c r="F939">
        <v>0</v>
      </c>
      <c r="G939">
        <v>0</v>
      </c>
      <c r="H939">
        <v>0</v>
      </c>
    </row>
    <row r="940" spans="1:8" x14ac:dyDescent="0.25">
      <c r="A940" t="s">
        <v>1158</v>
      </c>
      <c r="B940" t="str">
        <f>+VLOOKUP(A940,Hoja5!$D$2:$E$733,2)</f>
        <v>NUTRICION, CONSUMO Y APROVECHAMIENTO - SGP ��� Salud</v>
      </c>
      <c r="C940">
        <v>0</v>
      </c>
      <c r="D940">
        <v>0</v>
      </c>
      <c r="E940">
        <v>0</v>
      </c>
      <c r="F940">
        <v>0</v>
      </c>
      <c r="G940">
        <v>0</v>
      </c>
      <c r="H940">
        <v>0</v>
      </c>
    </row>
    <row r="941" spans="1:8" x14ac:dyDescent="0.25">
      <c r="A941" t="s">
        <v>1930</v>
      </c>
      <c r="B941" t="str">
        <f>+VLOOKUP(A941,Hoja5!$D$2:$E$733,2)</f>
        <v>ACOGIDA - PERMANECER - ALIMENTACION ESCOLAR EN LAS IEO - Asignacion Especial MEN</v>
      </c>
      <c r="C941">
        <v>917363641</v>
      </c>
      <c r="D941">
        <v>908058880.79999995</v>
      </c>
      <c r="E941">
        <v>790413641</v>
      </c>
      <c r="F941">
        <v>768736973</v>
      </c>
      <c r="G941">
        <v>636400307</v>
      </c>
      <c r="H941">
        <v>498663641</v>
      </c>
    </row>
    <row r="942" spans="1:8" x14ac:dyDescent="0.25">
      <c r="A942" t="s">
        <v>1929</v>
      </c>
      <c r="C942">
        <v>0</v>
      </c>
      <c r="D942">
        <v>35695239.799999997</v>
      </c>
      <c r="E942">
        <v>0</v>
      </c>
      <c r="F942">
        <v>0</v>
      </c>
      <c r="G942">
        <v>0</v>
      </c>
      <c r="H942">
        <v>0</v>
      </c>
    </row>
    <row r="943" spans="1:8" x14ac:dyDescent="0.25">
      <c r="A943" t="s">
        <v>982</v>
      </c>
      <c r="B943" t="str">
        <f>+VLOOKUP(A943,Hoja5!$D$2:$E$733,2)</f>
        <v>SALUD SEXUAL Y REPRODUCTIVA (SSR)- Rendimientos  Financieros FLS</v>
      </c>
      <c r="C943">
        <v>0</v>
      </c>
      <c r="D943">
        <v>35695239.799999997</v>
      </c>
      <c r="E943">
        <v>0</v>
      </c>
      <c r="F943">
        <v>0</v>
      </c>
      <c r="G943">
        <v>0</v>
      </c>
      <c r="H943">
        <v>0</v>
      </c>
    </row>
    <row r="944" spans="1:8" x14ac:dyDescent="0.25">
      <c r="A944" t="s">
        <v>1918</v>
      </c>
      <c r="C944">
        <v>917363641</v>
      </c>
      <c r="D944">
        <v>872363641</v>
      </c>
      <c r="E944">
        <v>790413641</v>
      </c>
      <c r="F944">
        <v>768736973</v>
      </c>
      <c r="G944">
        <v>636400307</v>
      </c>
      <c r="H944">
        <v>498663641</v>
      </c>
    </row>
    <row r="945" spans="1:8" x14ac:dyDescent="0.25">
      <c r="A945" t="s">
        <v>1052</v>
      </c>
      <c r="B945" t="str">
        <f>+VLOOKUP(A945,Hoja5!$D$2:$E$733,2)</f>
        <v>PROMOCION DE LOS DERECHOS SEXUALES Y REPRODUCTIVOS - SGP -  Salud</v>
      </c>
      <c r="C945">
        <v>217363641</v>
      </c>
      <c r="D945">
        <v>217363641</v>
      </c>
      <c r="E945">
        <v>207446975</v>
      </c>
      <c r="F945">
        <v>202196974</v>
      </c>
      <c r="G945">
        <v>201496974</v>
      </c>
      <c r="H945">
        <v>192863641</v>
      </c>
    </row>
    <row r="946" spans="1:8" x14ac:dyDescent="0.25">
      <c r="A946" t="s">
        <v>1054</v>
      </c>
      <c r="B946" t="str">
        <f>+VLOOKUP(A946,Hoja5!$D$2:$E$733,2)</f>
        <v>SALUD SEXUAL Y REPRODUCTIVA (SSR) - SGP -  Salud</v>
      </c>
      <c r="C946">
        <v>450000000</v>
      </c>
      <c r="D946">
        <v>450000000</v>
      </c>
      <c r="E946">
        <v>385966666</v>
      </c>
      <c r="F946">
        <v>369539999</v>
      </c>
      <c r="G946">
        <v>273903333</v>
      </c>
      <c r="H946">
        <v>156800000</v>
      </c>
    </row>
    <row r="947" spans="1:8" x14ac:dyDescent="0.25">
      <c r="A947" t="s">
        <v>1056</v>
      </c>
      <c r="B947" t="str">
        <f>+VLOOKUP(A947,Hoja5!$D$2:$E$733,2)</f>
        <v>PREVENCION DE LA MORTALIDAD MATERNA Y PERINATAL - SGP -  Salud</v>
      </c>
      <c r="C947">
        <v>250000000</v>
      </c>
      <c r="D947">
        <v>205000000</v>
      </c>
      <c r="E947">
        <v>197000000</v>
      </c>
      <c r="F947">
        <v>197000000</v>
      </c>
      <c r="G947">
        <v>161000000</v>
      </c>
      <c r="H947">
        <v>149000000</v>
      </c>
    </row>
    <row r="948" spans="1:8" x14ac:dyDescent="0.25">
      <c r="A948" t="s">
        <v>1160</v>
      </c>
      <c r="B948" t="str">
        <f>+VLOOKUP(A948,Hoja5!$D$2:$E$733,2)</f>
        <v>PREVENCION DE LA MORTALIDAD MATERNA Y PERINATAL - SGP ��� Salud</v>
      </c>
      <c r="C948">
        <v>0</v>
      </c>
      <c r="D948">
        <v>0</v>
      </c>
      <c r="E948">
        <v>0</v>
      </c>
      <c r="F948">
        <v>0</v>
      </c>
      <c r="G948">
        <v>0</v>
      </c>
      <c r="H948">
        <v>0</v>
      </c>
    </row>
    <row r="949" spans="1:8" x14ac:dyDescent="0.25">
      <c r="A949" t="s">
        <v>1162</v>
      </c>
      <c r="B949" t="str">
        <f>+VLOOKUP(A949,Hoja5!$D$2:$E$733,2)</f>
        <v>PROMOCION DE LOS DERECHOS SEXUALES Y REPRODUCTIVOS - SGP  Salud</v>
      </c>
      <c r="C949">
        <v>0</v>
      </c>
      <c r="D949">
        <v>0</v>
      </c>
      <c r="E949">
        <v>0</v>
      </c>
      <c r="F949">
        <v>0</v>
      </c>
      <c r="G949">
        <v>0</v>
      </c>
      <c r="H949">
        <v>0</v>
      </c>
    </row>
    <row r="950" spans="1:8" x14ac:dyDescent="0.25">
      <c r="A950" t="s">
        <v>1164</v>
      </c>
      <c r="B950" t="str">
        <f>+VLOOKUP(A950,Hoja5!$D$2:$E$733,2)</f>
        <v>SALUD SEXUAL Y REPRODUCTIVA (SSR) - SGP ��� Salud</v>
      </c>
      <c r="C950">
        <v>0</v>
      </c>
      <c r="D950">
        <v>0</v>
      </c>
      <c r="E950">
        <v>0</v>
      </c>
      <c r="F950">
        <v>0</v>
      </c>
      <c r="G950">
        <v>0</v>
      </c>
      <c r="H950">
        <v>0</v>
      </c>
    </row>
    <row r="951" spans="1:8" x14ac:dyDescent="0.25">
      <c r="A951" t="s">
        <v>1926</v>
      </c>
      <c r="B951" t="str">
        <f>+VLOOKUP(A951,Hoja5!$D$2:$E$733,2)</f>
        <v>ACOGIDA - PERMANECER - ALIMENTACION ESCOLAR EN LAS IEO - Asignacion Especial MEN</v>
      </c>
      <c r="C951">
        <v>3128948246</v>
      </c>
      <c r="D951">
        <v>5859408764.1800003</v>
      </c>
      <c r="E951">
        <v>3795349117</v>
      </c>
      <c r="F951">
        <v>3533239873.9899998</v>
      </c>
      <c r="G951">
        <v>3466562589</v>
      </c>
      <c r="H951">
        <v>2754114384.4000001</v>
      </c>
    </row>
    <row r="952" spans="1:8" x14ac:dyDescent="0.25">
      <c r="A952" t="s">
        <v>1924</v>
      </c>
      <c r="C952">
        <v>812584605</v>
      </c>
      <c r="D952">
        <v>1073471246</v>
      </c>
      <c r="E952">
        <v>1017647557</v>
      </c>
      <c r="F952">
        <v>955559657.99000001</v>
      </c>
      <c r="G952">
        <v>927578068</v>
      </c>
      <c r="H952">
        <v>861691403</v>
      </c>
    </row>
    <row r="953" spans="1:8" x14ac:dyDescent="0.25">
      <c r="A953" t="s">
        <v>960</v>
      </c>
      <c r="B953" t="str">
        <f>+VLOOKUP(A953,Hoja5!$D$2:$E$733,2)</f>
        <v>PREVENCION Y CONTROL DE LA LEPRA  - Ministerio de la proteccion social</v>
      </c>
      <c r="C953">
        <v>61460816</v>
      </c>
      <c r="D953">
        <v>61460816</v>
      </c>
      <c r="E953">
        <v>61446665</v>
      </c>
      <c r="F953">
        <v>33428254.989999998</v>
      </c>
      <c r="G953">
        <v>5446665</v>
      </c>
      <c r="H953">
        <v>1613333</v>
      </c>
    </row>
    <row r="954" spans="1:8" x14ac:dyDescent="0.25">
      <c r="A954" t="s">
        <v>962</v>
      </c>
      <c r="B954" t="str">
        <f>+VLOOKUP(A954,Hoja5!$D$2:$E$733,2)</f>
        <v>PREVENCION Y CONTROL DE LA TUBERCULOSIS  - Ministerio de la proteccion social</v>
      </c>
      <c r="C954">
        <v>154305612</v>
      </c>
      <c r="D954">
        <v>151642061</v>
      </c>
      <c r="E954">
        <v>139549999</v>
      </c>
      <c r="F954">
        <v>110003333</v>
      </c>
      <c r="G954">
        <v>110003333</v>
      </c>
      <c r="H954">
        <v>74350000</v>
      </c>
    </row>
    <row r="955" spans="1:8" x14ac:dyDescent="0.25">
      <c r="A955" t="s">
        <v>964</v>
      </c>
      <c r="B955" t="str">
        <f>+VLOOKUP(A955,Hoja5!$D$2:$E$733,2)</f>
        <v>PREVENCION, PROMOCION, VIGILANCIA Y CONTROL DE ENFERMEDADES DE TRANSMISION VECTORIAL -  Ministerio de la proteccion social</v>
      </c>
      <c r="C955">
        <v>596818177</v>
      </c>
      <c r="D955">
        <v>599535653</v>
      </c>
      <c r="E955">
        <v>555818177</v>
      </c>
      <c r="F955">
        <v>551295354</v>
      </c>
      <c r="G955">
        <v>551295354</v>
      </c>
      <c r="H955">
        <v>524895354</v>
      </c>
    </row>
    <row r="956" spans="1:8" x14ac:dyDescent="0.25">
      <c r="A956" t="s">
        <v>1042</v>
      </c>
      <c r="B956" t="str">
        <f>+VLOOKUP(A956,Hoja5!$D$2:$E$733,2)</f>
        <v>PREVENCION Y CONTROL DE LA LEPRA - Ministerio de Proteccion Social</v>
      </c>
      <c r="C956">
        <v>0</v>
      </c>
      <c r="D956">
        <v>52961772</v>
      </c>
      <c r="E956">
        <v>52961772</v>
      </c>
      <c r="F956">
        <v>52961772</v>
      </c>
      <c r="G956">
        <v>52961772</v>
      </c>
      <c r="H956">
        <v>52961772</v>
      </c>
    </row>
    <row r="957" spans="1:8" x14ac:dyDescent="0.25">
      <c r="A957" t="s">
        <v>1044</v>
      </c>
      <c r="B957" t="str">
        <f>+VLOOKUP(A957,Hoja5!$D$2:$E$733,2)</f>
        <v>PREVENCION Y CONTROL DE LA TUBERCULOSIS - Ministerio de Proteccion Social</v>
      </c>
      <c r="C957">
        <v>0</v>
      </c>
      <c r="D957">
        <v>111162063</v>
      </c>
      <c r="E957">
        <v>111162063</v>
      </c>
      <c r="F957">
        <v>111162063</v>
      </c>
      <c r="G957">
        <v>111162063</v>
      </c>
      <c r="H957">
        <v>111162063</v>
      </c>
    </row>
    <row r="958" spans="1:8" x14ac:dyDescent="0.25">
      <c r="A958" t="s">
        <v>1046</v>
      </c>
      <c r="B958" t="str">
        <f>+VLOOKUP(A958,Hoja5!$D$2:$E$733,2)</f>
        <v>PREVENCION, PROMOCION, VIGILANCIA Y CONTROL DE ENFERMEDADES DE TRANSMISION VECTORIAL - Ministerio de Proteccion Social</v>
      </c>
      <c r="C958">
        <v>0</v>
      </c>
      <c r="D958">
        <v>23949007</v>
      </c>
      <c r="E958">
        <v>23949007</v>
      </c>
      <c r="F958">
        <v>23949007</v>
      </c>
      <c r="G958">
        <v>23949007</v>
      </c>
      <c r="H958">
        <v>23949007</v>
      </c>
    </row>
    <row r="959" spans="1:8" x14ac:dyDescent="0.25">
      <c r="A959" t="s">
        <v>1048</v>
      </c>
      <c r="B959" t="str">
        <f>+VLOOKUP(A959,Hoja5!$D$2:$E$733,2)</f>
        <v>PROMOCION Y PREVENCION Y CONTROL DE ENFERMEDADES TRANSMITIDAS POR VECTORES  - Ministerio de Proteccion Social</v>
      </c>
      <c r="C959">
        <v>0</v>
      </c>
      <c r="D959">
        <v>72759874</v>
      </c>
      <c r="E959">
        <v>72759874</v>
      </c>
      <c r="F959">
        <v>72759874</v>
      </c>
      <c r="G959">
        <v>72759874</v>
      </c>
      <c r="H959">
        <v>72759874</v>
      </c>
    </row>
    <row r="960" spans="1:8" x14ac:dyDescent="0.25">
      <c r="A960" t="s">
        <v>1918</v>
      </c>
      <c r="C960">
        <v>2316363641</v>
      </c>
      <c r="D960">
        <v>4785937518</v>
      </c>
      <c r="E960">
        <v>2777701560</v>
      </c>
      <c r="F960">
        <v>2577680216</v>
      </c>
      <c r="G960">
        <v>2538984521</v>
      </c>
      <c r="H960">
        <v>1892422981.4000001</v>
      </c>
    </row>
    <row r="961" spans="1:8" x14ac:dyDescent="0.25">
      <c r="A961" t="s">
        <v>1058</v>
      </c>
      <c r="B961" t="str">
        <f>+VLOOKUP(A961,Hoja5!$D$2:$E$733,2)</f>
        <v>PREVENCION Y CONTROL DE LA LEPRA  - SGP -  Salud</v>
      </c>
      <c r="C961">
        <v>247363641</v>
      </c>
      <c r="D961">
        <v>246000000</v>
      </c>
      <c r="E961">
        <v>246000000</v>
      </c>
      <c r="F961">
        <v>243200000</v>
      </c>
      <c r="G961">
        <v>243200000</v>
      </c>
      <c r="H961">
        <v>225800000</v>
      </c>
    </row>
    <row r="962" spans="1:8" x14ac:dyDescent="0.25">
      <c r="A962" t="s">
        <v>1060</v>
      </c>
      <c r="B962" t="str">
        <f>+VLOOKUP(A962,Hoja5!$D$2:$E$733,2)</f>
        <v>PREVENCION Y CONTROL DE LA TUBERCULOSIS - SGP -  Salud</v>
      </c>
      <c r="C962">
        <v>268000000</v>
      </c>
      <c r="D962">
        <v>243600000</v>
      </c>
      <c r="E962">
        <v>243600000</v>
      </c>
      <c r="F962">
        <v>220533333</v>
      </c>
      <c r="G962">
        <v>211600000</v>
      </c>
      <c r="H962">
        <v>211600000</v>
      </c>
    </row>
    <row r="963" spans="1:8" x14ac:dyDescent="0.25">
      <c r="A963" t="s">
        <v>1062</v>
      </c>
      <c r="B963" t="str">
        <f>+VLOOKUP(A963,Hoja5!$D$2:$E$733,2)</f>
        <v>PREVENCION, PROMOCION, VIGILANCIA Y CONTROL DE ENFERMEDADES DE TRANSMISION VECTORIAL - SGP -  Salud</v>
      </c>
      <c r="C963">
        <v>980000000</v>
      </c>
      <c r="D963">
        <v>777113286</v>
      </c>
      <c r="E963">
        <v>777113286</v>
      </c>
      <c r="F963">
        <v>747363285</v>
      </c>
      <c r="G963">
        <v>740296619</v>
      </c>
      <c r="H963">
        <v>687013286</v>
      </c>
    </row>
    <row r="964" spans="1:8" x14ac:dyDescent="0.25">
      <c r="A964" t="s">
        <v>1064</v>
      </c>
      <c r="B964" t="str">
        <f>+VLOOKUP(A964,Hoja5!$D$2:$E$733,2)</f>
        <v>PREVENCION, MANEJO Y CONTROL  DE LA INFECCION RESPIRATORIA AGUDA - SGP -  Salud</v>
      </c>
      <c r="C964">
        <v>301000000</v>
      </c>
      <c r="D964">
        <v>281000000</v>
      </c>
      <c r="E964">
        <v>253000000</v>
      </c>
      <c r="F964">
        <v>246000000</v>
      </c>
      <c r="G964">
        <v>246000000</v>
      </c>
      <c r="H964">
        <v>214871562.40000001</v>
      </c>
    </row>
    <row r="965" spans="1:8" x14ac:dyDescent="0.25">
      <c r="A965" t="s">
        <v>1066</v>
      </c>
      <c r="B965" t="str">
        <f>+VLOOKUP(A965,Hoja5!$D$2:$E$733,2)</f>
        <v>PREVENCION Y CONTROL DE ENFERMEDADES INMUNOPREVENIBLES - SGP -  Salud</v>
      </c>
      <c r="C965">
        <v>520000000</v>
      </c>
      <c r="D965">
        <v>520000000</v>
      </c>
      <c r="E965">
        <v>508419999</v>
      </c>
      <c r="F965">
        <v>506366531</v>
      </c>
      <c r="G965">
        <v>484487501</v>
      </c>
      <c r="H965">
        <v>433004800</v>
      </c>
    </row>
    <row r="966" spans="1:8" x14ac:dyDescent="0.25">
      <c r="A966" t="s">
        <v>1166</v>
      </c>
      <c r="B966" t="str">
        <f>+VLOOKUP(A966,Hoja5!$D$2:$E$733,2)</f>
        <v>PREVENCION Y CONTROL DE  ENFERMEDADES INMUNOPREVENIBLES - SGP Salud</v>
      </c>
      <c r="C966">
        <v>0</v>
      </c>
      <c r="D966">
        <v>853555717</v>
      </c>
      <c r="E966">
        <v>42000000</v>
      </c>
      <c r="F966">
        <v>23449998</v>
      </c>
      <c r="G966">
        <v>22633332</v>
      </c>
      <c r="H966">
        <v>3500000</v>
      </c>
    </row>
    <row r="967" spans="1:8" x14ac:dyDescent="0.25">
      <c r="A967" t="s">
        <v>1168</v>
      </c>
      <c r="B967" t="str">
        <f>+VLOOKUP(A967,Hoja5!$D$2:$E$733,2)</f>
        <v>PREVENCION Y CONTROL DE LA LEPRA - SGP ��� Salud</v>
      </c>
      <c r="C967">
        <v>0</v>
      </c>
      <c r="D967">
        <v>260000000</v>
      </c>
      <c r="E967">
        <v>0</v>
      </c>
      <c r="F967">
        <v>0</v>
      </c>
      <c r="G967">
        <v>0</v>
      </c>
      <c r="H967">
        <v>0</v>
      </c>
    </row>
    <row r="968" spans="1:8" x14ac:dyDescent="0.25">
      <c r="A968" t="s">
        <v>1170</v>
      </c>
      <c r="B968" t="str">
        <f>+VLOOKUP(A968,Hoja5!$D$2:$E$733,2)</f>
        <v>PREVENCION Y CONTROL DE LA TUBERCULOSIS - SGP Salud</v>
      </c>
      <c r="C968">
        <v>0</v>
      </c>
      <c r="D968">
        <v>300000000</v>
      </c>
      <c r="E968">
        <v>4433333</v>
      </c>
      <c r="F968">
        <v>4433333</v>
      </c>
      <c r="G968">
        <v>4433333</v>
      </c>
      <c r="H968">
        <v>4433333</v>
      </c>
    </row>
    <row r="969" spans="1:8" x14ac:dyDescent="0.25">
      <c r="A969" t="s">
        <v>1172</v>
      </c>
      <c r="B969" t="str">
        <f>+VLOOKUP(A969,Hoja5!$D$2:$E$733,2)</f>
        <v>PREVENCION, PROMOCION, VIGILANCIA Y CONTROL DE ENFERMEDADES DE TRANSMISION VECTORIAL - SGP - Salud</v>
      </c>
      <c r="C969">
        <v>0</v>
      </c>
      <c r="D969">
        <v>1304668515</v>
      </c>
      <c r="E969">
        <v>703134942</v>
      </c>
      <c r="F969">
        <v>586333736</v>
      </c>
      <c r="G969">
        <v>586333736</v>
      </c>
      <c r="H969">
        <v>112200000</v>
      </c>
    </row>
    <row r="970" spans="1:8" x14ac:dyDescent="0.25">
      <c r="A970" t="s">
        <v>1174</v>
      </c>
      <c r="B970" t="str">
        <f>+VLOOKUP(A970,Hoja5!$D$2:$E$733,2)</f>
        <v>PREVENCION, MANEJO Y CONTROL DE INFECCION RESPIRATORIA AGUDA EN NINOS MENORES DE CINCO ANOS - SGP  Salud</v>
      </c>
      <c r="C970">
        <v>0</v>
      </c>
      <c r="D970">
        <v>0</v>
      </c>
      <c r="E970">
        <v>0</v>
      </c>
      <c r="F970">
        <v>0</v>
      </c>
      <c r="G970">
        <v>0</v>
      </c>
      <c r="H970">
        <v>0</v>
      </c>
    </row>
    <row r="971" spans="1:8" x14ac:dyDescent="0.25">
      <c r="A971" t="s">
        <v>1934</v>
      </c>
      <c r="C971">
        <v>0</v>
      </c>
      <c r="D971">
        <v>0.18</v>
      </c>
      <c r="E971">
        <v>0</v>
      </c>
      <c r="F971">
        <v>0</v>
      </c>
      <c r="G971">
        <v>0</v>
      </c>
      <c r="H971">
        <v>0</v>
      </c>
    </row>
    <row r="972" spans="1:8" x14ac:dyDescent="0.25">
      <c r="A972" t="s">
        <v>1082</v>
      </c>
      <c r="B972" t="str">
        <f>+VLOOKUP(A972,Hoja5!$D$2:$E$733,2)</f>
        <v>PREVENCION, PROMOCION, VIGILANCIA Y CONTROL DE ENFERMEDADES DE TRANSMISION VECTORIAL - Rendimientos Financieros SGP Salud</v>
      </c>
      <c r="C972">
        <v>0</v>
      </c>
      <c r="D972">
        <v>0.18</v>
      </c>
      <c r="E972">
        <v>0</v>
      </c>
      <c r="F972">
        <v>0</v>
      </c>
      <c r="G972">
        <v>0</v>
      </c>
      <c r="H972">
        <v>0</v>
      </c>
    </row>
    <row r="973" spans="1:8" x14ac:dyDescent="0.25">
      <c r="A973" t="s">
        <v>1925</v>
      </c>
      <c r="B973" t="str">
        <f>+VLOOKUP(A973,Hoja5!$D$2:$E$733,2)</f>
        <v>ACOGIDA - PERMANECER - ALIMENTACION ESCOLAR EN LAS IEO - Asignacion Especial MEN</v>
      </c>
      <c r="C973">
        <v>900000000</v>
      </c>
      <c r="D973">
        <v>902086877</v>
      </c>
      <c r="E973">
        <v>899953333</v>
      </c>
      <c r="F973">
        <v>899883330</v>
      </c>
      <c r="G973">
        <v>899883330</v>
      </c>
      <c r="H973">
        <v>854083333</v>
      </c>
    </row>
    <row r="974" spans="1:8" x14ac:dyDescent="0.25">
      <c r="A974" t="s">
        <v>1722</v>
      </c>
      <c r="C974">
        <v>900000000</v>
      </c>
      <c r="D974">
        <v>900000000</v>
      </c>
      <c r="E974">
        <v>899953333</v>
      </c>
      <c r="F974">
        <v>899883330</v>
      </c>
      <c r="G974">
        <v>899883330</v>
      </c>
      <c r="H974">
        <v>854083333</v>
      </c>
    </row>
    <row r="975" spans="1:8" x14ac:dyDescent="0.25">
      <c r="A975" t="s">
        <v>1010</v>
      </c>
      <c r="B975" t="str">
        <f>+VLOOKUP(A975,Hoja5!$D$2:$E$733,2)</f>
        <v>EMERGENCIAS Y DESASTRES - SISTEMA INTEGRAL DE URGENCIAS - Ingresos corrientes de libre destinacion</v>
      </c>
      <c r="C975">
        <v>900000000</v>
      </c>
      <c r="D975">
        <v>900000000</v>
      </c>
      <c r="E975">
        <v>899953333</v>
      </c>
      <c r="F975">
        <v>899883330</v>
      </c>
      <c r="G975">
        <v>899883330</v>
      </c>
      <c r="H975">
        <v>854083333</v>
      </c>
    </row>
    <row r="976" spans="1:8" x14ac:dyDescent="0.25">
      <c r="A976" t="s">
        <v>1924</v>
      </c>
      <c r="C976">
        <v>0</v>
      </c>
      <c r="D976">
        <v>2086877</v>
      </c>
      <c r="E976">
        <v>0</v>
      </c>
      <c r="F976">
        <v>0</v>
      </c>
      <c r="G976">
        <v>0</v>
      </c>
      <c r="H976">
        <v>0</v>
      </c>
    </row>
    <row r="977" spans="1:8" x14ac:dyDescent="0.25">
      <c r="A977" t="s">
        <v>956</v>
      </c>
      <c r="B977" t="str">
        <f>+VLOOKUP(A977,Hoja5!$D$2:$E$733,2)</f>
        <v>EMERGENCIAS Y DESASTRES - SISTEMA INTEGRAL DE URGENCIAS - Ministerio de Proteccion Social</v>
      </c>
      <c r="C977">
        <v>0</v>
      </c>
      <c r="D977">
        <v>2086877</v>
      </c>
      <c r="E977">
        <v>0</v>
      </c>
      <c r="F977">
        <v>0</v>
      </c>
      <c r="G977">
        <v>0</v>
      </c>
      <c r="H977">
        <v>0</v>
      </c>
    </row>
    <row r="978" spans="1:8" x14ac:dyDescent="0.25">
      <c r="A978" t="s">
        <v>1931</v>
      </c>
      <c r="B978" t="str">
        <f>+VLOOKUP(A978,Hoja5!$D$2:$E$733,2)</f>
        <v>ACOGIDA - PERMANECER - ALIMENTACION ESCOLAR EN LAS IEO - Asignacion Especial MEN</v>
      </c>
      <c r="C978">
        <v>367363633</v>
      </c>
      <c r="D978">
        <v>372631822.19</v>
      </c>
      <c r="E978">
        <v>195149998</v>
      </c>
      <c r="F978">
        <v>195149998</v>
      </c>
      <c r="G978">
        <v>183983332</v>
      </c>
      <c r="H978">
        <v>160816666</v>
      </c>
    </row>
    <row r="979" spans="1:8" x14ac:dyDescent="0.25">
      <c r="A979" t="s">
        <v>1929</v>
      </c>
      <c r="C979">
        <v>0</v>
      </c>
      <c r="D979">
        <v>5268189.1900000004</v>
      </c>
      <c r="E979">
        <v>0</v>
      </c>
      <c r="F979">
        <v>0</v>
      </c>
      <c r="G979">
        <v>0</v>
      </c>
      <c r="H979">
        <v>0</v>
      </c>
    </row>
    <row r="980" spans="1:8" x14ac:dyDescent="0.25">
      <c r="A980" t="s">
        <v>984</v>
      </c>
      <c r="B980" t="str">
        <f>+VLOOKUP(A980,Hoja5!$D$2:$E$733,2)</f>
        <v>PREVENCION DE ENFERMEDAD Y ACCIDENTALIDAD EN AMBITOS LABORALES  - Rendimientos  Financieros FLS</v>
      </c>
      <c r="C980">
        <v>0</v>
      </c>
      <c r="D980">
        <v>5268189.1900000004</v>
      </c>
      <c r="E980">
        <v>0</v>
      </c>
      <c r="F980">
        <v>0</v>
      </c>
      <c r="G980">
        <v>0</v>
      </c>
      <c r="H980">
        <v>0</v>
      </c>
    </row>
    <row r="981" spans="1:8" x14ac:dyDescent="0.25">
      <c r="A981" t="s">
        <v>1918</v>
      </c>
      <c r="C981">
        <v>367363633</v>
      </c>
      <c r="D981">
        <v>367363633</v>
      </c>
      <c r="E981">
        <v>195149998</v>
      </c>
      <c r="F981">
        <v>195149998</v>
      </c>
      <c r="G981">
        <v>183983332</v>
      </c>
      <c r="H981">
        <v>160816666</v>
      </c>
    </row>
    <row r="982" spans="1:8" x14ac:dyDescent="0.25">
      <c r="A982" t="s">
        <v>1068</v>
      </c>
      <c r="B982" t="str">
        <f>+VLOOKUP(A982,Hoja5!$D$2:$E$733,2)</f>
        <v>PREVENCION DE ENFERMEDAD Y ACCIDENTALIDAD EN AMBITOS LABORALES - SGP -  Salud</v>
      </c>
      <c r="C982">
        <v>367363633</v>
      </c>
      <c r="D982">
        <v>367363633</v>
      </c>
      <c r="E982">
        <v>195149998</v>
      </c>
      <c r="F982">
        <v>195149998</v>
      </c>
      <c r="G982">
        <v>183983332</v>
      </c>
      <c r="H982">
        <v>160816666</v>
      </c>
    </row>
    <row r="983" spans="1:8" x14ac:dyDescent="0.25">
      <c r="A983" t="s">
        <v>1176</v>
      </c>
      <c r="B983" t="str">
        <f>+VLOOKUP(A983,Hoja5!$D$2:$E$733,2)</f>
        <v>PREVENCION DE ENFERMEDAD Y ACCIDENTALIDAD EN AMBITOS LABORALES - SGP ��� Salud</v>
      </c>
      <c r="C983">
        <v>0</v>
      </c>
      <c r="D983">
        <v>0</v>
      </c>
      <c r="E983">
        <v>0</v>
      </c>
      <c r="F983">
        <v>0</v>
      </c>
      <c r="G983">
        <v>0</v>
      </c>
      <c r="H983">
        <v>0</v>
      </c>
    </row>
    <row r="984" spans="1:8" x14ac:dyDescent="0.25">
      <c r="A984" t="s">
        <v>1940</v>
      </c>
      <c r="C984">
        <v>12371674435</v>
      </c>
      <c r="D984">
        <v>12377426603.27</v>
      </c>
      <c r="E984">
        <v>12348627783.059999</v>
      </c>
      <c r="F984">
        <v>12293578154.51</v>
      </c>
      <c r="G984">
        <v>11704514290.309999</v>
      </c>
      <c r="H984">
        <v>10081487967.91</v>
      </c>
    </row>
    <row r="985" spans="1:8" x14ac:dyDescent="0.25">
      <c r="A985" t="s">
        <v>1759</v>
      </c>
      <c r="C985">
        <v>12371674435</v>
      </c>
      <c r="D985">
        <v>12377426603.27</v>
      </c>
      <c r="E985">
        <v>12348627783.059999</v>
      </c>
      <c r="F985">
        <v>12293578154.51</v>
      </c>
      <c r="G985">
        <v>11704514290.309999</v>
      </c>
      <c r="H985">
        <v>10081487967.91</v>
      </c>
    </row>
    <row r="986" spans="1:8" x14ac:dyDescent="0.25">
      <c r="A986" t="s">
        <v>1807</v>
      </c>
      <c r="C986">
        <v>12371674435</v>
      </c>
      <c r="D986">
        <v>12377426603.27</v>
      </c>
      <c r="E986">
        <v>12348627783.059999</v>
      </c>
      <c r="F986">
        <v>12293578154.51</v>
      </c>
      <c r="G986">
        <v>11704514290.309999</v>
      </c>
      <c r="H986">
        <v>10081487967.91</v>
      </c>
    </row>
    <row r="987" spans="1:8" x14ac:dyDescent="0.25">
      <c r="A987" t="s">
        <v>1808</v>
      </c>
      <c r="C987">
        <v>12371674435</v>
      </c>
      <c r="D987">
        <v>12377426603.27</v>
      </c>
      <c r="E987">
        <v>12348627783.059999</v>
      </c>
      <c r="F987">
        <v>12293578154.51</v>
      </c>
      <c r="G987">
        <v>11704514290.309999</v>
      </c>
      <c r="H987">
        <v>10081487967.91</v>
      </c>
    </row>
    <row r="988" spans="1:8" x14ac:dyDescent="0.25">
      <c r="A988" t="s">
        <v>1722</v>
      </c>
      <c r="C988">
        <v>12371674435</v>
      </c>
      <c r="D988">
        <v>12371674435</v>
      </c>
      <c r="E988">
        <v>12348627783.059999</v>
      </c>
      <c r="F988">
        <v>12293578154.51</v>
      </c>
      <c r="G988">
        <v>11704514290.309999</v>
      </c>
      <c r="H988">
        <v>10081487967.91</v>
      </c>
    </row>
    <row r="989" spans="1:8" x14ac:dyDescent="0.25">
      <c r="A989" t="s">
        <v>1195</v>
      </c>
      <c r="B989" t="str">
        <f>+VLOOKUP(A989,Hoja5!$D$2:$E$733,2)</f>
        <v>FONDO DE DESARROLLO LOCAL - Ingresos corrientes de libre destinacion</v>
      </c>
      <c r="C989">
        <v>12371674435</v>
      </c>
      <c r="D989">
        <v>12371674435</v>
      </c>
      <c r="E989">
        <v>12348627783.059999</v>
      </c>
      <c r="F989">
        <v>12293578154.51</v>
      </c>
      <c r="G989">
        <v>11704514290.309999</v>
      </c>
      <c r="H989">
        <v>10081487967.91</v>
      </c>
    </row>
    <row r="990" spans="1:8" x14ac:dyDescent="0.25">
      <c r="A990" t="s">
        <v>1806</v>
      </c>
      <c r="C990">
        <v>0</v>
      </c>
      <c r="D990">
        <v>5752168.2699999996</v>
      </c>
      <c r="E990">
        <v>0</v>
      </c>
      <c r="F990">
        <v>0</v>
      </c>
      <c r="G990">
        <v>0</v>
      </c>
      <c r="H990">
        <v>0</v>
      </c>
    </row>
    <row r="991" spans="1:8" x14ac:dyDescent="0.25">
      <c r="A991" t="s">
        <v>1192</v>
      </c>
      <c r="B991" t="str">
        <f>+VLOOKUP(A991,Hoja5!$D$2:$E$733,2)</f>
        <v>FONDO DE DESARROLLO LOCAL -MULTAS Y SANCIONES  Multas y Sanciones Localidad 1</v>
      </c>
      <c r="C991">
        <v>0</v>
      </c>
      <c r="D991">
        <v>62738</v>
      </c>
      <c r="E991">
        <v>0</v>
      </c>
      <c r="F991">
        <v>0</v>
      </c>
      <c r="G991">
        <v>0</v>
      </c>
      <c r="H991">
        <v>0</v>
      </c>
    </row>
    <row r="992" spans="1:8" x14ac:dyDescent="0.25">
      <c r="A992" t="s">
        <v>1194</v>
      </c>
      <c r="B992" t="str">
        <f>+VLOOKUP(A992,Hoja5!$D$2:$E$733,2)</f>
        <v>FONDO DE DESARROLLO LOCAL -MULTAS Y SANCIONES  Multas y Sanciones Localidad 1</v>
      </c>
      <c r="C992">
        <v>0</v>
      </c>
      <c r="D992">
        <v>5689430.2699999996</v>
      </c>
      <c r="E992">
        <v>0</v>
      </c>
      <c r="F992">
        <v>0</v>
      </c>
      <c r="G992">
        <v>0</v>
      </c>
      <c r="H992">
        <v>0</v>
      </c>
    </row>
    <row r="993" spans="1:8" x14ac:dyDescent="0.25">
      <c r="A993" t="s">
        <v>1941</v>
      </c>
      <c r="C993">
        <v>8022106410</v>
      </c>
      <c r="D993">
        <v>9633617207</v>
      </c>
      <c r="E993">
        <v>7954888462.3800001</v>
      </c>
      <c r="F993">
        <v>3954523096.73</v>
      </c>
      <c r="G993">
        <v>2416199377.5900002</v>
      </c>
      <c r="H993">
        <v>1613927566.9200001</v>
      </c>
    </row>
    <row r="994" spans="1:8" x14ac:dyDescent="0.25">
      <c r="A994" t="s">
        <v>1712</v>
      </c>
      <c r="C994">
        <v>8022106410</v>
      </c>
      <c r="D994">
        <v>9633617207</v>
      </c>
      <c r="E994">
        <v>7954888462.3800001</v>
      </c>
      <c r="F994">
        <v>3954523096.73</v>
      </c>
      <c r="G994">
        <v>2416199377.5900002</v>
      </c>
      <c r="H994">
        <v>1613927566.9200001</v>
      </c>
    </row>
    <row r="995" spans="1:8" x14ac:dyDescent="0.25">
      <c r="A995" t="s">
        <v>1718</v>
      </c>
      <c r="C995">
        <v>8022106410</v>
      </c>
      <c r="D995">
        <v>9633617207</v>
      </c>
      <c r="E995">
        <v>7954888462.3800001</v>
      </c>
      <c r="F995">
        <v>3954523096.73</v>
      </c>
      <c r="G995">
        <v>2416199377.5900002</v>
      </c>
      <c r="H995">
        <v>1613927566.9200001</v>
      </c>
    </row>
    <row r="996" spans="1:8" x14ac:dyDescent="0.25">
      <c r="A996" t="s">
        <v>1943</v>
      </c>
      <c r="C996">
        <v>5593851807</v>
      </c>
      <c r="D996">
        <v>5600515763.4699993</v>
      </c>
      <c r="E996">
        <v>5130926961</v>
      </c>
      <c r="F996">
        <v>2101282901.8800001</v>
      </c>
      <c r="G996">
        <v>1506058710.5900002</v>
      </c>
      <c r="H996">
        <v>846430899.92000008</v>
      </c>
    </row>
    <row r="997" spans="1:8" x14ac:dyDescent="0.25">
      <c r="A997" t="s">
        <v>1722</v>
      </c>
      <c r="C997">
        <v>4000000000</v>
      </c>
      <c r="D997">
        <v>3187000000</v>
      </c>
      <c r="E997">
        <v>3187000000</v>
      </c>
      <c r="F997">
        <v>398174220.92000002</v>
      </c>
      <c r="G997">
        <v>319725566.92000002</v>
      </c>
      <c r="H997">
        <v>301725566.92000002</v>
      </c>
    </row>
    <row r="998" spans="1:8" x14ac:dyDescent="0.25">
      <c r="A998" t="s">
        <v>1236</v>
      </c>
      <c r="B998" t="str">
        <f>+VLOOKUP(A998,Hoja5!$D$2:$E$733,2)</f>
        <v>AMPLIACION Y MANTENIMIENTO DE LA SENALIZACION VIAL EN EL DISTRITO DE CARTAGENA - SEMAFORIZACION - Ingresos corrientes de libre destinacion</v>
      </c>
      <c r="C998">
        <v>4000000000</v>
      </c>
      <c r="D998">
        <v>3187000000</v>
      </c>
      <c r="E998">
        <v>3187000000</v>
      </c>
      <c r="F998">
        <v>398174220.92000002</v>
      </c>
      <c r="G998">
        <v>319725566.92000002</v>
      </c>
      <c r="H998">
        <v>301725566.92000002</v>
      </c>
    </row>
    <row r="999" spans="1:8" x14ac:dyDescent="0.25">
      <c r="A999" t="s">
        <v>1945</v>
      </c>
      <c r="C999">
        <v>1579592521</v>
      </c>
      <c r="D999">
        <v>2399256477.4700003</v>
      </c>
      <c r="E999">
        <v>1943926961</v>
      </c>
      <c r="F999">
        <v>1703108680.96</v>
      </c>
      <c r="G999">
        <v>1186333143.6700001</v>
      </c>
      <c r="H999">
        <v>544705333</v>
      </c>
    </row>
    <row r="1000" spans="1:8" x14ac:dyDescent="0.25">
      <c r="A1000" t="s">
        <v>1228</v>
      </c>
      <c r="B1000" t="str">
        <f>+VLOOKUP(A1000,Hoja5!$D$2:$E$733,2)</f>
        <v>FORTALECIMIENTO DE LA EDUCACION, CULTURA Y SEGURIDAD VIAL EN EL DISTRITO DE CARTAGENA  TG+ - Impuesto de vehiculo automotor</v>
      </c>
      <c r="C1000">
        <v>478155545</v>
      </c>
      <c r="D1000">
        <v>965152000</v>
      </c>
      <c r="E1000">
        <v>965152000</v>
      </c>
      <c r="F1000">
        <v>825652013.96000004</v>
      </c>
      <c r="G1000">
        <v>727684989.97000003</v>
      </c>
      <c r="H1000">
        <v>522455333</v>
      </c>
    </row>
    <row r="1001" spans="1:8" x14ac:dyDescent="0.25">
      <c r="A1001" t="s">
        <v>1230</v>
      </c>
      <c r="B1001" t="str">
        <f>+VLOOKUP(A1001,Hoja5!$D$2:$E$733,2)</f>
        <v>AMPLIACION Y MANTENIMIENTO DE LA SENALIZACION VIAL EN EL DISTRITO DE CARTAGENA TG+ - Impuesto de vehiculo automotor</v>
      </c>
      <c r="C1001">
        <v>942051796</v>
      </c>
      <c r="D1001">
        <v>942051796</v>
      </c>
      <c r="E1001">
        <v>897774961</v>
      </c>
      <c r="F1001">
        <v>854465000</v>
      </c>
      <c r="G1001">
        <v>435656486.69999999</v>
      </c>
      <c r="H1001">
        <v>0</v>
      </c>
    </row>
    <row r="1002" spans="1:8" x14ac:dyDescent="0.25">
      <c r="A1002" t="s">
        <v>1232</v>
      </c>
      <c r="B1002" t="str">
        <f>+VLOOKUP(A1002,Hoja5!$D$2:$E$733,2)</f>
        <v>FORMULACION   Y ADOPCION DEL PLAN LOCAL DE SEGURIDAD VIAL EN EL DISTRITO DE CARTAGENA TG+ - Impuesto de vehiculo automotor</v>
      </c>
      <c r="C1002">
        <v>159385180</v>
      </c>
      <c r="D1002">
        <v>81000000</v>
      </c>
      <c r="E1002">
        <v>81000000</v>
      </c>
      <c r="F1002">
        <v>22991667</v>
      </c>
      <c r="G1002">
        <v>22991667</v>
      </c>
      <c r="H1002">
        <v>22250000</v>
      </c>
    </row>
    <row r="1003" spans="1:8" x14ac:dyDescent="0.25">
      <c r="A1003" t="s">
        <v>1218</v>
      </c>
      <c r="B1003" t="str">
        <f>+VLOOKUP(A1003,Hoja5!$D$2:$E$733,2)</f>
        <v>FORTALECIMIENTO DE LA EDUCACION, CULTURA Y SEGURIDAD VIAL EN EL DISTRITO DE CARTAGENA - Impuesto de Vehiculo Automotor</v>
      </c>
      <c r="C1003">
        <v>0</v>
      </c>
      <c r="D1003">
        <v>90649632.230000004</v>
      </c>
      <c r="E1003">
        <v>0</v>
      </c>
      <c r="F1003">
        <v>0</v>
      </c>
      <c r="G1003">
        <v>0</v>
      </c>
      <c r="H1003">
        <v>0</v>
      </c>
    </row>
    <row r="1004" spans="1:8" x14ac:dyDescent="0.25">
      <c r="A1004" t="s">
        <v>1220</v>
      </c>
      <c r="B1004" t="str">
        <f>+VLOOKUP(A1004,Hoja5!$D$2:$E$733,2)</f>
        <v>AMPLIACION Y MANTENIMIENTO DE LA SENALIZACION VIAL EN EL DISTRITO DE CARTAGENA  - Impuesto de Vehiculo Automotor</v>
      </c>
      <c r="C1004">
        <v>0</v>
      </c>
      <c r="D1004">
        <v>320403049.24000001</v>
      </c>
      <c r="E1004">
        <v>0</v>
      </c>
      <c r="F1004">
        <v>0</v>
      </c>
      <c r="G1004">
        <v>0</v>
      </c>
      <c r="H1004">
        <v>0</v>
      </c>
    </row>
    <row r="1005" spans="1:8" x14ac:dyDescent="0.25">
      <c r="A1005" t="s">
        <v>1942</v>
      </c>
      <c r="C1005">
        <v>14259286</v>
      </c>
      <c r="D1005">
        <v>14259286</v>
      </c>
      <c r="E1005">
        <v>0</v>
      </c>
      <c r="F1005">
        <v>0</v>
      </c>
      <c r="G1005">
        <v>0</v>
      </c>
      <c r="H1005">
        <v>0</v>
      </c>
    </row>
    <row r="1006" spans="1:8" x14ac:dyDescent="0.25">
      <c r="A1006" t="s">
        <v>1198</v>
      </c>
      <c r="B1006" t="str">
        <f>+VLOOKUP(A1006,Hoja5!$D$2:$E$733,2)</f>
        <v>AMPLIACION Y MANTENIMIENTO DE LA SENALIZACION VIAL EN EL DISTRITO DE CARTAGENA TG+ - Rendimientos financieros DATT</v>
      </c>
      <c r="C1006">
        <v>14259286</v>
      </c>
      <c r="D1006">
        <v>14259286</v>
      </c>
      <c r="E1006">
        <v>0</v>
      </c>
      <c r="F1006">
        <v>0</v>
      </c>
      <c r="G1006">
        <v>0</v>
      </c>
      <c r="H1006">
        <v>0</v>
      </c>
    </row>
    <row r="1007" spans="1:8" x14ac:dyDescent="0.25">
      <c r="A1007" t="s">
        <v>1202</v>
      </c>
      <c r="B1007" t="str">
        <f>+VLOOKUP(A1007,Hoja5!$D$2:$E$733,2)</f>
        <v>AMPLIACION Y MANTENIMIENTO DE LA SENALIZACION VIAL EN EL DISTRITO DE CARTAGENA - Rendimientos Financieros DATT</v>
      </c>
      <c r="C1007">
        <v>0</v>
      </c>
      <c r="D1007">
        <v>0</v>
      </c>
      <c r="E1007">
        <v>0</v>
      </c>
      <c r="F1007">
        <v>0</v>
      </c>
      <c r="G1007">
        <v>0</v>
      </c>
      <c r="H1007">
        <v>0</v>
      </c>
    </row>
    <row r="1008" spans="1:8" x14ac:dyDescent="0.25">
      <c r="A1008" t="s">
        <v>1944</v>
      </c>
      <c r="C1008">
        <v>560001984</v>
      </c>
      <c r="D1008">
        <v>2335774651.6199999</v>
      </c>
      <c r="E1008">
        <v>1787110495.3800001</v>
      </c>
      <c r="F1008">
        <v>1454960194.8499999</v>
      </c>
      <c r="G1008">
        <v>596160667</v>
      </c>
      <c r="H1008">
        <v>479596667</v>
      </c>
    </row>
    <row r="1009" spans="1:8" x14ac:dyDescent="0.25">
      <c r="A1009" t="s">
        <v>1945</v>
      </c>
      <c r="C1009">
        <v>560001984</v>
      </c>
      <c r="D1009">
        <v>2321944111.6199999</v>
      </c>
      <c r="E1009">
        <v>1775033017.3800001</v>
      </c>
      <c r="F1009">
        <v>1442882716.8499999</v>
      </c>
      <c r="G1009">
        <v>596160667</v>
      </c>
      <c r="H1009">
        <v>479596667</v>
      </c>
    </row>
    <row r="1010" spans="1:8" x14ac:dyDescent="0.25">
      <c r="A1010" t="s">
        <v>1234</v>
      </c>
      <c r="B1010" t="str">
        <f>+VLOOKUP(A1010,Hoja5!$D$2:$E$733,2)</f>
        <v>REINGENIERIA INSTITUCIONAL Y FORTALECIMIENTO FINANCIERO DEL DATT TG+ - Impuesto de vehiculo automotor</v>
      </c>
      <c r="C1010">
        <v>392001390</v>
      </c>
      <c r="D1010">
        <v>833040639</v>
      </c>
      <c r="E1010">
        <v>637943456.85000002</v>
      </c>
      <c r="F1010">
        <v>635743456.85000002</v>
      </c>
      <c r="G1010">
        <v>378200000</v>
      </c>
      <c r="H1010">
        <v>294200000</v>
      </c>
    </row>
    <row r="1011" spans="1:8" x14ac:dyDescent="0.25">
      <c r="A1011" t="s">
        <v>1206</v>
      </c>
      <c r="B1011" t="str">
        <f>+VLOOKUP(A1011,Hoja5!$D$2:$E$733,2)</f>
        <v>PLATAFORMA TECNOLOGICA VIRTUAL PARA LA INFORMACION Y GESTION DE TRAMITES EN EL  DATT - Impuesto de vehiculo automotor</v>
      </c>
      <c r="C1011">
        <v>84000297</v>
      </c>
      <c r="D1011">
        <v>84000297</v>
      </c>
      <c r="E1011">
        <v>0</v>
      </c>
      <c r="F1011">
        <v>0</v>
      </c>
      <c r="G1011">
        <v>0</v>
      </c>
      <c r="H1011">
        <v>0</v>
      </c>
    </row>
    <row r="1012" spans="1:8" x14ac:dyDescent="0.25">
      <c r="A1012" t="s">
        <v>1210</v>
      </c>
      <c r="B1012" t="str">
        <f>+VLOOKUP(A1012,Hoja5!$D$2:$E$733,2)</f>
        <v>SISTEMA DE FISCALIZACION ELECTRONICA PARA LA REGULACION Y CONTROL DEL TRANSITO EN EL DISTRITO DE CARTAGENA - Impuesto de vehiculo automotor</v>
      </c>
      <c r="C1012">
        <v>84000297</v>
      </c>
      <c r="D1012">
        <v>84000297</v>
      </c>
      <c r="E1012">
        <v>0</v>
      </c>
      <c r="F1012">
        <v>0</v>
      </c>
      <c r="G1012">
        <v>0</v>
      </c>
      <c r="H1012">
        <v>0</v>
      </c>
    </row>
    <row r="1013" spans="1:8" x14ac:dyDescent="0.25">
      <c r="A1013" t="s">
        <v>1222</v>
      </c>
      <c r="B1013" t="str">
        <f>+VLOOKUP(A1013,Hoja5!$D$2:$E$733,2)</f>
        <v>REINGENIERIA INSTITUCIONAL Y FORTALECIMIENTO FINANCIERO DEL DATT  - Impuesto de Vehiculo Automotor</v>
      </c>
      <c r="C1013">
        <v>0</v>
      </c>
      <c r="D1013">
        <v>1320902878.6199999</v>
      </c>
      <c r="E1013">
        <v>1137089560.53</v>
      </c>
      <c r="F1013">
        <v>807139260</v>
      </c>
      <c r="G1013">
        <v>217960667</v>
      </c>
      <c r="H1013">
        <v>185396667</v>
      </c>
    </row>
    <row r="1014" spans="1:8" x14ac:dyDescent="0.25">
      <c r="A1014" t="s">
        <v>1942</v>
      </c>
      <c r="C1014">
        <v>0</v>
      </c>
      <c r="D1014">
        <v>13830540</v>
      </c>
      <c r="E1014">
        <v>12077478</v>
      </c>
      <c r="F1014">
        <v>12077478</v>
      </c>
      <c r="G1014">
        <v>0</v>
      </c>
      <c r="H1014">
        <v>0</v>
      </c>
    </row>
    <row r="1015" spans="1:8" x14ac:dyDescent="0.25">
      <c r="A1015" t="s">
        <v>1204</v>
      </c>
      <c r="B1015" t="str">
        <f>+VLOOKUP(A1015,Hoja5!$D$2:$E$733,2)</f>
        <v>REINGENIERIA INSTITUCIONAL Y FORTALECIMIENTO FINANCIERO DEL DATT  - Rendimientos Financieros DATT</v>
      </c>
      <c r="C1015">
        <v>0</v>
      </c>
      <c r="D1015">
        <v>13830540</v>
      </c>
      <c r="E1015">
        <v>12077478</v>
      </c>
      <c r="F1015">
        <v>12077478</v>
      </c>
      <c r="G1015">
        <v>0</v>
      </c>
      <c r="H1015">
        <v>0</v>
      </c>
    </row>
    <row r="1016" spans="1:8" x14ac:dyDescent="0.25">
      <c r="A1016" t="s">
        <v>1946</v>
      </c>
      <c r="C1016">
        <v>1868252619</v>
      </c>
      <c r="D1016">
        <v>1697326791.9099998</v>
      </c>
      <c r="E1016">
        <v>1036851006</v>
      </c>
      <c r="F1016">
        <v>398280000</v>
      </c>
      <c r="G1016">
        <v>313980000</v>
      </c>
      <c r="H1016">
        <v>287900000</v>
      </c>
    </row>
    <row r="1017" spans="1:8" x14ac:dyDescent="0.25">
      <c r="A1017" t="s">
        <v>1945</v>
      </c>
      <c r="C1017">
        <v>1868252619</v>
      </c>
      <c r="D1017">
        <v>1697326791.9099998</v>
      </c>
      <c r="E1017">
        <v>1036851006</v>
      </c>
      <c r="F1017">
        <v>398280000</v>
      </c>
      <c r="G1017">
        <v>313980000</v>
      </c>
      <c r="H1017">
        <v>287900000</v>
      </c>
    </row>
    <row r="1018" spans="1:8" x14ac:dyDescent="0.25">
      <c r="A1018" t="s">
        <v>1212</v>
      </c>
      <c r="B1018" t="str">
        <f>+VLOOKUP(A1018,Hoja5!$D$2:$E$733,2)</f>
        <v>GESTION DEL TRANSPORTE PUBLICO MASIVO, COLECTIVO E INDIVIDUAL EN EL DISTRITO DE  CARTAGENA TG+ - Impuesto de vehiculo automotor</v>
      </c>
      <c r="C1018">
        <v>373650524</v>
      </c>
      <c r="D1018">
        <v>224000000</v>
      </c>
      <c r="E1018">
        <v>224000000</v>
      </c>
      <c r="F1018">
        <v>208140000</v>
      </c>
      <c r="G1018">
        <v>208140000</v>
      </c>
      <c r="H1018">
        <v>196200000</v>
      </c>
    </row>
    <row r="1019" spans="1:8" x14ac:dyDescent="0.25">
      <c r="A1019" t="s">
        <v>1214</v>
      </c>
      <c r="B1019" t="str">
        <f>+VLOOKUP(A1019,Hoja5!$D$2:$E$733,2)</f>
        <v>SISTEMA DE MOVILIDAD SOSTENIBLE PARA EL DISTRITO DE CARTAGENA TG+ - Impuesto de vehiculo automotor</v>
      </c>
      <c r="C1019">
        <v>934126310</v>
      </c>
      <c r="D1019">
        <v>234126310</v>
      </c>
      <c r="E1019">
        <v>234126310</v>
      </c>
      <c r="F1019">
        <v>105840000</v>
      </c>
      <c r="G1019">
        <v>105840000</v>
      </c>
      <c r="H1019">
        <v>91700000</v>
      </c>
    </row>
    <row r="1020" spans="1:8" x14ac:dyDescent="0.25">
      <c r="A1020" t="s">
        <v>1216</v>
      </c>
      <c r="B1020" t="str">
        <f>+VLOOKUP(A1020,Hoja5!$D$2:$E$733,2)</f>
        <v>SUSTITUCION DE  VEHICULOS DE TRACCION ANIMAL DEDICADOS AL TRANSPORTE DE CARGA LIVIANA EXISTENTES EN EL DISTRITO DE CARTAGENA - Impuesto de vehiculo automotor</v>
      </c>
      <c r="C1020">
        <v>560475785</v>
      </c>
      <c r="D1020">
        <v>560475785</v>
      </c>
      <c r="E1020">
        <v>0</v>
      </c>
      <c r="F1020">
        <v>0</v>
      </c>
      <c r="G1020">
        <v>0</v>
      </c>
      <c r="H1020">
        <v>0</v>
      </c>
    </row>
    <row r="1021" spans="1:8" x14ac:dyDescent="0.25">
      <c r="A1021" t="s">
        <v>1224</v>
      </c>
      <c r="B1021" t="str">
        <f>+VLOOKUP(A1021,Hoja5!$D$2:$E$733,2)</f>
        <v>GESTION DEL TRANSPORTE PUBLICO MASIVO, COLECTIVO E INDIVIDUAL EN EL DISTRITO DE  CARTAGENA ��� Impuesto de Vehiculo Automotor</v>
      </c>
      <c r="C1021">
        <v>0</v>
      </c>
      <c r="D1021">
        <v>0.25</v>
      </c>
      <c r="E1021">
        <v>0</v>
      </c>
      <c r="F1021">
        <v>0</v>
      </c>
      <c r="G1021">
        <v>0</v>
      </c>
      <c r="H1021">
        <v>0</v>
      </c>
    </row>
    <row r="1022" spans="1:8" x14ac:dyDescent="0.25">
      <c r="A1022" t="s">
        <v>1226</v>
      </c>
      <c r="B1022" t="str">
        <f>+VLOOKUP(A1022,Hoja5!$D$2:$E$733,2)</f>
        <v>SISTEMA DE MOVILIDAD SOSTENIBLE PARA EL DISTRITO DE CARTAGENA -  Impuesto de Vehiculo Automotor</v>
      </c>
      <c r="C1022">
        <v>0</v>
      </c>
      <c r="D1022">
        <v>678724696.65999997</v>
      </c>
      <c r="E1022">
        <v>578724696</v>
      </c>
      <c r="F1022">
        <v>84300000</v>
      </c>
      <c r="G1022">
        <v>0</v>
      </c>
      <c r="H1022">
        <v>0</v>
      </c>
    </row>
    <row r="1023" spans="1:8" x14ac:dyDescent="0.25">
      <c r="A1023" t="s">
        <v>1947</v>
      </c>
      <c r="C1023">
        <v>2794814268</v>
      </c>
      <c r="D1023">
        <v>3449324623</v>
      </c>
      <c r="E1023">
        <v>3316833961</v>
      </c>
      <c r="F1023">
        <v>3258068383</v>
      </c>
      <c r="G1023">
        <v>2981476993</v>
      </c>
      <c r="H1023">
        <v>383908833</v>
      </c>
    </row>
    <row r="1024" spans="1:8" x14ac:dyDescent="0.25">
      <c r="A1024" t="s">
        <v>1712</v>
      </c>
      <c r="C1024">
        <v>2794814268</v>
      </c>
      <c r="D1024">
        <v>3449324623</v>
      </c>
      <c r="E1024">
        <v>3316833961</v>
      </c>
      <c r="F1024">
        <v>3258068383</v>
      </c>
      <c r="G1024">
        <v>2981476993</v>
      </c>
      <c r="H1024">
        <v>383908833</v>
      </c>
    </row>
    <row r="1025" spans="1:8" x14ac:dyDescent="0.25">
      <c r="A1025" t="s">
        <v>1840</v>
      </c>
      <c r="C1025">
        <v>2794814268</v>
      </c>
      <c r="D1025">
        <v>3449324623</v>
      </c>
      <c r="E1025">
        <v>3316833961</v>
      </c>
      <c r="F1025">
        <v>3258068383</v>
      </c>
      <c r="G1025">
        <v>2981476993</v>
      </c>
      <c r="H1025">
        <v>383908833</v>
      </c>
    </row>
    <row r="1026" spans="1:8" x14ac:dyDescent="0.25">
      <c r="A1026" t="s">
        <v>1846</v>
      </c>
      <c r="C1026">
        <v>2103688393</v>
      </c>
      <c r="D1026">
        <v>908923113</v>
      </c>
      <c r="E1026">
        <v>776432451</v>
      </c>
      <c r="F1026">
        <v>717666873</v>
      </c>
      <c r="G1026">
        <v>716829483</v>
      </c>
      <c r="H1026">
        <v>379733333</v>
      </c>
    </row>
    <row r="1027" spans="1:8" x14ac:dyDescent="0.25">
      <c r="A1027" t="s">
        <v>1722</v>
      </c>
      <c r="C1027">
        <v>1358801109</v>
      </c>
      <c r="D1027">
        <v>776432451</v>
      </c>
      <c r="E1027">
        <v>776432451</v>
      </c>
      <c r="F1027">
        <v>717666873</v>
      </c>
      <c r="G1027">
        <v>716829483</v>
      </c>
      <c r="H1027">
        <v>379733333</v>
      </c>
    </row>
    <row r="1028" spans="1:8" x14ac:dyDescent="0.25">
      <c r="A1028" t="s">
        <v>1255</v>
      </c>
      <c r="B1028" t="str">
        <f>+VLOOKUP(A1028,Hoja5!$D$2:$E$733,2)</f>
        <v>CONSTRUCCION DE CANALES EN EL PLAN DE DRENAJES PLUVIALES - Ingresos corrientes de libre destinacion</v>
      </c>
      <c r="C1028">
        <v>1300000000</v>
      </c>
      <c r="D1028">
        <v>390000000</v>
      </c>
      <c r="E1028">
        <v>390000000</v>
      </c>
      <c r="F1028">
        <v>379733333</v>
      </c>
      <c r="G1028">
        <v>379733333</v>
      </c>
      <c r="H1028">
        <v>379733333</v>
      </c>
    </row>
    <row r="1029" spans="1:8" x14ac:dyDescent="0.25">
      <c r="A1029" t="s">
        <v>1257</v>
      </c>
      <c r="B1029" t="str">
        <f>+VLOOKUP(A1029,Hoja5!$D$2:$E$733,2)</f>
        <v>DISENO DE INGENIERIA DE DETALLE DEL PLAN DE DRENAJES PLUVIALES - Ingresos corrientes de libre destinacion</v>
      </c>
      <c r="C1029">
        <v>58801109</v>
      </c>
      <c r="D1029">
        <v>386432451</v>
      </c>
      <c r="E1029">
        <v>386432451</v>
      </c>
      <c r="F1029">
        <v>337933540</v>
      </c>
      <c r="G1029">
        <v>337096150</v>
      </c>
      <c r="H1029">
        <v>0</v>
      </c>
    </row>
    <row r="1030" spans="1:8" x14ac:dyDescent="0.25">
      <c r="A1030" t="s">
        <v>1952</v>
      </c>
      <c r="C1030">
        <v>0</v>
      </c>
      <c r="D1030">
        <v>0</v>
      </c>
      <c r="E1030">
        <v>0</v>
      </c>
      <c r="F1030">
        <v>0</v>
      </c>
      <c r="G1030">
        <v>0</v>
      </c>
      <c r="H1030">
        <v>0</v>
      </c>
    </row>
    <row r="1031" spans="1:8" x14ac:dyDescent="0.25">
      <c r="A1031" t="s">
        <v>1267</v>
      </c>
      <c r="B1031" t="str">
        <f>+VLOOKUP(A1031,Hoja5!$D$2:$E$733,2)</f>
        <v>CONSTRUCCION DE CANALES EN EL PLAN DE DRENAJES PLUVIALES -Certificado Paz y Salvo Valorizacion</v>
      </c>
      <c r="C1031">
        <v>0</v>
      </c>
      <c r="D1031">
        <v>0</v>
      </c>
      <c r="E1031">
        <v>0</v>
      </c>
      <c r="F1031">
        <v>0</v>
      </c>
      <c r="G1031">
        <v>0</v>
      </c>
      <c r="H1031">
        <v>0</v>
      </c>
    </row>
    <row r="1032" spans="1:8" x14ac:dyDescent="0.25">
      <c r="A1032" t="s">
        <v>1953</v>
      </c>
      <c r="C1032">
        <v>13086785</v>
      </c>
      <c r="D1032">
        <v>13086785</v>
      </c>
      <c r="E1032">
        <v>0</v>
      </c>
      <c r="F1032">
        <v>0</v>
      </c>
      <c r="G1032">
        <v>0</v>
      </c>
      <c r="H1032">
        <v>0</v>
      </c>
    </row>
    <row r="1033" spans="1:8" x14ac:dyDescent="0.25">
      <c r="A1033" t="s">
        <v>1273</v>
      </c>
      <c r="B1033" t="str">
        <f>+VLOOKUP(A1033,Hoja5!$D$2:$E$733,2)</f>
        <v>DISENO DE INGENIERIA DE DETALLE DEL PLAN DE DRENAJES PLUVIALES - Rendimientos financieros valorizacion</v>
      </c>
      <c r="C1033">
        <v>13086785</v>
      </c>
      <c r="D1033">
        <v>13086785</v>
      </c>
      <c r="E1033">
        <v>0</v>
      </c>
      <c r="F1033">
        <v>0</v>
      </c>
      <c r="G1033">
        <v>0</v>
      </c>
      <c r="H1033">
        <v>0</v>
      </c>
    </row>
    <row r="1034" spans="1:8" x14ac:dyDescent="0.25">
      <c r="A1034" t="s">
        <v>1948</v>
      </c>
      <c r="C1034">
        <v>0</v>
      </c>
      <c r="D1034">
        <v>0</v>
      </c>
      <c r="E1034">
        <v>0</v>
      </c>
      <c r="F1034">
        <v>0</v>
      </c>
      <c r="G1034">
        <v>0</v>
      </c>
      <c r="H1034">
        <v>0</v>
      </c>
    </row>
    <row r="1035" spans="1:8" x14ac:dyDescent="0.25">
      <c r="A1035" t="s">
        <v>1240</v>
      </c>
      <c r="B1035" t="str">
        <f>+VLOOKUP(A1035,Hoja5!$D$2:$E$733,2)</f>
        <v>CONSTRUCCION DE CANALES EN EL PLAN DE DRENAJES PLUVIALES -Contribucion Valorizacion</v>
      </c>
      <c r="C1035">
        <v>0</v>
      </c>
      <c r="D1035">
        <v>0</v>
      </c>
      <c r="E1035">
        <v>0</v>
      </c>
      <c r="F1035">
        <v>0</v>
      </c>
      <c r="G1035">
        <v>0</v>
      </c>
      <c r="H1035">
        <v>0</v>
      </c>
    </row>
    <row r="1036" spans="1:8" x14ac:dyDescent="0.25">
      <c r="A1036" t="s">
        <v>1755</v>
      </c>
      <c r="C1036">
        <v>612396622</v>
      </c>
      <c r="D1036">
        <v>0</v>
      </c>
      <c r="E1036">
        <v>0</v>
      </c>
      <c r="F1036">
        <v>0</v>
      </c>
      <c r="G1036">
        <v>0</v>
      </c>
      <c r="H1036">
        <v>0</v>
      </c>
    </row>
    <row r="1037" spans="1:8" x14ac:dyDescent="0.25">
      <c r="A1037" t="s">
        <v>1248</v>
      </c>
      <c r="B1037" t="str">
        <f>+VLOOKUP(A1037,Hoja5!$D$2:$E$733,2)</f>
        <v>CONSTRUCCION DE CANALES EN EL PLAN DE DRENAJES PLUVIALES - Contraprestaciones portuarias</v>
      </c>
      <c r="C1037">
        <v>612396622</v>
      </c>
      <c r="D1037">
        <v>0</v>
      </c>
      <c r="E1037">
        <v>0</v>
      </c>
      <c r="F1037">
        <v>0</v>
      </c>
      <c r="G1037">
        <v>0</v>
      </c>
      <c r="H1037">
        <v>0</v>
      </c>
    </row>
    <row r="1038" spans="1:8" x14ac:dyDescent="0.25">
      <c r="A1038" t="s">
        <v>1950</v>
      </c>
      <c r="C1038">
        <v>119403877</v>
      </c>
      <c r="D1038">
        <v>119403877</v>
      </c>
      <c r="E1038">
        <v>0</v>
      </c>
      <c r="F1038">
        <v>0</v>
      </c>
      <c r="G1038">
        <v>0</v>
      </c>
      <c r="H1038">
        <v>0</v>
      </c>
    </row>
    <row r="1039" spans="1:8" x14ac:dyDescent="0.25">
      <c r="A1039" t="s">
        <v>1251</v>
      </c>
      <c r="B1039" t="str">
        <f>+VLOOKUP(A1039,Hoja5!$D$2:$E$733,2)</f>
        <v xml:space="preserve">DISENO DE INGENIERIA DE DETALLE DEL PLAN DE DRENAJES PLUVIALES - Obras por valorizacion beneficio directo </v>
      </c>
      <c r="C1039">
        <v>119403877</v>
      </c>
      <c r="D1039">
        <v>119403877</v>
      </c>
      <c r="E1039">
        <v>0</v>
      </c>
      <c r="F1039">
        <v>0</v>
      </c>
      <c r="G1039">
        <v>0</v>
      </c>
      <c r="H1039">
        <v>0</v>
      </c>
    </row>
    <row r="1040" spans="1:8" x14ac:dyDescent="0.25">
      <c r="A1040" t="s">
        <v>1949</v>
      </c>
      <c r="C1040">
        <v>41645762</v>
      </c>
      <c r="D1040">
        <v>2540401510</v>
      </c>
      <c r="E1040">
        <v>2540401510</v>
      </c>
      <c r="F1040">
        <v>2540401510</v>
      </c>
      <c r="G1040">
        <v>2264647510</v>
      </c>
      <c r="H1040">
        <v>4175500</v>
      </c>
    </row>
    <row r="1041" spans="1:8" x14ac:dyDescent="0.25">
      <c r="A1041" t="s">
        <v>1722</v>
      </c>
      <c r="C1041">
        <v>41645762</v>
      </c>
      <c r="D1041">
        <v>1273494533</v>
      </c>
      <c r="E1041">
        <v>1273494533</v>
      </c>
      <c r="F1041">
        <v>1273494533</v>
      </c>
      <c r="G1041">
        <v>1247740533</v>
      </c>
      <c r="H1041">
        <v>4175500</v>
      </c>
    </row>
    <row r="1042" spans="1:8" x14ac:dyDescent="0.25">
      <c r="A1042" t="s">
        <v>1259</v>
      </c>
      <c r="B1042" t="str">
        <f>+VLOOKUP(A1042,Hoja5!$D$2:$E$733,2)</f>
        <v>PROTECCION COSTERA DE CARTAGENA - Ingresos corrientes de libre destinacion</v>
      </c>
      <c r="C1042">
        <v>41645762</v>
      </c>
      <c r="D1042">
        <v>1273494533</v>
      </c>
      <c r="E1042">
        <v>1273494533</v>
      </c>
      <c r="F1042">
        <v>1273494533</v>
      </c>
      <c r="G1042">
        <v>1247740533</v>
      </c>
      <c r="H1042">
        <v>4175500</v>
      </c>
    </row>
    <row r="1043" spans="1:8" x14ac:dyDescent="0.25">
      <c r="A1043" t="s">
        <v>1952</v>
      </c>
      <c r="C1043">
        <v>0</v>
      </c>
      <c r="D1043">
        <v>8619998</v>
      </c>
      <c r="E1043">
        <v>8619998</v>
      </c>
      <c r="F1043">
        <v>8619998</v>
      </c>
      <c r="G1043">
        <v>8619998</v>
      </c>
      <c r="H1043">
        <v>0</v>
      </c>
    </row>
    <row r="1044" spans="1:8" x14ac:dyDescent="0.25">
      <c r="A1044" t="s">
        <v>1271</v>
      </c>
      <c r="B1044" t="str">
        <f>+VLOOKUP(A1044,Hoja5!$D$2:$E$733,2)</f>
        <v>PROTECCION COSTERA DE CARTAGENA - Certificado Paz y Salvo Valorizacion</v>
      </c>
      <c r="C1044">
        <v>0</v>
      </c>
      <c r="D1044">
        <v>8619998</v>
      </c>
      <c r="E1044">
        <v>8619998</v>
      </c>
      <c r="F1044">
        <v>8619998</v>
      </c>
      <c r="G1044">
        <v>8619998</v>
      </c>
      <c r="H1044">
        <v>0</v>
      </c>
    </row>
    <row r="1045" spans="1:8" x14ac:dyDescent="0.25">
      <c r="A1045" t="s">
        <v>1948</v>
      </c>
      <c r="C1045">
        <v>0</v>
      </c>
      <c r="D1045">
        <v>54768812</v>
      </c>
      <c r="E1045">
        <v>54768812</v>
      </c>
      <c r="F1045">
        <v>54768812</v>
      </c>
      <c r="G1045">
        <v>54768812</v>
      </c>
      <c r="H1045">
        <v>0</v>
      </c>
    </row>
    <row r="1046" spans="1:8" x14ac:dyDescent="0.25">
      <c r="A1046" t="s">
        <v>1244</v>
      </c>
      <c r="B1046" t="str">
        <f>+VLOOKUP(A1046,Hoja5!$D$2:$E$733,2)</f>
        <v>PROTECCION COSTERA DE CARTAGENA - Contribucion Valorizacion</v>
      </c>
      <c r="C1046">
        <v>0</v>
      </c>
      <c r="D1046">
        <v>54768812</v>
      </c>
      <c r="E1046">
        <v>54768812</v>
      </c>
      <c r="F1046">
        <v>54768812</v>
      </c>
      <c r="G1046">
        <v>54768812</v>
      </c>
      <c r="H1046">
        <v>0</v>
      </c>
    </row>
    <row r="1047" spans="1:8" x14ac:dyDescent="0.25">
      <c r="A1047" t="s">
        <v>1755</v>
      </c>
      <c r="C1047">
        <v>0</v>
      </c>
      <c r="D1047">
        <v>1203518167</v>
      </c>
      <c r="E1047">
        <v>1203518167</v>
      </c>
      <c r="F1047">
        <v>1203518167</v>
      </c>
      <c r="G1047">
        <v>953518167</v>
      </c>
      <c r="H1047">
        <v>0</v>
      </c>
    </row>
    <row r="1048" spans="1:8" x14ac:dyDescent="0.25">
      <c r="A1048" t="s">
        <v>1250</v>
      </c>
      <c r="B1048" t="str">
        <f>+VLOOKUP(A1048,Hoja5!$D$2:$E$733,2)</f>
        <v>PROTECCION COSTERA DE CARTAGENA - Contraprestaciones Portuarias</v>
      </c>
      <c r="C1048">
        <v>0</v>
      </c>
      <c r="D1048">
        <v>612396622</v>
      </c>
      <c r="E1048">
        <v>612396622</v>
      </c>
      <c r="F1048">
        <v>612396622</v>
      </c>
      <c r="G1048">
        <v>612396622</v>
      </c>
      <c r="H1048">
        <v>0</v>
      </c>
    </row>
    <row r="1049" spans="1:8" x14ac:dyDescent="0.25">
      <c r="A1049" t="s">
        <v>1246</v>
      </c>
      <c r="B1049" t="str">
        <f>+VLOOKUP(A1049,Hoja5!$D$2:$E$733,2)</f>
        <v>PROTECCION COSTERA DE CARTAGENA - Contraprestaciones Portuarias</v>
      </c>
      <c r="C1049">
        <v>0</v>
      </c>
      <c r="D1049">
        <v>591121545</v>
      </c>
      <c r="E1049">
        <v>591121545</v>
      </c>
      <c r="F1049">
        <v>591121545</v>
      </c>
      <c r="G1049">
        <v>341121545</v>
      </c>
      <c r="H1049">
        <v>0</v>
      </c>
    </row>
    <row r="1050" spans="1:8" x14ac:dyDescent="0.25">
      <c r="A1050" t="s">
        <v>1951</v>
      </c>
      <c r="C1050">
        <v>649480113</v>
      </c>
      <c r="D1050">
        <v>0</v>
      </c>
      <c r="E1050">
        <v>0</v>
      </c>
      <c r="F1050">
        <v>0</v>
      </c>
      <c r="G1050">
        <v>0</v>
      </c>
      <c r="H1050">
        <v>0</v>
      </c>
    </row>
    <row r="1051" spans="1:8" x14ac:dyDescent="0.25">
      <c r="A1051" t="s">
        <v>1722</v>
      </c>
      <c r="C1051">
        <v>649480113</v>
      </c>
      <c r="D1051">
        <v>0</v>
      </c>
      <c r="E1051">
        <v>0</v>
      </c>
      <c r="F1051">
        <v>0</v>
      </c>
      <c r="G1051">
        <v>0</v>
      </c>
      <c r="H1051">
        <v>0</v>
      </c>
    </row>
    <row r="1052" spans="1:8" x14ac:dyDescent="0.25">
      <c r="A1052" t="s">
        <v>1261</v>
      </c>
      <c r="B1052" t="str">
        <f>+VLOOKUP(A1052,Hoja5!$D$2:$E$733,2)</f>
        <v>VIAS RURALES CONSTRUIDAS POR RIEGUE DE VALORIZACION - VIAS REGIONALES - Ingresos corrientes de libre destinacion</v>
      </c>
      <c r="C1052">
        <v>600000000</v>
      </c>
      <c r="D1052">
        <v>0</v>
      </c>
      <c r="E1052">
        <v>0</v>
      </c>
      <c r="F1052">
        <v>0</v>
      </c>
      <c r="G1052">
        <v>0</v>
      </c>
      <c r="H1052">
        <v>0</v>
      </c>
    </row>
    <row r="1053" spans="1:8" x14ac:dyDescent="0.25">
      <c r="A1053" t="s">
        <v>1263</v>
      </c>
      <c r="B1053" t="str">
        <f>+VLOOKUP(A1053,Hoja5!$D$2:$E$733,2)</f>
        <v>VIAS URBANAS CONSTRUIDAS POR RIEGUE DE VALORIZACION -VIAS URBANAS  - Ingresos corrientes de libre destinacion</v>
      </c>
      <c r="C1053">
        <v>32986742</v>
      </c>
      <c r="D1053">
        <v>0</v>
      </c>
      <c r="E1053">
        <v>0</v>
      </c>
      <c r="F1053">
        <v>0</v>
      </c>
      <c r="G1053">
        <v>0</v>
      </c>
      <c r="H1053">
        <v>0</v>
      </c>
    </row>
    <row r="1054" spans="1:8" x14ac:dyDescent="0.25">
      <c r="A1054" t="s">
        <v>1265</v>
      </c>
      <c r="B1054" t="str">
        <f>+VLOOKUP(A1054,Hoja5!$D$2:$E$733,2)</f>
        <v>ZONAS DE ESPACIO PUBLICO CONSTRUIDAS POR RIEGUE DE VALORIZACION - Ingresos corrientes de libre destinacion</v>
      </c>
      <c r="C1054">
        <v>16493371</v>
      </c>
      <c r="D1054">
        <v>0</v>
      </c>
      <c r="E1054">
        <v>0</v>
      </c>
      <c r="F1054">
        <v>0</v>
      </c>
      <c r="G1054">
        <v>0</v>
      </c>
      <c r="H1054">
        <v>0</v>
      </c>
    </row>
    <row r="1055" spans="1:8" x14ac:dyDescent="0.25">
      <c r="A1055" t="s">
        <v>1954</v>
      </c>
      <c r="C1055">
        <v>1987265344</v>
      </c>
      <c r="D1055">
        <v>2187265344</v>
      </c>
      <c r="E1055">
        <v>2187230948.3499999</v>
      </c>
      <c r="F1055">
        <v>1990128549</v>
      </c>
      <c r="G1055">
        <v>1862669030</v>
      </c>
      <c r="H1055">
        <v>1641457236</v>
      </c>
    </row>
    <row r="1056" spans="1:8" x14ac:dyDescent="0.25">
      <c r="A1056" t="s">
        <v>1759</v>
      </c>
      <c r="C1056">
        <v>1987265344</v>
      </c>
      <c r="D1056">
        <v>2187265344</v>
      </c>
      <c r="E1056">
        <v>2187230948.3499999</v>
      </c>
      <c r="F1056">
        <v>1990128549</v>
      </c>
      <c r="G1056">
        <v>1862669030</v>
      </c>
      <c r="H1056">
        <v>1641457236</v>
      </c>
    </row>
    <row r="1057" spans="1:8" x14ac:dyDescent="0.25">
      <c r="A1057" t="s">
        <v>1810</v>
      </c>
      <c r="C1057">
        <v>37013767</v>
      </c>
      <c r="D1057">
        <v>237013767</v>
      </c>
      <c r="E1057">
        <v>237013767</v>
      </c>
      <c r="F1057">
        <v>167350000</v>
      </c>
      <c r="G1057">
        <v>77350000</v>
      </c>
      <c r="H1057">
        <v>34965000</v>
      </c>
    </row>
    <row r="1058" spans="1:8" x14ac:dyDescent="0.25">
      <c r="A1058" t="s">
        <v>1955</v>
      </c>
      <c r="C1058">
        <v>37013767</v>
      </c>
      <c r="D1058">
        <v>237013767</v>
      </c>
      <c r="E1058">
        <v>237013767</v>
      </c>
      <c r="F1058">
        <v>167350000</v>
      </c>
      <c r="G1058">
        <v>77350000</v>
      </c>
      <c r="H1058">
        <v>34965000</v>
      </c>
    </row>
    <row r="1059" spans="1:8" x14ac:dyDescent="0.25">
      <c r="A1059" t="s">
        <v>1722</v>
      </c>
      <c r="C1059">
        <v>37013767</v>
      </c>
      <c r="D1059">
        <v>237013767</v>
      </c>
      <c r="E1059">
        <v>237013767</v>
      </c>
      <c r="F1059">
        <v>167350000</v>
      </c>
      <c r="G1059">
        <v>77350000</v>
      </c>
      <c r="H1059">
        <v>34965000</v>
      </c>
    </row>
    <row r="1060" spans="1:8" x14ac:dyDescent="0.25">
      <c r="A1060" t="s">
        <v>1281</v>
      </c>
      <c r="B1060" t="str">
        <f>+VLOOKUP(A1060,Hoja5!$D$2:$E$733,2)</f>
        <v xml:space="preserve">APOYO E INCENTIVO A LAS INVESTIGACIONES SOBRE EL IMPACTO DE LA CORRUPCCION EN LA CIUDAD DE CARTAGENA ET+ - Ingresos corrientes de libre destinacion </v>
      </c>
      <c r="C1060">
        <v>37013767</v>
      </c>
      <c r="D1060">
        <v>37013767</v>
      </c>
      <c r="E1060">
        <v>37013767</v>
      </c>
      <c r="F1060">
        <v>0</v>
      </c>
      <c r="G1060">
        <v>0</v>
      </c>
      <c r="H1060">
        <v>0</v>
      </c>
    </row>
    <row r="1061" spans="1:8" x14ac:dyDescent="0.25">
      <c r="A1061" t="s">
        <v>1279</v>
      </c>
      <c r="B1061" t="str">
        <f>+VLOOKUP(A1061,Hoja5!$D$2:$E$733,2)</f>
        <v xml:space="preserve">APOYO E INCENTIVO A LAS INVESTIGACIONES SOBRE EL IMPACTO DE LA CORRUPCION EN LA CIUDAD DE CARTAGENA ��� REINTEGROS ICLD </v>
      </c>
      <c r="C1061">
        <v>0</v>
      </c>
      <c r="D1061">
        <v>200000000</v>
      </c>
      <c r="E1061">
        <v>200000000</v>
      </c>
      <c r="F1061">
        <v>167350000</v>
      </c>
      <c r="G1061">
        <v>77350000</v>
      </c>
      <c r="H1061">
        <v>34965000</v>
      </c>
    </row>
    <row r="1062" spans="1:8" x14ac:dyDescent="0.25">
      <c r="A1062" t="s">
        <v>1956</v>
      </c>
      <c r="C1062">
        <v>1950251577</v>
      </c>
      <c r="D1062">
        <v>1950251577</v>
      </c>
      <c r="E1062">
        <v>1950217181.3499999</v>
      </c>
      <c r="F1062">
        <v>1822778549</v>
      </c>
      <c r="G1062">
        <v>1785319030</v>
      </c>
      <c r="H1062">
        <v>1606492236</v>
      </c>
    </row>
    <row r="1063" spans="1:8" x14ac:dyDescent="0.25">
      <c r="A1063" t="s">
        <v>1957</v>
      </c>
      <c r="C1063">
        <v>156685662</v>
      </c>
      <c r="D1063">
        <v>156685662</v>
      </c>
      <c r="E1063">
        <v>156685662</v>
      </c>
      <c r="F1063">
        <v>146231000</v>
      </c>
      <c r="G1063">
        <v>141122550</v>
      </c>
      <c r="H1063">
        <v>126999000</v>
      </c>
    </row>
    <row r="1064" spans="1:8" x14ac:dyDescent="0.25">
      <c r="A1064" t="s">
        <v>1722</v>
      </c>
      <c r="C1064">
        <v>156685662</v>
      </c>
      <c r="D1064">
        <v>156685662</v>
      </c>
      <c r="E1064">
        <v>156685662</v>
      </c>
      <c r="F1064">
        <v>146231000</v>
      </c>
      <c r="G1064">
        <v>141122550</v>
      </c>
      <c r="H1064">
        <v>126999000</v>
      </c>
    </row>
    <row r="1065" spans="1:8" x14ac:dyDescent="0.25">
      <c r="A1065" t="s">
        <v>1283</v>
      </c>
      <c r="B1065" t="str">
        <f>+VLOOKUP(A1065,Hoja5!$D$2:$E$733,2)</f>
        <v xml:space="preserve">AL SERVICIO DE LA CIUDADANIA EG+ - Ingresos corrientes de libre destinacion </v>
      </c>
      <c r="C1065">
        <v>85505350</v>
      </c>
      <c r="D1065">
        <v>85505350</v>
      </c>
      <c r="E1065">
        <v>85505350</v>
      </c>
      <c r="F1065">
        <v>76231000</v>
      </c>
      <c r="G1065">
        <v>71122550</v>
      </c>
      <c r="H1065">
        <v>56999000</v>
      </c>
    </row>
    <row r="1066" spans="1:8" x14ac:dyDescent="0.25">
      <c r="A1066" t="s">
        <v>1285</v>
      </c>
      <c r="B1066" t="str">
        <f>+VLOOKUP(A1066,Hoja5!$D$2:$E$733,2)</f>
        <v xml:space="preserve">DE UNA ET+ - Ingresos corrientes de libre destinacion </v>
      </c>
      <c r="C1066">
        <v>71180312</v>
      </c>
      <c r="D1066">
        <v>71180312</v>
      </c>
      <c r="E1066">
        <v>71180312</v>
      </c>
      <c r="F1066">
        <v>70000000</v>
      </c>
      <c r="G1066">
        <v>70000000</v>
      </c>
      <c r="H1066">
        <v>70000000</v>
      </c>
    </row>
    <row r="1067" spans="1:8" x14ac:dyDescent="0.25">
      <c r="A1067" t="s">
        <v>1958</v>
      </c>
      <c r="C1067">
        <v>154016399</v>
      </c>
      <c r="D1067">
        <v>154016399</v>
      </c>
      <c r="E1067">
        <v>153992012.34999999</v>
      </c>
      <c r="F1067">
        <v>153186781</v>
      </c>
      <c r="G1067">
        <v>140328474</v>
      </c>
      <c r="H1067">
        <v>98000000</v>
      </c>
    </row>
    <row r="1068" spans="1:8" x14ac:dyDescent="0.25">
      <c r="A1068" t="s">
        <v>1722</v>
      </c>
      <c r="C1068">
        <v>154016399</v>
      </c>
      <c r="D1068">
        <v>154016399</v>
      </c>
      <c r="E1068">
        <v>153992012.34999999</v>
      </c>
      <c r="F1068">
        <v>153186781</v>
      </c>
      <c r="G1068">
        <v>140328474</v>
      </c>
      <c r="H1068">
        <v>98000000</v>
      </c>
    </row>
    <row r="1069" spans="1:8" x14ac:dyDescent="0.25">
      <c r="A1069" t="s">
        <v>1287</v>
      </c>
      <c r="B1069" t="str">
        <f>+VLOOKUP(A1069,Hoja5!$D$2:$E$733,2)</f>
        <v xml:space="preserve">ESCUELA VIRTUAL DE GOBIERNO Y LIDERAZGO  - Ingresos corrientes de libre destinacion </v>
      </c>
      <c r="C1069">
        <v>70687925</v>
      </c>
      <c r="D1069">
        <v>70687925</v>
      </c>
      <c r="E1069">
        <v>70663538.349999994</v>
      </c>
      <c r="F1069">
        <v>69858307</v>
      </c>
      <c r="G1069">
        <v>57000000</v>
      </c>
      <c r="H1069">
        <v>57000000</v>
      </c>
    </row>
    <row r="1070" spans="1:8" x14ac:dyDescent="0.25">
      <c r="A1070" t="s">
        <v>1301</v>
      </c>
      <c r="B1070" t="str">
        <f>+VLOOKUP(A1070,Hoja5!$D$2:$E$733,2)</f>
        <v xml:space="preserve">CIUDADANIA LIBRE INCLUYENTE Y TRANSFORMADORA ET+ - Ingresos corrientes de libre destinacion </v>
      </c>
      <c r="C1070">
        <v>83328474</v>
      </c>
      <c r="D1070">
        <v>83328474</v>
      </c>
      <c r="E1070">
        <v>83328474</v>
      </c>
      <c r="F1070">
        <v>83328474</v>
      </c>
      <c r="G1070">
        <v>83328474</v>
      </c>
      <c r="H1070">
        <v>41000000</v>
      </c>
    </row>
    <row r="1071" spans="1:8" x14ac:dyDescent="0.25">
      <c r="A1071" t="s">
        <v>1960</v>
      </c>
      <c r="C1071">
        <v>998837732</v>
      </c>
      <c r="D1071">
        <v>998837732</v>
      </c>
      <c r="E1071">
        <v>998827723</v>
      </c>
      <c r="F1071">
        <v>943311995.77999997</v>
      </c>
      <c r="G1071">
        <v>939227723</v>
      </c>
      <c r="H1071">
        <v>939227723</v>
      </c>
    </row>
    <row r="1072" spans="1:8" x14ac:dyDescent="0.25">
      <c r="A1072" t="s">
        <v>1722</v>
      </c>
      <c r="C1072">
        <v>998837732</v>
      </c>
      <c r="D1072">
        <v>998837732</v>
      </c>
      <c r="E1072">
        <v>998827723</v>
      </c>
      <c r="F1072">
        <v>943311995.77999997</v>
      </c>
      <c r="G1072">
        <v>939227723</v>
      </c>
      <c r="H1072">
        <v>939227723</v>
      </c>
    </row>
    <row r="1073" spans="1:8" x14ac:dyDescent="0.25">
      <c r="A1073" t="s">
        <v>1291</v>
      </c>
      <c r="B1073" t="str">
        <f>+VLOOKUP(A1073,Hoja5!$D$2:$E$733,2)</f>
        <v xml:space="preserve">BARRIO HEROICO EG+ - Ingresos corrientes de libre destinacion </v>
      </c>
      <c r="C1073">
        <v>540725691</v>
      </c>
      <c r="D1073">
        <v>540725691</v>
      </c>
      <c r="E1073">
        <v>540725691</v>
      </c>
      <c r="F1073">
        <v>485209963.77999997</v>
      </c>
      <c r="G1073">
        <v>481125691</v>
      </c>
      <c r="H1073">
        <v>481125691</v>
      </c>
    </row>
    <row r="1074" spans="1:8" x14ac:dyDescent="0.25">
      <c r="A1074" t="s">
        <v>1293</v>
      </c>
      <c r="B1074" t="str">
        <f>+VLOOKUP(A1074,Hoja5!$D$2:$E$733,2)</f>
        <v xml:space="preserve">PLAN DECENAL DE CULTURA CIUDADANA EG+ - Ingresos corrientes de libre destinacion </v>
      </c>
      <c r="C1074">
        <v>458112041</v>
      </c>
      <c r="D1074">
        <v>458112041</v>
      </c>
      <c r="E1074">
        <v>458102032</v>
      </c>
      <c r="F1074">
        <v>458102032</v>
      </c>
      <c r="G1074">
        <v>458102032</v>
      </c>
      <c r="H1074">
        <v>458102032</v>
      </c>
    </row>
    <row r="1075" spans="1:8" x14ac:dyDescent="0.25">
      <c r="A1075" t="s">
        <v>1961</v>
      </c>
      <c r="C1075">
        <v>116468785</v>
      </c>
      <c r="D1075">
        <v>116468785</v>
      </c>
      <c r="E1075">
        <v>116468785</v>
      </c>
      <c r="F1075">
        <v>114882118</v>
      </c>
      <c r="G1075">
        <v>106002183</v>
      </c>
      <c r="H1075">
        <v>50613333</v>
      </c>
    </row>
    <row r="1076" spans="1:8" x14ac:dyDescent="0.25">
      <c r="A1076" t="s">
        <v>1722</v>
      </c>
      <c r="C1076">
        <v>116468785</v>
      </c>
      <c r="D1076">
        <v>116468785</v>
      </c>
      <c r="E1076">
        <v>116468785</v>
      </c>
      <c r="F1076">
        <v>114882118</v>
      </c>
      <c r="G1076">
        <v>106002183</v>
      </c>
      <c r="H1076">
        <v>50613333</v>
      </c>
    </row>
    <row r="1077" spans="1:8" x14ac:dyDescent="0.25">
      <c r="A1077" t="s">
        <v>1295</v>
      </c>
      <c r="B1077" t="str">
        <f>+VLOOKUP(A1077,Hoja5!$D$2:$E$733,2)</f>
        <v xml:space="preserve">YO SOY CARTAGENA DE KALAMARY EG+ - Ingresos corrientes de libre destinacion </v>
      </c>
      <c r="C1077">
        <v>116468785</v>
      </c>
      <c r="D1077">
        <v>116468785</v>
      </c>
      <c r="E1077">
        <v>116468785</v>
      </c>
      <c r="F1077">
        <v>114882118</v>
      </c>
      <c r="G1077">
        <v>106002183</v>
      </c>
      <c r="H1077">
        <v>50613333</v>
      </c>
    </row>
    <row r="1078" spans="1:8" x14ac:dyDescent="0.25">
      <c r="A1078" t="s">
        <v>1962</v>
      </c>
      <c r="C1078">
        <v>448080065</v>
      </c>
      <c r="D1078">
        <v>448080065</v>
      </c>
      <c r="E1078">
        <v>448080065</v>
      </c>
      <c r="F1078">
        <v>430089600</v>
      </c>
      <c r="G1078">
        <v>430089600</v>
      </c>
      <c r="H1078">
        <v>363103680</v>
      </c>
    </row>
    <row r="1079" spans="1:8" x14ac:dyDescent="0.25">
      <c r="A1079" t="s">
        <v>1722</v>
      </c>
      <c r="C1079">
        <v>448080065</v>
      </c>
      <c r="D1079">
        <v>448080065</v>
      </c>
      <c r="E1079">
        <v>448080065</v>
      </c>
      <c r="F1079">
        <v>430089600</v>
      </c>
      <c r="G1079">
        <v>430089600</v>
      </c>
      <c r="H1079">
        <v>363103680</v>
      </c>
    </row>
    <row r="1080" spans="1:8" x14ac:dyDescent="0.25">
      <c r="A1080" t="s">
        <v>1297</v>
      </c>
      <c r="B1080" t="str">
        <f>+VLOOKUP(A1080,Hoja5!$D$2:$E$733,2)</f>
        <v xml:space="preserve">NUESTRA CARTAGENA SONADA EG+ - Ingresos corrientes de libre destinacion </v>
      </c>
      <c r="C1080">
        <v>293618788</v>
      </c>
      <c r="D1080">
        <v>293618788</v>
      </c>
      <c r="E1080">
        <v>293618788</v>
      </c>
      <c r="F1080">
        <v>275628323</v>
      </c>
      <c r="G1080">
        <v>275628323</v>
      </c>
      <c r="H1080">
        <v>273018323</v>
      </c>
    </row>
    <row r="1081" spans="1:8" x14ac:dyDescent="0.25">
      <c r="A1081" t="s">
        <v>1299</v>
      </c>
      <c r="B1081" t="str">
        <f>+VLOOKUP(A1081,Hoja5!$D$2:$E$733,2)</f>
        <v xml:space="preserve">FORO CARTAGENA  EG+ - Ingresos corrientes de libre destinacion </v>
      </c>
      <c r="C1081">
        <v>154461277</v>
      </c>
      <c r="D1081">
        <v>154461277</v>
      </c>
      <c r="E1081">
        <v>154461277</v>
      </c>
      <c r="F1081">
        <v>154461277</v>
      </c>
      <c r="G1081">
        <v>154461277</v>
      </c>
      <c r="H1081">
        <v>90085357</v>
      </c>
    </row>
    <row r="1082" spans="1:8" x14ac:dyDescent="0.25">
      <c r="A1082" t="s">
        <v>1959</v>
      </c>
      <c r="C1082">
        <v>76162934</v>
      </c>
      <c r="D1082">
        <v>76162934</v>
      </c>
      <c r="E1082">
        <v>76162934</v>
      </c>
      <c r="F1082">
        <v>35077054.219999999</v>
      </c>
      <c r="G1082">
        <v>28548500</v>
      </c>
      <c r="H1082">
        <v>28548500</v>
      </c>
    </row>
    <row r="1083" spans="1:8" x14ac:dyDescent="0.25">
      <c r="A1083" t="s">
        <v>1722</v>
      </c>
      <c r="C1083">
        <v>76162934</v>
      </c>
      <c r="D1083">
        <v>76162934</v>
      </c>
      <c r="E1083">
        <v>76162934</v>
      </c>
      <c r="F1083">
        <v>35077054.219999999</v>
      </c>
      <c r="G1083">
        <v>28548500</v>
      </c>
      <c r="H1083">
        <v>28548500</v>
      </c>
    </row>
    <row r="1084" spans="1:8" x14ac:dyDescent="0.25">
      <c r="A1084" t="s">
        <v>1289</v>
      </c>
      <c r="B1084" t="str">
        <f>+VLOOKUP(A1084,Hoja5!$D$2:$E$733,2)</f>
        <v xml:space="preserve">CONECTATE CON CARTAGENA ET+ - Ingresos corrientes de libre destinacion </v>
      </c>
      <c r="C1084">
        <v>76162934</v>
      </c>
      <c r="D1084">
        <v>76162934</v>
      </c>
      <c r="E1084">
        <v>76162934</v>
      </c>
      <c r="F1084">
        <v>35077054.219999999</v>
      </c>
      <c r="G1084">
        <v>28548500</v>
      </c>
      <c r="H1084">
        <v>28548500</v>
      </c>
    </row>
    <row r="1085" spans="1:8" x14ac:dyDescent="0.25">
      <c r="A1085" t="s">
        <v>1963</v>
      </c>
      <c r="C1085">
        <v>26762792757</v>
      </c>
      <c r="D1085">
        <v>18257137001.060001</v>
      </c>
      <c r="E1085">
        <v>15592874544.690001</v>
      </c>
      <c r="F1085">
        <v>15592874543.5</v>
      </c>
      <c r="G1085">
        <v>15592874543.5</v>
      </c>
      <c r="H1085">
        <v>14999174485.5</v>
      </c>
    </row>
    <row r="1086" spans="1:8" x14ac:dyDescent="0.25">
      <c r="A1086" t="s">
        <v>1715</v>
      </c>
      <c r="C1086">
        <v>26762792757</v>
      </c>
      <c r="D1086">
        <v>18257137001.060001</v>
      </c>
      <c r="E1086">
        <v>15592874544.690001</v>
      </c>
      <c r="F1086">
        <v>15592874543.5</v>
      </c>
      <c r="G1086">
        <v>15592874543.5</v>
      </c>
      <c r="H1086">
        <v>14999174485.5</v>
      </c>
    </row>
    <row r="1087" spans="1:8" x14ac:dyDescent="0.25">
      <c r="A1087" t="s">
        <v>1965</v>
      </c>
      <c r="B1087" t="str">
        <f>+VLOOKUP(A1087,Hoja5!$D$2:$E$733,2)</f>
        <v>MI CASA, MI ENTORNO, MI HABITAT- MEDICION INTEGRAL DE LAS NECESIDADES HABITACIONALES (MIHN) ESTUDIO Y CONSULTORIA- IPU 15%</v>
      </c>
      <c r="C1087">
        <v>26762792757</v>
      </c>
      <c r="D1087">
        <v>18257137001.060001</v>
      </c>
      <c r="E1087">
        <v>15592874544.690001</v>
      </c>
      <c r="F1087">
        <v>15592874543.5</v>
      </c>
      <c r="G1087">
        <v>15592874543.5</v>
      </c>
      <c r="H1087">
        <v>14999174485.5</v>
      </c>
    </row>
    <row r="1088" spans="1:8" x14ac:dyDescent="0.25">
      <c r="A1088" t="s">
        <v>1971</v>
      </c>
      <c r="B1088" t="str">
        <f>+VLOOKUP(A1088,Hoja5!$D$2:$E$733,2)</f>
        <v xml:space="preserve">PLAN INTEGRAL DE SEGURIDAD CIUDADANA - Contribucion de Contratos de Obras Publicas </v>
      </c>
      <c r="C1088">
        <v>5558775296</v>
      </c>
      <c r="D1088">
        <v>3117439661.9000001</v>
      </c>
      <c r="E1088">
        <v>2484295329</v>
      </c>
      <c r="F1088">
        <v>2484295328.5</v>
      </c>
      <c r="G1088">
        <v>2484295328.5</v>
      </c>
      <c r="H1088">
        <v>2462220043.5</v>
      </c>
    </row>
    <row r="1089" spans="1:8" x14ac:dyDescent="0.25">
      <c r="A1089" t="s">
        <v>1969</v>
      </c>
      <c r="C1089">
        <v>4000000000</v>
      </c>
      <c r="D1089">
        <v>1566459600</v>
      </c>
      <c r="E1089">
        <v>1073050000</v>
      </c>
      <c r="F1089">
        <v>1073049999.5</v>
      </c>
      <c r="G1089">
        <v>1073049999.5</v>
      </c>
      <c r="H1089">
        <v>1073049999.5</v>
      </c>
    </row>
    <row r="1090" spans="1:8" x14ac:dyDescent="0.25">
      <c r="A1090" t="s">
        <v>1329</v>
      </c>
      <c r="B1090" t="str">
        <f>+VLOOKUP(A1090,Hoja5!$D$2:$E$733,2)</f>
        <v xml:space="preserve">DESARROLLO DE LA ESCUELA DE INICIACION Y FORMACION DEPORTIVA  -TG+ - Tasa prodeporte y recreacion </v>
      </c>
      <c r="C1090">
        <v>3500000000</v>
      </c>
      <c r="D1090">
        <v>1566459600</v>
      </c>
      <c r="E1090">
        <v>1073050000</v>
      </c>
      <c r="F1090">
        <v>1073049999.5</v>
      </c>
      <c r="G1090">
        <v>1073049999.5</v>
      </c>
      <c r="H1090">
        <v>1073049999.5</v>
      </c>
    </row>
    <row r="1091" spans="1:8" x14ac:dyDescent="0.25">
      <c r="A1091" t="s">
        <v>1331</v>
      </c>
      <c r="B1091" t="str">
        <f>+VLOOKUP(A1091,Hoja5!$D$2:$E$733,2)</f>
        <v xml:space="preserve">FORTALECIMIENTO DEL DEPORTE ESTUDIANTIL -TG+ - Tasa prodeporte y recreacion </v>
      </c>
      <c r="C1091">
        <v>500000000</v>
      </c>
      <c r="D1091">
        <v>0</v>
      </c>
      <c r="E1091">
        <v>0</v>
      </c>
      <c r="F1091">
        <v>0</v>
      </c>
      <c r="G1091">
        <v>0</v>
      </c>
      <c r="H1091">
        <v>0</v>
      </c>
    </row>
    <row r="1092" spans="1:8" x14ac:dyDescent="0.25">
      <c r="A1092" t="s">
        <v>1975</v>
      </c>
      <c r="C1092">
        <v>10500000</v>
      </c>
      <c r="D1092">
        <v>10500000</v>
      </c>
      <c r="E1092">
        <v>0</v>
      </c>
      <c r="F1092">
        <v>0</v>
      </c>
      <c r="G1092">
        <v>0</v>
      </c>
      <c r="H1092">
        <v>0</v>
      </c>
    </row>
    <row r="1093" spans="1:8" x14ac:dyDescent="0.25">
      <c r="A1093" t="s">
        <v>1349</v>
      </c>
      <c r="B1093" t="str">
        <f>+VLOOKUP(A1093,Hoja5!$D$2:$E$733,2)</f>
        <v>DESARROLLO DE LA ESCUELA DE INICIACION Y FORMACION DEPORTIVA  -TG+ - Arrendamiento escenarios deportivos</v>
      </c>
      <c r="C1093">
        <v>10500000</v>
      </c>
      <c r="D1093">
        <v>10500000</v>
      </c>
      <c r="E1093">
        <v>0</v>
      </c>
      <c r="F1093">
        <v>0</v>
      </c>
      <c r="G1093">
        <v>0</v>
      </c>
      <c r="H1093">
        <v>0</v>
      </c>
    </row>
    <row r="1094" spans="1:8" x14ac:dyDescent="0.25">
      <c r="A1094" t="s">
        <v>1976</v>
      </c>
      <c r="C1094">
        <v>269281914</v>
      </c>
      <c r="D1094">
        <v>413337679.89999998</v>
      </c>
      <c r="E1094">
        <v>411031914</v>
      </c>
      <c r="F1094">
        <v>411031914</v>
      </c>
      <c r="G1094">
        <v>411031914</v>
      </c>
      <c r="H1094">
        <v>411031914</v>
      </c>
    </row>
    <row r="1095" spans="1:8" x14ac:dyDescent="0.25">
      <c r="A1095" t="s">
        <v>1379</v>
      </c>
      <c r="B1095" t="str">
        <f>+VLOOKUP(A1095,Hoja5!$D$2:$E$733,2)</f>
        <v>DESARROLLO DE LA ESCUELA DE INICIACION Y FORMACION DEPORTIVA  -TG+ - SGP  Proposito General - Deportes</v>
      </c>
      <c r="C1095">
        <v>269281914</v>
      </c>
      <c r="D1095">
        <v>269281914</v>
      </c>
      <c r="E1095">
        <v>269281914</v>
      </c>
      <c r="F1095">
        <v>269281914</v>
      </c>
      <c r="G1095">
        <v>269281914</v>
      </c>
      <c r="H1095">
        <v>269281914</v>
      </c>
    </row>
    <row r="1096" spans="1:8" x14ac:dyDescent="0.25">
      <c r="A1096" t="s">
        <v>1373</v>
      </c>
      <c r="B1096" t="str">
        <f>+VLOOKUP(A1096,Hoja5!$D$2:$E$733,2)</f>
        <v>DESARROLLO DE LA ESCUELA DE INICIACION Y FORMACION DEPORTIVA -SGP  Proposito General - Deportes</v>
      </c>
      <c r="C1096">
        <v>0</v>
      </c>
      <c r="D1096">
        <v>144055765.90000001</v>
      </c>
      <c r="E1096">
        <v>141750000</v>
      </c>
      <c r="F1096">
        <v>141750000</v>
      </c>
      <c r="G1096">
        <v>141750000</v>
      </c>
      <c r="H1096">
        <v>141750000</v>
      </c>
    </row>
    <row r="1097" spans="1:8" x14ac:dyDescent="0.25">
      <c r="A1097" t="s">
        <v>1977</v>
      </c>
      <c r="C1097">
        <v>1127142382</v>
      </c>
      <c r="D1097">
        <v>1127142382</v>
      </c>
      <c r="E1097">
        <v>1000213415</v>
      </c>
      <c r="F1097">
        <v>1000213415</v>
      </c>
      <c r="G1097">
        <v>1000213415</v>
      </c>
      <c r="H1097">
        <v>978138130</v>
      </c>
    </row>
    <row r="1098" spans="1:8" x14ac:dyDescent="0.25">
      <c r="A1098" t="s">
        <v>1393</v>
      </c>
      <c r="B1098" t="str">
        <f>+VLOOKUP(A1098,Hoja5!$D$2:$E$733,2)</f>
        <v>DESARROLLO DE LA ESCUELA DE INICIACION Y FORMACION DEPORTIVA  -TG+ - ICAT 3%</v>
      </c>
      <c r="C1098">
        <v>788640580</v>
      </c>
      <c r="D1098">
        <v>788640580</v>
      </c>
      <c r="E1098">
        <v>776036230</v>
      </c>
      <c r="F1098">
        <v>776036230</v>
      </c>
      <c r="G1098">
        <v>776036230</v>
      </c>
      <c r="H1098">
        <v>776036230</v>
      </c>
    </row>
    <row r="1099" spans="1:8" x14ac:dyDescent="0.25">
      <c r="A1099" t="s">
        <v>1397</v>
      </c>
      <c r="B1099" t="str">
        <f>+VLOOKUP(A1099,Hoja5!$D$2:$E$733,2)</f>
        <v>FORTALECIMIENTO DEL DEPORTE ESTUDIANTIL -TG+ - ICAT 3%</v>
      </c>
      <c r="C1099">
        <v>338501802</v>
      </c>
      <c r="D1099">
        <v>338501802</v>
      </c>
      <c r="E1099">
        <v>224177185</v>
      </c>
      <c r="F1099">
        <v>224177185</v>
      </c>
      <c r="G1099">
        <v>224177185</v>
      </c>
      <c r="H1099">
        <v>202101900</v>
      </c>
    </row>
    <row r="1100" spans="1:8" x14ac:dyDescent="0.25">
      <c r="A1100" t="s">
        <v>1415</v>
      </c>
      <c r="B1100" t="str">
        <f>+VLOOKUP(A1100,Hoja5!$D$2:$E$733,2)</f>
        <v>DESARROLLO DE LA ESCUELA DE INICIACION Y FORMACION DEPORTIVA - ICAT (3 %)</v>
      </c>
      <c r="C1100">
        <v>0</v>
      </c>
      <c r="D1100">
        <v>0</v>
      </c>
      <c r="E1100">
        <v>0</v>
      </c>
      <c r="F1100">
        <v>0</v>
      </c>
      <c r="G1100">
        <v>0</v>
      </c>
      <c r="H1100">
        <v>0</v>
      </c>
    </row>
    <row r="1101" spans="1:8" x14ac:dyDescent="0.25">
      <c r="A1101" t="s">
        <v>1417</v>
      </c>
      <c r="B1101" t="str">
        <f>+VLOOKUP(A1101,Hoja5!$D$2:$E$733,2)</f>
        <v>FORTALECIMIENTO DEL DEPORTE ESTUDIANTIL- ICAT (3 %)</v>
      </c>
      <c r="C1101">
        <v>0</v>
      </c>
      <c r="D1101">
        <v>0</v>
      </c>
      <c r="E1101">
        <v>0</v>
      </c>
      <c r="F1101">
        <v>0</v>
      </c>
      <c r="G1101">
        <v>0</v>
      </c>
      <c r="H1101">
        <v>0</v>
      </c>
    </row>
    <row r="1102" spans="1:8" x14ac:dyDescent="0.25">
      <c r="A1102" t="s">
        <v>1980</v>
      </c>
      <c r="C1102">
        <v>151851000</v>
      </c>
      <c r="D1102">
        <v>0</v>
      </c>
      <c r="E1102">
        <v>0</v>
      </c>
      <c r="F1102">
        <v>0</v>
      </c>
      <c r="G1102">
        <v>0</v>
      </c>
      <c r="H1102">
        <v>0</v>
      </c>
    </row>
    <row r="1103" spans="1:8" x14ac:dyDescent="0.25">
      <c r="A1103" t="s">
        <v>1437</v>
      </c>
      <c r="B1103" t="str">
        <f>+VLOOKUP(A1103,Hoja5!$D$2:$E$733,2)</f>
        <v xml:space="preserve">DESARROLLO DE LA ESCUELA DE INICIACION Y FORMACION DEPORTIVA  -TG+ - Rendimientos Financieros ICAT 3% </v>
      </c>
      <c r="C1103">
        <v>151851000</v>
      </c>
      <c r="D1103">
        <v>0</v>
      </c>
      <c r="E1103">
        <v>0</v>
      </c>
      <c r="F1103">
        <v>0</v>
      </c>
      <c r="G1103">
        <v>0</v>
      </c>
      <c r="H1103">
        <v>0</v>
      </c>
    </row>
    <row r="1104" spans="1:8" x14ac:dyDescent="0.25">
      <c r="A1104" t="s">
        <v>1972</v>
      </c>
      <c r="B1104" t="str">
        <f>+VLOOKUP(A1104,Hoja5!$D$2:$E$733,2)</f>
        <v xml:space="preserve">PLAN INTEGRAL DE SEGURIDAD CIUDADANA - Contribucion de Contratos de Obras Publicas </v>
      </c>
      <c r="C1104">
        <v>5020975672</v>
      </c>
      <c r="D1104">
        <v>2481717139.02</v>
      </c>
      <c r="E1104">
        <v>2170438622</v>
      </c>
      <c r="F1104">
        <v>2170438622</v>
      </c>
      <c r="G1104">
        <v>2170438622</v>
      </c>
      <c r="H1104">
        <v>2170438622</v>
      </c>
    </row>
    <row r="1105" spans="1:8" x14ac:dyDescent="0.25">
      <c r="A1105" t="s">
        <v>1969</v>
      </c>
      <c r="C1105">
        <v>3000000000</v>
      </c>
      <c r="D1105">
        <v>0</v>
      </c>
      <c r="E1105">
        <v>0</v>
      </c>
      <c r="F1105">
        <v>0</v>
      </c>
      <c r="G1105">
        <v>0</v>
      </c>
      <c r="H1105">
        <v>0</v>
      </c>
    </row>
    <row r="1106" spans="1:8" x14ac:dyDescent="0.25">
      <c r="A1106" t="s">
        <v>1333</v>
      </c>
      <c r="B1106" t="str">
        <f>+VLOOKUP(A1106,Hoja5!$D$2:$E$733,2)</f>
        <v xml:space="preserve">CONSOLIDACION DEL SISTEMA DEPORTIVO DISTRITAL   -TG+ - Tasa prodeporte y recreacion </v>
      </c>
      <c r="C1106">
        <v>3000000000</v>
      </c>
      <c r="D1106">
        <v>0</v>
      </c>
      <c r="E1106">
        <v>0</v>
      </c>
      <c r="F1106">
        <v>0</v>
      </c>
      <c r="G1106">
        <v>0</v>
      </c>
      <c r="H1106">
        <v>0</v>
      </c>
    </row>
    <row r="1107" spans="1:8" x14ac:dyDescent="0.25">
      <c r="A1107" t="s">
        <v>1976</v>
      </c>
      <c r="C1107">
        <v>499635636</v>
      </c>
      <c r="D1107">
        <v>960377103.01999998</v>
      </c>
      <c r="E1107">
        <v>766262584</v>
      </c>
      <c r="F1107">
        <v>766262584</v>
      </c>
      <c r="G1107">
        <v>766262584</v>
      </c>
      <c r="H1107">
        <v>766262584</v>
      </c>
    </row>
    <row r="1108" spans="1:8" x14ac:dyDescent="0.25">
      <c r="A1108" t="s">
        <v>1381</v>
      </c>
      <c r="B1108" t="str">
        <f>+VLOOKUP(A1108,Hoja5!$D$2:$E$733,2)</f>
        <v>CONSOLIDACION DEL SISTEMA DEPORTIVO DISTRITAL   -TG+ - SGP  Proposito General - Deportes</v>
      </c>
      <c r="C1108">
        <v>499635636</v>
      </c>
      <c r="D1108">
        <v>499635636</v>
      </c>
      <c r="E1108">
        <v>361742634</v>
      </c>
      <c r="F1108">
        <v>361742634</v>
      </c>
      <c r="G1108">
        <v>361742634</v>
      </c>
      <c r="H1108">
        <v>361742634</v>
      </c>
    </row>
    <row r="1109" spans="1:8" x14ac:dyDescent="0.25">
      <c r="A1109" t="s">
        <v>1375</v>
      </c>
      <c r="B1109" t="str">
        <f>+VLOOKUP(A1109,Hoja5!$D$2:$E$733,2)</f>
        <v>CONSOLIDACION DEL SISTEMA DEPORTIVO DISTRITAL - SGP  Proposito General - Deportes</v>
      </c>
      <c r="C1109">
        <v>0</v>
      </c>
      <c r="D1109">
        <v>460741467.01999998</v>
      </c>
      <c r="E1109">
        <v>404519950</v>
      </c>
      <c r="F1109">
        <v>404519950</v>
      </c>
      <c r="G1109">
        <v>404519950</v>
      </c>
      <c r="H1109">
        <v>404519950</v>
      </c>
    </row>
    <row r="1110" spans="1:8" x14ac:dyDescent="0.25">
      <c r="A1110" t="s">
        <v>1977</v>
      </c>
      <c r="C1110">
        <v>1521340036</v>
      </c>
      <c r="D1110">
        <v>1521340036</v>
      </c>
      <c r="E1110">
        <v>1404176038</v>
      </c>
      <c r="F1110">
        <v>1404176038</v>
      </c>
      <c r="G1110">
        <v>1404176038</v>
      </c>
      <c r="H1110">
        <v>1404176038</v>
      </c>
    </row>
    <row r="1111" spans="1:8" x14ac:dyDescent="0.25">
      <c r="A1111" t="s">
        <v>1399</v>
      </c>
      <c r="B1111" t="str">
        <f>+VLOOKUP(A1111,Hoja5!$D$2:$E$733,2)</f>
        <v>CONSOLIDACION DEL SISTEMA DEPORTIVO DISTRITAL   -TG+ - ICAT 3%</v>
      </c>
      <c r="C1111">
        <v>1521340036</v>
      </c>
      <c r="D1111">
        <v>1521340036</v>
      </c>
      <c r="E1111">
        <v>1404176038</v>
      </c>
      <c r="F1111">
        <v>1404176038</v>
      </c>
      <c r="G1111">
        <v>1404176038</v>
      </c>
      <c r="H1111">
        <v>1404176038</v>
      </c>
    </row>
    <row r="1112" spans="1:8" x14ac:dyDescent="0.25">
      <c r="A1112" t="s">
        <v>1419</v>
      </c>
      <c r="B1112" t="str">
        <f>+VLOOKUP(A1112,Hoja5!$D$2:$E$733,2)</f>
        <v>CONSOLIDACION DEL SISTEMA DEPORTIVO DISTRITAL - ICAT (3 %)</v>
      </c>
      <c r="C1112">
        <v>0</v>
      </c>
      <c r="D1112">
        <v>0</v>
      </c>
      <c r="E1112">
        <v>0</v>
      </c>
      <c r="F1112">
        <v>0</v>
      </c>
      <c r="G1112">
        <v>0</v>
      </c>
      <c r="H1112">
        <v>0</v>
      </c>
    </row>
    <row r="1113" spans="1:8" x14ac:dyDescent="0.25">
      <c r="A1113" t="s">
        <v>1973</v>
      </c>
      <c r="B1113" t="str">
        <f>+VLOOKUP(A1113,Hoja5!$D$2:$E$733,2)</f>
        <v xml:space="preserve">PLAN INTEGRAL DE SEGURIDAD CIUDADANA - Contribucion de Contratos de Obras Publicas </v>
      </c>
      <c r="C1113">
        <v>2675248338</v>
      </c>
      <c r="D1113">
        <v>1675248338</v>
      </c>
      <c r="E1113">
        <v>1505964415</v>
      </c>
      <c r="F1113">
        <v>1505964415</v>
      </c>
      <c r="G1113">
        <v>1505964415</v>
      </c>
      <c r="H1113">
        <v>1505964415</v>
      </c>
    </row>
    <row r="1114" spans="1:8" x14ac:dyDescent="0.25">
      <c r="A1114" t="s">
        <v>1969</v>
      </c>
      <c r="C1114">
        <v>1000000000</v>
      </c>
      <c r="D1114">
        <v>0</v>
      </c>
      <c r="E1114">
        <v>0</v>
      </c>
      <c r="F1114">
        <v>0</v>
      </c>
      <c r="G1114">
        <v>0</v>
      </c>
      <c r="H1114">
        <v>0</v>
      </c>
    </row>
    <row r="1115" spans="1:8" x14ac:dyDescent="0.25">
      <c r="A1115" t="s">
        <v>1335</v>
      </c>
      <c r="B1115" t="str">
        <f>+VLOOKUP(A1115,Hoja5!$D$2:$E$733,2)</f>
        <v xml:space="preserve">INTEGRACION COMUNITARIA A TRAVES DEL  DEPORTE - ET+ - Tasa prodeporte y recreacion </v>
      </c>
      <c r="C1115">
        <v>1000000000</v>
      </c>
      <c r="D1115">
        <v>0</v>
      </c>
      <c r="E1115">
        <v>0</v>
      </c>
      <c r="F1115">
        <v>0</v>
      </c>
      <c r="G1115">
        <v>0</v>
      </c>
      <c r="H1115">
        <v>0</v>
      </c>
    </row>
    <row r="1116" spans="1:8" x14ac:dyDescent="0.25">
      <c r="A1116" t="s">
        <v>1976</v>
      </c>
      <c r="C1116">
        <v>673204785</v>
      </c>
      <c r="D1116">
        <v>673204785</v>
      </c>
      <c r="E1116">
        <v>673204784</v>
      </c>
      <c r="F1116">
        <v>673204784</v>
      </c>
      <c r="G1116">
        <v>673204784</v>
      </c>
      <c r="H1116">
        <v>673204784</v>
      </c>
    </row>
    <row r="1117" spans="1:8" x14ac:dyDescent="0.25">
      <c r="A1117" t="s">
        <v>1383</v>
      </c>
      <c r="B1117" t="str">
        <f>+VLOOKUP(A1117,Hoja5!$D$2:$E$733,2)</f>
        <v>INTEGRACION COMUNITARIA A TRAVES DEL  DEPORTE - ET+ - SGP  Proposito General - Deportes</v>
      </c>
      <c r="C1117">
        <v>673204785</v>
      </c>
      <c r="D1117">
        <v>673204785</v>
      </c>
      <c r="E1117">
        <v>673204784</v>
      </c>
      <c r="F1117">
        <v>673204784</v>
      </c>
      <c r="G1117">
        <v>673204784</v>
      </c>
      <c r="H1117">
        <v>673204784</v>
      </c>
    </row>
    <row r="1118" spans="1:8" x14ac:dyDescent="0.25">
      <c r="A1118" t="s">
        <v>1377</v>
      </c>
      <c r="B1118" t="str">
        <f>+VLOOKUP(A1118,Hoja5!$D$2:$E$733,2)</f>
        <v>INTEGRACION COMUNITARIA A TRAVES DEL  DEPORTE -  SGP  Proposito General - Deportes</v>
      </c>
      <c r="C1118">
        <v>0</v>
      </c>
      <c r="D1118">
        <v>0</v>
      </c>
      <c r="E1118">
        <v>0</v>
      </c>
      <c r="F1118">
        <v>0</v>
      </c>
      <c r="G1118">
        <v>0</v>
      </c>
      <c r="H1118">
        <v>0</v>
      </c>
    </row>
    <row r="1119" spans="1:8" x14ac:dyDescent="0.25">
      <c r="A1119" t="s">
        <v>1977</v>
      </c>
      <c r="C1119">
        <v>1002043553</v>
      </c>
      <c r="D1119">
        <v>1002043553</v>
      </c>
      <c r="E1119">
        <v>832759631</v>
      </c>
      <c r="F1119">
        <v>832759631</v>
      </c>
      <c r="G1119">
        <v>832759631</v>
      </c>
      <c r="H1119">
        <v>832759631</v>
      </c>
    </row>
    <row r="1120" spans="1:8" x14ac:dyDescent="0.25">
      <c r="A1120" t="s">
        <v>1401</v>
      </c>
      <c r="B1120" t="str">
        <f>+VLOOKUP(A1120,Hoja5!$D$2:$E$733,2)</f>
        <v>INTEGRACION COMUNITARIA A TRAVES DEL  DEPORTE - ET+ - ICAT 3%</v>
      </c>
      <c r="C1120">
        <v>1002043553</v>
      </c>
      <c r="D1120">
        <v>1002043553</v>
      </c>
      <c r="E1120">
        <v>832759631</v>
      </c>
      <c r="F1120">
        <v>832759631</v>
      </c>
      <c r="G1120">
        <v>832759631</v>
      </c>
      <c r="H1120">
        <v>832759631</v>
      </c>
    </row>
    <row r="1121" spans="1:8" x14ac:dyDescent="0.25">
      <c r="A1121" t="s">
        <v>1421</v>
      </c>
      <c r="B1121" t="str">
        <f>+VLOOKUP(A1121,Hoja5!$D$2:$E$733,2)</f>
        <v>INTEGRACION COMUNITARIA A TRAVES DEL DEPORTE- ICAT (3 %)</v>
      </c>
      <c r="C1121">
        <v>0</v>
      </c>
      <c r="D1121">
        <v>0</v>
      </c>
      <c r="E1121">
        <v>0</v>
      </c>
      <c r="F1121">
        <v>0</v>
      </c>
      <c r="G1121">
        <v>0</v>
      </c>
      <c r="H1121">
        <v>0</v>
      </c>
    </row>
    <row r="1122" spans="1:8" x14ac:dyDescent="0.25">
      <c r="A1122" t="s">
        <v>1970</v>
      </c>
      <c r="B1122" t="str">
        <f>+VLOOKUP(A1122,Hoja5!$D$2:$E$733,2)</f>
        <v xml:space="preserve">PLAN INTEGRAL DE SEGURIDAD CIUDADANA - Contribucion de Contratos de Obras Publicas </v>
      </c>
      <c r="C1122">
        <v>2560973708</v>
      </c>
      <c r="D1122">
        <v>1757271708</v>
      </c>
      <c r="E1122">
        <v>1484538000</v>
      </c>
      <c r="F1122">
        <v>1484538000</v>
      </c>
      <c r="G1122">
        <v>1484538000</v>
      </c>
      <c r="H1122">
        <v>1484538000</v>
      </c>
    </row>
    <row r="1123" spans="1:8" x14ac:dyDescent="0.25">
      <c r="A1123" t="s">
        <v>1969</v>
      </c>
      <c r="C1123">
        <v>1045000000</v>
      </c>
      <c r="D1123">
        <v>221298000</v>
      </c>
      <c r="E1123">
        <v>37800000</v>
      </c>
      <c r="F1123">
        <v>37800000</v>
      </c>
      <c r="G1123">
        <v>37800000</v>
      </c>
      <c r="H1123">
        <v>37800000</v>
      </c>
    </row>
    <row r="1124" spans="1:8" x14ac:dyDescent="0.25">
      <c r="A1124" t="s">
        <v>1337</v>
      </c>
      <c r="B1124" t="str">
        <f>+VLOOKUP(A1124,Hoja5!$D$2:$E$733,2)</f>
        <v xml:space="preserve">TRANSFORMACION DE HABITOS PARA LA GENERACION DE ENTORNOS SALUDABLES EN EL DISTRITO DE CARTAGENA DE INDIAS - TG+ - Tasa prodeporte y recreacion </v>
      </c>
      <c r="C1124">
        <v>1000000000</v>
      </c>
      <c r="D1124">
        <v>122696000</v>
      </c>
      <c r="E1124">
        <v>0</v>
      </c>
      <c r="F1124">
        <v>0</v>
      </c>
      <c r="G1124">
        <v>0</v>
      </c>
      <c r="H1124">
        <v>0</v>
      </c>
    </row>
    <row r="1125" spans="1:8" x14ac:dyDescent="0.25">
      <c r="A1125" t="s">
        <v>1339</v>
      </c>
      <c r="B1125" t="str">
        <f>+VLOOKUP(A1125,Hoja5!$D$2:$E$733,2)</f>
        <v xml:space="preserve">MODERNIZACION DEL CAF -TG+ - Tasa prodeporte y recreacion </v>
      </c>
      <c r="C1125">
        <v>45000000</v>
      </c>
      <c r="D1125">
        <v>60802000</v>
      </c>
      <c r="E1125">
        <v>0</v>
      </c>
      <c r="F1125">
        <v>0</v>
      </c>
      <c r="G1125">
        <v>0</v>
      </c>
      <c r="H1125">
        <v>0</v>
      </c>
    </row>
    <row r="1126" spans="1:8" x14ac:dyDescent="0.25">
      <c r="A1126" t="s">
        <v>1325</v>
      </c>
      <c r="B1126" t="str">
        <f>+VLOOKUP(A1126,Hoja5!$D$2:$E$733,2)</f>
        <v>MEJORAMIENTO DE LOS ESTILOS DE VIDA -TG+ - Tasa Pro Deporte y Recreación</v>
      </c>
      <c r="C1126">
        <v>0</v>
      </c>
      <c r="D1126">
        <v>37800000</v>
      </c>
      <c r="E1126">
        <v>37800000</v>
      </c>
      <c r="F1126">
        <v>37800000</v>
      </c>
      <c r="G1126">
        <v>37800000</v>
      </c>
      <c r="H1126">
        <v>37800000</v>
      </c>
    </row>
    <row r="1127" spans="1:8" x14ac:dyDescent="0.25">
      <c r="A1127" t="s">
        <v>1975</v>
      </c>
      <c r="C1127">
        <v>15000000</v>
      </c>
      <c r="D1127">
        <v>15000000</v>
      </c>
      <c r="E1127">
        <v>0</v>
      </c>
      <c r="F1127">
        <v>0</v>
      </c>
      <c r="G1127">
        <v>0</v>
      </c>
      <c r="H1127">
        <v>0</v>
      </c>
    </row>
    <row r="1128" spans="1:8" x14ac:dyDescent="0.25">
      <c r="A1128" t="s">
        <v>1353</v>
      </c>
      <c r="B1128" t="str">
        <f>+VLOOKUP(A1128,Hoja5!$D$2:$E$733,2)</f>
        <v>TRANSFORMACION DE HABITOS PARA LA GENERACION DE ENTORNOS SALUDABLES EN EL DISTRITO DE CARTAGENA DE INDIAS - TG+ - Arrendamiento escenarios deportivos</v>
      </c>
      <c r="C1128">
        <v>15000000</v>
      </c>
      <c r="D1128">
        <v>15000000</v>
      </c>
      <c r="E1128">
        <v>0</v>
      </c>
      <c r="F1128">
        <v>0</v>
      </c>
      <c r="G1128">
        <v>0</v>
      </c>
      <c r="H1128">
        <v>0</v>
      </c>
    </row>
    <row r="1129" spans="1:8" x14ac:dyDescent="0.25">
      <c r="A1129" t="s">
        <v>1976</v>
      </c>
      <c r="C1129">
        <v>254373578</v>
      </c>
      <c r="D1129">
        <v>274373578</v>
      </c>
      <c r="E1129">
        <v>207900000</v>
      </c>
      <c r="F1129">
        <v>207900000</v>
      </c>
      <c r="G1129">
        <v>207900000</v>
      </c>
      <c r="H1129">
        <v>207900000</v>
      </c>
    </row>
    <row r="1130" spans="1:8" x14ac:dyDescent="0.25">
      <c r="A1130" t="s">
        <v>1385</v>
      </c>
      <c r="B1130" t="str">
        <f>+VLOOKUP(A1130,Hoja5!$D$2:$E$733,2)</f>
        <v>MEJORAMIENTO DE LOS ESTILOS DE VIDA TG+ -SGP  Proposito General - Deportes</v>
      </c>
      <c r="C1130">
        <v>254373578</v>
      </c>
      <c r="D1130">
        <v>254373578</v>
      </c>
      <c r="E1130">
        <v>207900000</v>
      </c>
      <c r="F1130">
        <v>207900000</v>
      </c>
      <c r="G1130">
        <v>207900000</v>
      </c>
      <c r="H1130">
        <v>207900000</v>
      </c>
    </row>
    <row r="1131" spans="1:8" x14ac:dyDescent="0.25">
      <c r="A1131" t="s">
        <v>1359</v>
      </c>
      <c r="B1131" t="str">
        <f>+VLOOKUP(A1131,Hoja5!$D$2:$E$733,2)</f>
        <v>MEJORAMIENTO DE LOS ESTILOS DE VIDA - SGP  Proposito General - Deportes</v>
      </c>
      <c r="C1131">
        <v>0</v>
      </c>
      <c r="D1131">
        <v>20000000</v>
      </c>
      <c r="E1131">
        <v>0</v>
      </c>
      <c r="F1131">
        <v>0</v>
      </c>
      <c r="G1131">
        <v>0</v>
      </c>
      <c r="H1131">
        <v>0</v>
      </c>
    </row>
    <row r="1132" spans="1:8" x14ac:dyDescent="0.25">
      <c r="A1132" t="s">
        <v>1977</v>
      </c>
      <c r="C1132">
        <v>1246600130</v>
      </c>
      <c r="D1132">
        <v>1246600130</v>
      </c>
      <c r="E1132">
        <v>1238838000</v>
      </c>
      <c r="F1132">
        <v>1238838000</v>
      </c>
      <c r="G1132">
        <v>1238838000</v>
      </c>
      <c r="H1132">
        <v>1238838000</v>
      </c>
    </row>
    <row r="1133" spans="1:8" x14ac:dyDescent="0.25">
      <c r="A1133" t="s">
        <v>1403</v>
      </c>
      <c r="B1133" t="str">
        <f>+VLOOKUP(A1133,Hoja5!$D$2:$E$733,2)</f>
        <v>MEJORAMIENTO DE LOS ESTILOS DE VIDA TG+ - ICAT 3%</v>
      </c>
      <c r="C1133">
        <v>1246600130</v>
      </c>
      <c r="D1133">
        <v>1246600130</v>
      </c>
      <c r="E1133">
        <v>1238838000</v>
      </c>
      <c r="F1133">
        <v>1238838000</v>
      </c>
      <c r="G1133">
        <v>1238838000</v>
      </c>
      <c r="H1133">
        <v>1238838000</v>
      </c>
    </row>
    <row r="1134" spans="1:8" x14ac:dyDescent="0.25">
      <c r="A1134" t="s">
        <v>1423</v>
      </c>
      <c r="B1134" t="str">
        <f>+VLOOKUP(A1134,Hoja5!$D$2:$E$733,2)</f>
        <v>MEJORAMIENTO DE LOS ESTILOS DE VIDA - ICAT (3 %)</v>
      </c>
      <c r="C1134">
        <v>0</v>
      </c>
      <c r="D1134">
        <v>0</v>
      </c>
      <c r="E1134">
        <v>0</v>
      </c>
      <c r="F1134">
        <v>0</v>
      </c>
      <c r="G1134">
        <v>0</v>
      </c>
      <c r="H1134">
        <v>0</v>
      </c>
    </row>
    <row r="1135" spans="1:8" x14ac:dyDescent="0.25">
      <c r="A1135" t="s">
        <v>1966</v>
      </c>
      <c r="B1135" t="str">
        <f>+VLOOKUP(A1135,Hoja5!$D$2:$E$733,2)</f>
        <v xml:space="preserve">PLAN INTEGRAL DE SEGURIDAD CIUDADANA - Contribucion de Contratos de Obras Publicas </v>
      </c>
      <c r="C1135">
        <v>3509611128</v>
      </c>
      <c r="D1135">
        <v>1773649427.4200001</v>
      </c>
      <c r="E1135">
        <v>952305833</v>
      </c>
      <c r="F1135">
        <v>952305833</v>
      </c>
      <c r="G1135">
        <v>952305833</v>
      </c>
      <c r="H1135">
        <v>753956060</v>
      </c>
    </row>
    <row r="1136" spans="1:8" x14ac:dyDescent="0.25">
      <c r="A1136" t="s">
        <v>1964</v>
      </c>
      <c r="C1136">
        <v>12963513</v>
      </c>
      <c r="D1136">
        <v>12963513</v>
      </c>
      <c r="E1136">
        <v>0</v>
      </c>
      <c r="F1136">
        <v>0</v>
      </c>
      <c r="G1136">
        <v>0</v>
      </c>
      <c r="H1136">
        <v>0</v>
      </c>
    </row>
    <row r="1137" spans="1:8" x14ac:dyDescent="0.25">
      <c r="A1137" t="s">
        <v>1305</v>
      </c>
      <c r="B1137" t="str">
        <f>+VLOOKUP(A1137,Hoja5!$D$2:$E$733,2)</f>
        <v>APROVECHAMIENTO DEL ESPACIO PUBLICO PARA LA REALIZACION DE EVENTOS RECREATIVOS QUE PERMITAN LA COHESION COMUNITARIA. TG+ - Rendimientos financieros - ider</v>
      </c>
      <c r="C1137">
        <v>12963513</v>
      </c>
      <c r="D1137">
        <v>12963513</v>
      </c>
      <c r="E1137">
        <v>0</v>
      </c>
      <c r="F1137">
        <v>0</v>
      </c>
      <c r="G1137">
        <v>0</v>
      </c>
      <c r="H1137">
        <v>0</v>
      </c>
    </row>
    <row r="1138" spans="1:8" x14ac:dyDescent="0.25">
      <c r="A1138" t="s">
        <v>1968</v>
      </c>
      <c r="C1138">
        <v>34790000</v>
      </c>
      <c r="D1138">
        <v>34790000</v>
      </c>
      <c r="E1138">
        <v>0</v>
      </c>
      <c r="F1138">
        <v>0</v>
      </c>
      <c r="G1138">
        <v>0</v>
      </c>
      <c r="H1138">
        <v>0</v>
      </c>
    </row>
    <row r="1139" spans="1:8" x14ac:dyDescent="0.25">
      <c r="A1139" t="s">
        <v>1311</v>
      </c>
      <c r="B1139" t="str">
        <f>+VLOOKUP(A1139,Hoja5!$D$2:$E$733,2)</f>
        <v>APROVECHAMIENTO DEL ESPACIO PUBLICO PARA LA REALIZACION DE EVENTOS RECREATIVOS QUE PERMITAN LA COHESION COMUNITARIA. TG+ - Espectaculos publicos - ider</v>
      </c>
      <c r="C1139">
        <v>34790000</v>
      </c>
      <c r="D1139">
        <v>34790000</v>
      </c>
      <c r="E1139">
        <v>0</v>
      </c>
      <c r="F1139">
        <v>0</v>
      </c>
      <c r="G1139">
        <v>0</v>
      </c>
      <c r="H1139">
        <v>0</v>
      </c>
    </row>
    <row r="1140" spans="1:8" x14ac:dyDescent="0.25">
      <c r="A1140" t="s">
        <v>1969</v>
      </c>
      <c r="C1140">
        <v>2000000000</v>
      </c>
      <c r="D1140">
        <v>99400000</v>
      </c>
      <c r="E1140">
        <v>0</v>
      </c>
      <c r="F1140">
        <v>0</v>
      </c>
      <c r="G1140">
        <v>0</v>
      </c>
      <c r="H1140">
        <v>0</v>
      </c>
    </row>
    <row r="1141" spans="1:8" x14ac:dyDescent="0.25">
      <c r="A1141" t="s">
        <v>1341</v>
      </c>
      <c r="B1141" t="str">
        <f>+VLOOKUP(A1141,Hoja5!$D$2:$E$733,2)</f>
        <v xml:space="preserve">IMPLEMENTACION DE LA ESTRATEGIA  ESCUELA RECREATIVA  TG+ - Tasa prodeporte y recreacion </v>
      </c>
      <c r="C1141">
        <v>500000000</v>
      </c>
      <c r="D1141">
        <v>99400000</v>
      </c>
      <c r="E1141">
        <v>0</v>
      </c>
      <c r="F1141">
        <v>0</v>
      </c>
      <c r="G1141">
        <v>0</v>
      </c>
      <c r="H1141">
        <v>0</v>
      </c>
    </row>
    <row r="1142" spans="1:8" x14ac:dyDescent="0.25">
      <c r="A1142" t="s">
        <v>1343</v>
      </c>
      <c r="B1142" t="str">
        <f>+VLOOKUP(A1142,Hoja5!$D$2:$E$733,2)</f>
        <v xml:space="preserve">APROVECHAMIENTO DEL ESPACIO PUBLICO PARA LA REALIZACION DE EVENTOS RECREATIVOS QUE PERMITAN LA COHESION COMUNITARIA. TG+ - Tasa prodeporte y recreacion </v>
      </c>
      <c r="C1142">
        <v>1000000000</v>
      </c>
      <c r="D1142">
        <v>0</v>
      </c>
      <c r="E1142">
        <v>0</v>
      </c>
      <c r="F1142">
        <v>0</v>
      </c>
      <c r="G1142">
        <v>0</v>
      </c>
      <c r="H1142">
        <v>0</v>
      </c>
    </row>
    <row r="1143" spans="1:8" x14ac:dyDescent="0.25">
      <c r="A1143" t="s">
        <v>1345</v>
      </c>
      <c r="B1143" t="str">
        <f>+VLOOKUP(A1143,Hoja5!$D$2:$E$733,2)</f>
        <v xml:space="preserve">RECREACION PARA TODOS, COMO MECANISMO PARA LA COHESION COMUNITARIA MEDIANTE EL APROVECHAMIENTO Y USO DEL TIEMPO LIBRE. TG+ - Tasa prodeporte y recreacion </v>
      </c>
      <c r="C1143">
        <v>500000000</v>
      </c>
      <c r="D1143">
        <v>0</v>
      </c>
      <c r="E1143">
        <v>0</v>
      </c>
      <c r="F1143">
        <v>0</v>
      </c>
      <c r="G1143">
        <v>0</v>
      </c>
      <c r="H1143">
        <v>0</v>
      </c>
    </row>
    <row r="1144" spans="1:8" x14ac:dyDescent="0.25">
      <c r="A1144" t="s">
        <v>1327</v>
      </c>
      <c r="B1144" t="str">
        <f>+VLOOKUP(A1144,Hoja5!$D$2:$E$733,2)</f>
        <v>IMPLEMENTACION DEL PROGRAMA NACIONAL CAMPAMENTOS JUVENILES EN EL DISTRITO DE CARTAGENA -TG+ - Tasa Pro Deporte y Recreación</v>
      </c>
      <c r="C1144">
        <v>0</v>
      </c>
      <c r="D1144">
        <v>0</v>
      </c>
      <c r="E1144">
        <v>0</v>
      </c>
      <c r="F1144">
        <v>0</v>
      </c>
      <c r="G1144">
        <v>0</v>
      </c>
      <c r="H1144">
        <v>0</v>
      </c>
    </row>
    <row r="1145" spans="1:8" x14ac:dyDescent="0.25">
      <c r="A1145" t="s">
        <v>1976</v>
      </c>
      <c r="C1145">
        <v>529635636</v>
      </c>
      <c r="D1145">
        <v>694273935.42000008</v>
      </c>
      <c r="E1145">
        <v>396000000</v>
      </c>
      <c r="F1145">
        <v>396000000</v>
      </c>
      <c r="G1145">
        <v>396000000</v>
      </c>
      <c r="H1145">
        <v>396000000</v>
      </c>
    </row>
    <row r="1146" spans="1:8" x14ac:dyDescent="0.25">
      <c r="A1146" t="s">
        <v>1387</v>
      </c>
      <c r="B1146" t="str">
        <f>+VLOOKUP(A1146,Hoja5!$D$2:$E$733,2)</f>
        <v>RECREACION PARA TODOS, COMO MECANISMO PARA LA COHESION COMUNITARIA MEDIANTE EL APROVECHAMIENTO Y USO DEL TIEMPO LIBRE. TG+ - SGP  Proposito General - Deportes</v>
      </c>
      <c r="C1146">
        <v>342759520</v>
      </c>
      <c r="D1146">
        <v>342759520</v>
      </c>
      <c r="E1146">
        <v>234300000</v>
      </c>
      <c r="F1146">
        <v>234300000</v>
      </c>
      <c r="G1146">
        <v>234300000</v>
      </c>
      <c r="H1146">
        <v>234300000</v>
      </c>
    </row>
    <row r="1147" spans="1:8" x14ac:dyDescent="0.25">
      <c r="A1147" t="s">
        <v>1389</v>
      </c>
      <c r="B1147" t="str">
        <f>+VLOOKUP(A1147,Hoja5!$D$2:$E$733,2)</f>
        <v>IMPLEMENTACION DEL PROGRAMA NACIONAL  CAMPAMENTOS JUVENILES  EN EL DISTRITO DE CARTAGENA  TG+ - SGP  Proposito General - Deportes</v>
      </c>
      <c r="C1147">
        <v>186876116</v>
      </c>
      <c r="D1147">
        <v>186876116</v>
      </c>
      <c r="E1147">
        <v>161700000</v>
      </c>
      <c r="F1147">
        <v>161700000</v>
      </c>
      <c r="G1147">
        <v>161700000</v>
      </c>
      <c r="H1147">
        <v>161700000</v>
      </c>
    </row>
    <row r="1148" spans="1:8" x14ac:dyDescent="0.25">
      <c r="A1148" t="s">
        <v>1363</v>
      </c>
      <c r="B1148" t="str">
        <f>+VLOOKUP(A1148,Hoja5!$D$2:$E$733,2)</f>
        <v>APROVECHAMIENTO DEL ESPACIO PUBLICO PARA LA REALIZACION DE EVENTOS RECREATIVOS QUE PERMITAN LA COHESION COMUNITARIA - SGP  Proposito General - Deportes</v>
      </c>
      <c r="C1148">
        <v>0</v>
      </c>
      <c r="D1148">
        <v>31288266.02</v>
      </c>
      <c r="E1148">
        <v>0</v>
      </c>
      <c r="F1148">
        <v>0</v>
      </c>
      <c r="G1148">
        <v>0</v>
      </c>
      <c r="H1148">
        <v>0</v>
      </c>
    </row>
    <row r="1149" spans="1:8" x14ac:dyDescent="0.25">
      <c r="A1149" t="s">
        <v>1365</v>
      </c>
      <c r="B1149" t="str">
        <f>+VLOOKUP(A1149,Hoja5!$D$2:$E$733,2)</f>
        <v>IMPLEMENTACION DEL PROGRAMA NACIONAL  CAMPAMENTOS JUVENILES  EN EL DISTRITO DE CARTAGENA  - SGP  Proposito General - Deportes</v>
      </c>
      <c r="C1149">
        <v>0</v>
      </c>
      <c r="D1149">
        <v>44498491.700000003</v>
      </c>
      <c r="E1149">
        <v>0</v>
      </c>
      <c r="F1149">
        <v>0</v>
      </c>
      <c r="G1149">
        <v>0</v>
      </c>
      <c r="H1149">
        <v>0</v>
      </c>
    </row>
    <row r="1150" spans="1:8" x14ac:dyDescent="0.25">
      <c r="A1150" t="s">
        <v>1367</v>
      </c>
      <c r="B1150" t="str">
        <f>+VLOOKUP(A1150,Hoja5!$D$2:$E$733,2)</f>
        <v>RECREACION PARA TODOS, COMO MECANISMO PARA LA COHESION COMUNITARIA MEDIANTE EL APROVECHAMIENTO Y USO DEL TIEMPO LIBRE - SGP  Proposito General - Deportes</v>
      </c>
      <c r="C1150">
        <v>0</v>
      </c>
      <c r="D1150">
        <v>88851541.700000003</v>
      </c>
      <c r="E1150">
        <v>0</v>
      </c>
      <c r="F1150">
        <v>0</v>
      </c>
      <c r="G1150">
        <v>0</v>
      </c>
      <c r="H1150">
        <v>0</v>
      </c>
    </row>
    <row r="1151" spans="1:8" x14ac:dyDescent="0.25">
      <c r="A1151" t="s">
        <v>1977</v>
      </c>
      <c r="C1151">
        <v>932221979</v>
      </c>
      <c r="D1151">
        <v>932221979</v>
      </c>
      <c r="E1151">
        <v>556305833</v>
      </c>
      <c r="F1151">
        <v>556305833</v>
      </c>
      <c r="G1151">
        <v>556305833</v>
      </c>
      <c r="H1151">
        <v>357956060</v>
      </c>
    </row>
    <row r="1152" spans="1:8" x14ac:dyDescent="0.25">
      <c r="A1152" t="s">
        <v>1405</v>
      </c>
      <c r="B1152" t="str">
        <f>+VLOOKUP(A1152,Hoja5!$D$2:$E$733,2)</f>
        <v>RECREACION PARA TODOS, COMO MECANISMO PARA LA COHESION COMUNITARIA MEDIANTE EL APROVECHAMIENTO Y USO DEL TIEMPO LIBRE. TG+ - ICAT 3%</v>
      </c>
      <c r="C1152">
        <v>161768753</v>
      </c>
      <c r="D1152">
        <v>161768753</v>
      </c>
      <c r="E1152">
        <v>0</v>
      </c>
      <c r="F1152">
        <v>0</v>
      </c>
      <c r="G1152">
        <v>0</v>
      </c>
      <c r="H1152">
        <v>0</v>
      </c>
    </row>
    <row r="1153" spans="1:8" x14ac:dyDescent="0.25">
      <c r="A1153" t="s">
        <v>1407</v>
      </c>
      <c r="B1153" t="str">
        <f>+VLOOKUP(A1153,Hoja5!$D$2:$E$733,2)</f>
        <v>IMPLEMENTACION DEL PROGRAMA NACIONAL  CAMPAMENTOS JUVENILES  EN EL DISTRITO DE CARTAGENA  TG+ - ICAT 3%</v>
      </c>
      <c r="C1153">
        <v>179942190</v>
      </c>
      <c r="D1153">
        <v>179942190</v>
      </c>
      <c r="E1153">
        <v>72600000</v>
      </c>
      <c r="F1153">
        <v>72600000</v>
      </c>
      <c r="G1153">
        <v>72600000</v>
      </c>
      <c r="H1153">
        <v>72600000</v>
      </c>
    </row>
    <row r="1154" spans="1:8" x14ac:dyDescent="0.25">
      <c r="A1154" t="s">
        <v>1409</v>
      </c>
      <c r="B1154" t="str">
        <f>+VLOOKUP(A1154,Hoja5!$D$2:$E$733,2)</f>
        <v>APROVECHAMIENTO DEL ESPACIO PUBLICO PARA LA REALIZACION DE EVENTOS RECREATIVOS QUE PERMITAN LA COHESION COMUNITARIA. TG+ - ICAT 3%</v>
      </c>
      <c r="C1154">
        <v>590511036</v>
      </c>
      <c r="D1154">
        <v>590511036</v>
      </c>
      <c r="E1154">
        <v>483705833</v>
      </c>
      <c r="F1154">
        <v>483705833</v>
      </c>
      <c r="G1154">
        <v>483705833</v>
      </c>
      <c r="H1154">
        <v>285356060</v>
      </c>
    </row>
    <row r="1155" spans="1:8" x14ac:dyDescent="0.25">
      <c r="A1155" t="s">
        <v>1967</v>
      </c>
      <c r="B1155" t="str">
        <f>+VLOOKUP(A1155,Hoja5!$D$2:$E$733,2)</f>
        <v xml:space="preserve">PLAN INTEGRAL DE SEGURIDAD CIUDADANA - Contribucion de Contratos de Obras Publicas </v>
      </c>
      <c r="C1155">
        <v>398494728</v>
      </c>
      <c r="D1155">
        <v>484594728</v>
      </c>
      <c r="E1155">
        <v>293725000</v>
      </c>
      <c r="F1155">
        <v>293725000</v>
      </c>
      <c r="G1155">
        <v>293725000</v>
      </c>
      <c r="H1155">
        <v>268400000</v>
      </c>
    </row>
    <row r="1156" spans="1:8" x14ac:dyDescent="0.25">
      <c r="A1156" t="s">
        <v>1964</v>
      </c>
      <c r="C1156">
        <v>2036487</v>
      </c>
      <c r="D1156">
        <v>2036487</v>
      </c>
      <c r="E1156">
        <v>0</v>
      </c>
      <c r="F1156">
        <v>0</v>
      </c>
      <c r="G1156">
        <v>0</v>
      </c>
      <c r="H1156">
        <v>0</v>
      </c>
    </row>
    <row r="1157" spans="1:8" x14ac:dyDescent="0.25">
      <c r="A1157" t="s">
        <v>1309</v>
      </c>
      <c r="B1157" t="str">
        <f>+VLOOKUP(A1157,Hoja5!$D$2:$E$733,2)</f>
        <v>RECOPILACION DE LA MEMORIA HISTORICA DEL DEPORTE CARTAGENERO Y BOLIVARENSE. TG+ - Rendimientos financieros - ider</v>
      </c>
      <c r="C1157">
        <v>2036487</v>
      </c>
      <c r="D1157">
        <v>2036487</v>
      </c>
      <c r="E1157">
        <v>0</v>
      </c>
      <c r="F1157">
        <v>0</v>
      </c>
      <c r="G1157">
        <v>0</v>
      </c>
      <c r="H1157">
        <v>0</v>
      </c>
    </row>
    <row r="1158" spans="1:8" x14ac:dyDescent="0.25">
      <c r="A1158" t="s">
        <v>1968</v>
      </c>
      <c r="C1158">
        <v>36210000</v>
      </c>
      <c r="D1158">
        <v>36210000</v>
      </c>
      <c r="E1158">
        <v>0</v>
      </c>
      <c r="F1158">
        <v>0</v>
      </c>
      <c r="G1158">
        <v>0</v>
      </c>
      <c r="H1158">
        <v>0</v>
      </c>
    </row>
    <row r="1159" spans="1:8" x14ac:dyDescent="0.25">
      <c r="A1159" t="s">
        <v>1315</v>
      </c>
      <c r="B1159" t="str">
        <f>+VLOOKUP(A1159,Hoja5!$D$2:$E$733,2)</f>
        <v>RECOPILACION DE LA MEMORIA HISTORICA DEL DEPORTE CARTAGENERO Y BOLIVARENSE. TG+ - Espectaculos publicos - ider</v>
      </c>
      <c r="C1159">
        <v>36210000</v>
      </c>
      <c r="D1159">
        <v>36210000</v>
      </c>
      <c r="E1159">
        <v>0</v>
      </c>
      <c r="F1159">
        <v>0</v>
      </c>
      <c r="G1159">
        <v>0</v>
      </c>
      <c r="H1159">
        <v>0</v>
      </c>
    </row>
    <row r="1160" spans="1:8" x14ac:dyDescent="0.25">
      <c r="A1160" t="s">
        <v>1969</v>
      </c>
      <c r="C1160">
        <v>0</v>
      </c>
      <c r="D1160">
        <v>86100000</v>
      </c>
      <c r="E1160">
        <v>38500000</v>
      </c>
      <c r="F1160">
        <v>38500000</v>
      </c>
      <c r="G1160">
        <v>38500000</v>
      </c>
      <c r="H1160">
        <v>38500000</v>
      </c>
    </row>
    <row r="1161" spans="1:8" x14ac:dyDescent="0.25">
      <c r="A1161" t="s">
        <v>1317</v>
      </c>
      <c r="B1161" t="str">
        <f>+VLOOKUP(A1161,Hoja5!$D$2:$E$733,2)</f>
        <v>APLICACION DE LA CIENCIA, LA TECNOLOGIA Y LA INNOVACION (CTEI)EN EL SECTOR DEPORTE EN EL DISTRITO DE CARTAGENA DE INDIAS - Tasa Pro Deporte y Recreacion</v>
      </c>
      <c r="C1161">
        <v>0</v>
      </c>
      <c r="D1161">
        <v>0</v>
      </c>
      <c r="E1161">
        <v>0</v>
      </c>
      <c r="F1161">
        <v>0</v>
      </c>
      <c r="G1161">
        <v>0</v>
      </c>
      <c r="H1161">
        <v>0</v>
      </c>
    </row>
    <row r="1162" spans="1:8" x14ac:dyDescent="0.25">
      <c r="A1162" t="s">
        <v>1321</v>
      </c>
      <c r="B1162" t="str">
        <f>+VLOOKUP(A1162,Hoja5!$D$2:$E$733,2)</f>
        <v>DIVULGACION, APROPIACION DE CONOCIMIENTO Y PARTICIPACION CIUDADANA EN EL SECTOR DEPORTE, DEL DISTRITO DE CARTAGENA DE INDIAS  TG+ - Tasa Pro Deporte y Recreacion</v>
      </c>
      <c r="C1162">
        <v>0</v>
      </c>
      <c r="D1162">
        <v>38500000</v>
      </c>
      <c r="E1162">
        <v>38500000</v>
      </c>
      <c r="F1162">
        <v>38500000</v>
      </c>
      <c r="G1162">
        <v>38500000</v>
      </c>
      <c r="H1162">
        <v>38500000</v>
      </c>
    </row>
    <row r="1163" spans="1:8" x14ac:dyDescent="0.25">
      <c r="A1163" t="s">
        <v>1323</v>
      </c>
      <c r="B1163" t="str">
        <f>+VLOOKUP(A1163,Hoja5!$D$2:$E$733,2)</f>
        <v>RECOPILACION DE LA MEMORIA HISTORICA DEL DEPORTE CARTAGENERO Y BOLIVARENSE TG+ - Tasa Pro Deporte y Recreación</v>
      </c>
      <c r="C1163">
        <v>0</v>
      </c>
      <c r="D1163">
        <v>47600000</v>
      </c>
      <c r="E1163">
        <v>0</v>
      </c>
      <c r="F1163">
        <v>0</v>
      </c>
      <c r="G1163">
        <v>0</v>
      </c>
      <c r="H1163">
        <v>0</v>
      </c>
    </row>
    <row r="1164" spans="1:8" x14ac:dyDescent="0.25">
      <c r="A1164" t="s">
        <v>1975</v>
      </c>
      <c r="C1164">
        <v>49500000</v>
      </c>
      <c r="D1164">
        <v>49500000</v>
      </c>
      <c r="E1164">
        <v>0</v>
      </c>
      <c r="F1164">
        <v>0</v>
      </c>
      <c r="G1164">
        <v>0</v>
      </c>
      <c r="H1164">
        <v>0</v>
      </c>
    </row>
    <row r="1165" spans="1:8" x14ac:dyDescent="0.25">
      <c r="A1165" t="s">
        <v>1355</v>
      </c>
      <c r="B1165" t="str">
        <f>+VLOOKUP(A1165,Hoja5!$D$2:$E$733,2)</f>
        <v>DIVULGACION, APROPIACION DE CONOCIMIENTO Y PARTICIPACION CIUDADANA EN EL SECTOR DEPORTE, DEL DISTRITO DE CARTAGENA DE INDIAS  TG+ - Arrendamiento escenarios deportivos</v>
      </c>
      <c r="C1165">
        <v>49500000</v>
      </c>
      <c r="D1165">
        <v>49500000</v>
      </c>
      <c r="E1165">
        <v>0</v>
      </c>
      <c r="F1165">
        <v>0</v>
      </c>
      <c r="G1165">
        <v>0</v>
      </c>
      <c r="H1165">
        <v>0</v>
      </c>
    </row>
    <row r="1166" spans="1:8" x14ac:dyDescent="0.25">
      <c r="A1166" t="s">
        <v>1977</v>
      </c>
      <c r="C1166">
        <v>309648241</v>
      </c>
      <c r="D1166">
        <v>309648241</v>
      </c>
      <c r="E1166">
        <v>255225000</v>
      </c>
      <c r="F1166">
        <v>255225000</v>
      </c>
      <c r="G1166">
        <v>255225000</v>
      </c>
      <c r="H1166">
        <v>229900000</v>
      </c>
    </row>
    <row r="1167" spans="1:8" x14ac:dyDescent="0.25">
      <c r="A1167" t="s">
        <v>1411</v>
      </c>
      <c r="B1167" t="str">
        <f>+VLOOKUP(A1167,Hoja5!$D$2:$E$733,2)</f>
        <v>APLICACION DE LA CIENCIA, LA TECNOLOGIA Y LA INNOVACION (CTEI) EN EL SECTOR DEPORTE EN EL DISTRITO DE CARTAGENA DE INDIAS TG+ - ICAT 3%</v>
      </c>
      <c r="C1167">
        <v>309648241</v>
      </c>
      <c r="D1167">
        <v>309648241</v>
      </c>
      <c r="E1167">
        <v>255225000</v>
      </c>
      <c r="F1167">
        <v>255225000</v>
      </c>
      <c r="G1167">
        <v>255225000</v>
      </c>
      <c r="H1167">
        <v>229900000</v>
      </c>
    </row>
    <row r="1168" spans="1:8" x14ac:dyDescent="0.25">
      <c r="A1168" t="s">
        <v>1425</v>
      </c>
      <c r="B1168" t="str">
        <f>+VLOOKUP(A1168,Hoja5!$D$2:$E$733,2)</f>
        <v>APLICACION DE LA CIENCIA, LA TECNOLOGIA Y LA INNOVACION (CTEI) EN EL SECTOR DEPORTE EN EL DISTRITO DE CARTAGENA DE INDIAS - ICAT (3 %)</v>
      </c>
      <c r="C1168">
        <v>0</v>
      </c>
      <c r="D1168">
        <v>0</v>
      </c>
      <c r="E1168">
        <v>0</v>
      </c>
      <c r="F1168">
        <v>0</v>
      </c>
      <c r="G1168">
        <v>0</v>
      </c>
      <c r="H1168">
        <v>0</v>
      </c>
    </row>
    <row r="1169" spans="1:8" x14ac:dyDescent="0.25">
      <c r="A1169" t="s">
        <v>1979</v>
      </c>
      <c r="C1169">
        <v>1100000</v>
      </c>
      <c r="D1169">
        <v>1100000</v>
      </c>
      <c r="E1169">
        <v>0</v>
      </c>
      <c r="F1169">
        <v>0</v>
      </c>
      <c r="G1169">
        <v>0</v>
      </c>
      <c r="H1169">
        <v>0</v>
      </c>
    </row>
    <row r="1170" spans="1:8" x14ac:dyDescent="0.25">
      <c r="A1170" t="s">
        <v>1433</v>
      </c>
      <c r="B1170" t="str">
        <f>+VLOOKUP(A1170,Hoja5!$D$2:$E$733,2)</f>
        <v xml:space="preserve">RECOPILACION DE LA MEMORIA HISTORICA DEL DEPORTE CARTAGENERO Y BOLIVARENSE. TG+ -  Venta de Servicios - IDER </v>
      </c>
      <c r="C1170">
        <v>1100000</v>
      </c>
      <c r="D1170">
        <v>1100000</v>
      </c>
      <c r="E1170">
        <v>0</v>
      </c>
      <c r="F1170">
        <v>0</v>
      </c>
      <c r="G1170">
        <v>0</v>
      </c>
      <c r="H1170">
        <v>0</v>
      </c>
    </row>
    <row r="1171" spans="1:8" x14ac:dyDescent="0.25">
      <c r="A1171" t="s">
        <v>1974</v>
      </c>
      <c r="B1171" t="str">
        <f>+VLOOKUP(A1171,Hoja5!$D$2:$E$733,2)</f>
        <v xml:space="preserve">PLAN INTEGRAL DE SEGURIDAD CIUDADANA - Contribucion de Contratos de Obras Publicas </v>
      </c>
      <c r="C1171">
        <v>7038713887</v>
      </c>
      <c r="D1171">
        <v>6967215998.7199993</v>
      </c>
      <c r="E1171">
        <v>6701607345.6900005</v>
      </c>
      <c r="F1171">
        <v>6701607345</v>
      </c>
      <c r="G1171">
        <v>6701607345</v>
      </c>
      <c r="H1171">
        <v>6353657345</v>
      </c>
    </row>
    <row r="1172" spans="1:8" x14ac:dyDescent="0.25">
      <c r="A1172" t="s">
        <v>1969</v>
      </c>
      <c r="C1172">
        <v>3500000000</v>
      </c>
      <c r="D1172">
        <v>987200000</v>
      </c>
      <c r="E1172">
        <v>987200000</v>
      </c>
      <c r="F1172">
        <v>987200000</v>
      </c>
      <c r="G1172">
        <v>987200000</v>
      </c>
      <c r="H1172">
        <v>639250000</v>
      </c>
    </row>
    <row r="1173" spans="1:8" x14ac:dyDescent="0.25">
      <c r="A1173" t="s">
        <v>1347</v>
      </c>
      <c r="B1173" t="str">
        <f>+VLOOKUP(A1173,Hoja5!$D$2:$E$733,2)</f>
        <v xml:space="preserve">CONSERVACION, MANTENIMIENTO Y MEJORAMIENTO DE LOS ESCENARIOS DEPORTIVOS DE LA CIUDAD  TG+ - Tasa prodeporte y recreacion </v>
      </c>
      <c r="C1173">
        <v>3500000000</v>
      </c>
      <c r="D1173">
        <v>987200000</v>
      </c>
      <c r="E1173">
        <v>987200000</v>
      </c>
      <c r="F1173">
        <v>987200000</v>
      </c>
      <c r="G1173">
        <v>987200000</v>
      </c>
      <c r="H1173">
        <v>639250000</v>
      </c>
    </row>
    <row r="1174" spans="1:8" x14ac:dyDescent="0.25">
      <c r="A1174" t="s">
        <v>1975</v>
      </c>
      <c r="C1174">
        <v>75000000</v>
      </c>
      <c r="D1174">
        <v>75000000</v>
      </c>
      <c r="E1174">
        <v>0</v>
      </c>
      <c r="F1174">
        <v>0</v>
      </c>
      <c r="G1174">
        <v>0</v>
      </c>
      <c r="H1174">
        <v>0</v>
      </c>
    </row>
    <row r="1175" spans="1:8" x14ac:dyDescent="0.25">
      <c r="A1175" t="s">
        <v>1357</v>
      </c>
      <c r="B1175" t="str">
        <f>+VLOOKUP(A1175,Hoja5!$D$2:$E$733,2)</f>
        <v>CONSERVACION, MANTENIMIENTO Y MEJORAMIENTO DE LOS ESCENARIOS DEPORTIVOS DE LA CIUDAD  TG+ - Arrendamiento escenarios deportivos</v>
      </c>
      <c r="C1175">
        <v>75000000</v>
      </c>
      <c r="D1175">
        <v>75000000</v>
      </c>
      <c r="E1175">
        <v>0</v>
      </c>
      <c r="F1175">
        <v>0</v>
      </c>
      <c r="G1175">
        <v>0</v>
      </c>
      <c r="H1175">
        <v>0</v>
      </c>
    </row>
    <row r="1176" spans="1:8" x14ac:dyDescent="0.25">
      <c r="A1176" t="s">
        <v>1976</v>
      </c>
      <c r="C1176">
        <v>491779254</v>
      </c>
      <c r="D1176">
        <v>846044571.65999997</v>
      </c>
      <c r="E1176">
        <v>684691034</v>
      </c>
      <c r="F1176">
        <v>684691034</v>
      </c>
      <c r="G1176">
        <v>684691034</v>
      </c>
      <c r="H1176">
        <v>684691034</v>
      </c>
    </row>
    <row r="1177" spans="1:8" x14ac:dyDescent="0.25">
      <c r="A1177" t="s">
        <v>1391</v>
      </c>
      <c r="B1177" t="str">
        <f>+VLOOKUP(A1177,Hoja5!$D$2:$E$733,2)</f>
        <v>CONSERVACION, MANTENIMIENTO Y MEJORAMIENTO DE LOS ESCENARIOS DEPORTIVOS DE LA CIUDAD  TG+ - SGP  Proposito General - Deportes</v>
      </c>
      <c r="C1177">
        <v>491779254</v>
      </c>
      <c r="D1177">
        <v>491779254</v>
      </c>
      <c r="E1177">
        <v>491779254</v>
      </c>
      <c r="F1177">
        <v>491779254</v>
      </c>
      <c r="G1177">
        <v>491779254</v>
      </c>
      <c r="H1177">
        <v>491779254</v>
      </c>
    </row>
    <row r="1178" spans="1:8" x14ac:dyDescent="0.25">
      <c r="A1178" t="s">
        <v>1371</v>
      </c>
      <c r="B1178" t="str">
        <f>+VLOOKUP(A1178,Hoja5!$D$2:$E$733,2)</f>
        <v>CONSERVACION, MANTENIMIENTO Y MEJORAMIENTO DE LOS ESCENARIOS DEPORTIVOS DE LA CIUDAD TG+. - SGP  Proposito General - Deportes</v>
      </c>
      <c r="C1178">
        <v>0</v>
      </c>
      <c r="D1178">
        <v>219223814</v>
      </c>
      <c r="E1178">
        <v>192911780</v>
      </c>
      <c r="F1178">
        <v>192911780</v>
      </c>
      <c r="G1178">
        <v>192911780</v>
      </c>
      <c r="H1178">
        <v>192911780</v>
      </c>
    </row>
    <row r="1179" spans="1:8" x14ac:dyDescent="0.25">
      <c r="A1179" t="s">
        <v>1369</v>
      </c>
      <c r="B1179" t="str">
        <f>+VLOOKUP(A1179,Hoja5!$D$2:$E$733,2)</f>
        <v>CONSERVACION, MANTENIMIENTO Y MEJORAMIENTO DE LOS ESCENARIOS DEPORTIVOS DE LA CIUDAD  - SGP  Proposito General - Deportes</v>
      </c>
      <c r="C1179">
        <v>0</v>
      </c>
      <c r="D1179">
        <v>135041503.66</v>
      </c>
      <c r="E1179">
        <v>0</v>
      </c>
      <c r="F1179">
        <v>0</v>
      </c>
      <c r="G1179">
        <v>0</v>
      </c>
      <c r="H1179">
        <v>0</v>
      </c>
    </row>
    <row r="1180" spans="1:8" x14ac:dyDescent="0.25">
      <c r="A1180" t="s">
        <v>1977</v>
      </c>
      <c r="C1180">
        <v>2942680073</v>
      </c>
      <c r="D1180">
        <v>5029716867.0599995</v>
      </c>
      <c r="E1180">
        <v>5029716311.6900005</v>
      </c>
      <c r="F1180">
        <v>5029716311</v>
      </c>
      <c r="G1180">
        <v>5029716311</v>
      </c>
      <c r="H1180">
        <v>5029716311</v>
      </c>
    </row>
    <row r="1181" spans="1:8" x14ac:dyDescent="0.25">
      <c r="A1181" t="s">
        <v>1413</v>
      </c>
      <c r="B1181" t="str">
        <f>+VLOOKUP(A1181,Hoja5!$D$2:$E$733,2)</f>
        <v>CONSERVACION, MANTENIMIENTO Y MEJORAMIENTO DE LOS ESCENARIOS DEPORTIVOS DE LA CIUDAD  TG+ - ICAT 3%</v>
      </c>
      <c r="C1181">
        <v>2942680073</v>
      </c>
      <c r="D1181">
        <v>2942680073</v>
      </c>
      <c r="E1181">
        <v>2942679517.6900001</v>
      </c>
      <c r="F1181">
        <v>2942679517</v>
      </c>
      <c r="G1181">
        <v>2942679517</v>
      </c>
      <c r="H1181">
        <v>2942679517</v>
      </c>
    </row>
    <row r="1182" spans="1:8" x14ac:dyDescent="0.25">
      <c r="A1182" t="s">
        <v>1427</v>
      </c>
      <c r="B1182" t="str">
        <f>+VLOOKUP(A1182,Hoja5!$D$2:$E$733,2)</f>
        <v>CONSERVACION, MANTENIMIENTO Y MEJORAMIENTO DE LOS ESCENARIOS DEPORTIVOS DE LA CIUDAD - ICAT (3 %)</v>
      </c>
      <c r="C1182">
        <v>0</v>
      </c>
      <c r="D1182">
        <v>2087036794.0599999</v>
      </c>
      <c r="E1182">
        <v>2087036794</v>
      </c>
      <c r="F1182">
        <v>2087036794</v>
      </c>
      <c r="G1182">
        <v>2087036794</v>
      </c>
      <c r="H1182">
        <v>2087036794</v>
      </c>
    </row>
    <row r="1183" spans="1:8" x14ac:dyDescent="0.25">
      <c r="A1183" t="s">
        <v>1978</v>
      </c>
      <c r="C1183">
        <v>29254560</v>
      </c>
      <c r="D1183">
        <v>29254560</v>
      </c>
      <c r="E1183">
        <v>0</v>
      </c>
      <c r="F1183">
        <v>0</v>
      </c>
      <c r="G1183">
        <v>0</v>
      </c>
      <c r="H1183">
        <v>0</v>
      </c>
    </row>
    <row r="1184" spans="1:8" x14ac:dyDescent="0.25">
      <c r="A1184" t="s">
        <v>1429</v>
      </c>
      <c r="B1184" t="str">
        <f>+VLOOKUP(A1184,Hoja5!$D$2:$E$733,2)</f>
        <v>CONSERVACION, MANTENIMIENTO Y MEJORAMIENTO DE LOS ESCENARIOS DEPORTIVOS DE LA CIUDAD  TG+ - Rendimientos financieros sgp proposito general - deportes</v>
      </c>
      <c r="C1184">
        <v>29254560</v>
      </c>
      <c r="D1184">
        <v>29254560</v>
      </c>
      <c r="E1184">
        <v>0</v>
      </c>
      <c r="F1184">
        <v>0</v>
      </c>
      <c r="G1184">
        <v>0</v>
      </c>
      <c r="H1184">
        <v>0</v>
      </c>
    </row>
    <row r="1185" spans="1:8" x14ac:dyDescent="0.25">
      <c r="A1185" t="s">
        <v>1981</v>
      </c>
      <c r="C1185">
        <v>14005178047.010002</v>
      </c>
      <c r="D1185">
        <v>16855173637.840002</v>
      </c>
      <c r="E1185">
        <v>16855173637.840002</v>
      </c>
      <c r="F1185">
        <v>16855173637.840002</v>
      </c>
      <c r="G1185">
        <v>16855173637.840002</v>
      </c>
      <c r="H1185">
        <v>16855173637.840002</v>
      </c>
    </row>
    <row r="1186" spans="1:8" x14ac:dyDescent="0.25">
      <c r="A1186" t="s">
        <v>1712</v>
      </c>
      <c r="C1186">
        <v>14005178047.010002</v>
      </c>
      <c r="D1186">
        <v>16855173637.840002</v>
      </c>
      <c r="E1186">
        <v>16855173637.840002</v>
      </c>
      <c r="F1186">
        <v>16855173637.840002</v>
      </c>
      <c r="G1186">
        <v>16855173637.840002</v>
      </c>
      <c r="H1186">
        <v>16855173637.840002</v>
      </c>
    </row>
    <row r="1187" spans="1:8" x14ac:dyDescent="0.25">
      <c r="A1187" t="s">
        <v>1983</v>
      </c>
      <c r="C1187">
        <v>14005178047.010002</v>
      </c>
      <c r="D1187">
        <v>16855173637.840002</v>
      </c>
      <c r="E1187">
        <v>16855173637.840002</v>
      </c>
      <c r="F1187">
        <v>16855173637.840002</v>
      </c>
      <c r="G1187">
        <v>16855173637.840002</v>
      </c>
      <c r="H1187">
        <v>16855173637.840002</v>
      </c>
    </row>
    <row r="1188" spans="1:8" x14ac:dyDescent="0.25">
      <c r="A1188" t="s">
        <v>1986</v>
      </c>
      <c r="C1188">
        <v>9271030059.5300007</v>
      </c>
      <c r="D1188">
        <v>9374501518.9800014</v>
      </c>
      <c r="E1188">
        <v>9374501518.9800014</v>
      </c>
      <c r="F1188">
        <v>9374501518.9800014</v>
      </c>
      <c r="G1188">
        <v>9374501518.9800014</v>
      </c>
      <c r="H1188">
        <v>9374501518.9800014</v>
      </c>
    </row>
    <row r="1189" spans="1:8" x14ac:dyDescent="0.25">
      <c r="A1189" t="s">
        <v>1722</v>
      </c>
      <c r="C1189">
        <v>3600000000</v>
      </c>
      <c r="D1189">
        <v>3600000000</v>
      </c>
      <c r="E1189">
        <v>3600000000</v>
      </c>
      <c r="F1189">
        <v>3600000000</v>
      </c>
      <c r="G1189">
        <v>3600000000</v>
      </c>
      <c r="H1189">
        <v>3600000000</v>
      </c>
    </row>
    <row r="1190" spans="1:8" x14ac:dyDescent="0.25">
      <c r="A1190" t="s">
        <v>1483</v>
      </c>
      <c r="B1190" t="str">
        <f>+VLOOKUP(A1190,Hoja5!$D$2:$E$733,2)</f>
        <v xml:space="preserve">JUNTOS POR UNA VIVIENDA DIGNA - VIVIENDAS INICIADAS VICTIMAS DEL CONFLICTO ARMADO - Ingresos corrientes de libre destinacion </v>
      </c>
      <c r="C1190">
        <v>3600000000</v>
      </c>
      <c r="D1190">
        <v>3600000000</v>
      </c>
      <c r="E1190">
        <v>3600000000</v>
      </c>
      <c r="F1190">
        <v>3600000000</v>
      </c>
      <c r="G1190">
        <v>3600000000</v>
      </c>
      <c r="H1190">
        <v>3600000000</v>
      </c>
    </row>
    <row r="1191" spans="1:8" x14ac:dyDescent="0.25">
      <c r="A1191" t="s">
        <v>1985</v>
      </c>
      <c r="C1191">
        <v>5671030059.5299997</v>
      </c>
      <c r="D1191">
        <v>5774501518.9799995</v>
      </c>
      <c r="E1191">
        <v>5774501518.9799995</v>
      </c>
      <c r="F1191">
        <v>5774501518.9799995</v>
      </c>
      <c r="G1191">
        <v>5774501518.9799995</v>
      </c>
      <c r="H1191">
        <v>5774501518.9799995</v>
      </c>
    </row>
    <row r="1192" spans="1:8" x14ac:dyDescent="0.25">
      <c r="A1192" t="s">
        <v>1447</v>
      </c>
      <c r="B1192" t="str">
        <f>+VLOOKUP(A1192,Hoja5!$D$2:$E$733,2)</f>
        <v>JUNTOS POR UNA VIVIENDA DIGNA - VIVIENDAS INICIADAS POBREZA EXTREMA  - EG+ - Ipu 15%</v>
      </c>
      <c r="C1192">
        <v>3124762667.8499999</v>
      </c>
      <c r="D1192">
        <v>3124762667.8499999</v>
      </c>
      <c r="E1192">
        <v>3124762667.8499999</v>
      </c>
      <c r="F1192">
        <v>3124762667.8499999</v>
      </c>
      <c r="G1192">
        <v>3124762667.8499999</v>
      </c>
      <c r="H1192">
        <v>3124762667.8499999</v>
      </c>
    </row>
    <row r="1193" spans="1:8" x14ac:dyDescent="0.25">
      <c r="A1193" t="s">
        <v>1451</v>
      </c>
      <c r="B1193" t="str">
        <f>+VLOOKUP(A1193,Hoja5!$D$2:$E$733,2)</f>
        <v>JUNTOS POR UNA VIVIENDA DIGNA - VIVIENDAS INICIADAS VICTIMAS DEL CONFLICTO ARMADO - Ipu 15%</v>
      </c>
      <c r="C1193">
        <v>593264534.53999996</v>
      </c>
      <c r="D1193">
        <v>593264534.53999996</v>
      </c>
      <c r="E1193">
        <v>593264534.53999996</v>
      </c>
      <c r="F1193">
        <v>593264534.53999996</v>
      </c>
      <c r="G1193">
        <v>593264534.53999996</v>
      </c>
      <c r="H1193">
        <v>593264534.53999996</v>
      </c>
    </row>
    <row r="1194" spans="1:8" x14ac:dyDescent="0.25">
      <c r="A1194" t="s">
        <v>1453</v>
      </c>
      <c r="B1194" t="str">
        <f>+VLOOKUP(A1194,Hoja5!$D$2:$E$733,2)</f>
        <v>JUNTOS POR UNA VIVIENDA DIGNA - DAMNIFICADOS OLA INVERNAL  - Ipu 15%</v>
      </c>
      <c r="C1194">
        <v>966637777.76999998</v>
      </c>
      <c r="D1194">
        <v>966637777.76999998</v>
      </c>
      <c r="E1194">
        <v>966637777.76999998</v>
      </c>
      <c r="F1194">
        <v>966637777.76999998</v>
      </c>
      <c r="G1194">
        <v>966637777.76999998</v>
      </c>
      <c r="H1194">
        <v>966637777.76999998</v>
      </c>
    </row>
    <row r="1195" spans="1:8" x14ac:dyDescent="0.25">
      <c r="A1195" t="s">
        <v>1455</v>
      </c>
      <c r="B1195" t="str">
        <f>+VLOOKUP(A1195,Hoja5!$D$2:$E$733,2)</f>
        <v>JUNTOS POR UNA VIVIENDA DIGNA - MUJER CABEZA DE HOGAR  - Ipu 15%</v>
      </c>
      <c r="C1195">
        <v>986365079.37</v>
      </c>
      <c r="D1195">
        <v>986365079.37</v>
      </c>
      <c r="E1195">
        <v>986365079.37</v>
      </c>
      <c r="F1195">
        <v>986365079.37</v>
      </c>
      <c r="G1195">
        <v>986365079.37</v>
      </c>
      <c r="H1195">
        <v>986365079.37</v>
      </c>
    </row>
    <row r="1196" spans="1:8" x14ac:dyDescent="0.25">
      <c r="A1196" t="s">
        <v>1481</v>
      </c>
      <c r="B1196" t="str">
        <f>+VLOOKUP(A1196,Hoja5!$D$2:$E$733,2)</f>
        <v>JUNTOS POR UNA VIVIENDA DIGNA - VIVIENDAS INICIADAS POBREZA EXTREMA  - EG+ - IPU 15%</v>
      </c>
      <c r="C1196">
        <v>0</v>
      </c>
      <c r="D1196">
        <v>103471459.45</v>
      </c>
      <c r="E1196">
        <v>103471459.45</v>
      </c>
      <c r="F1196">
        <v>103471459.45</v>
      </c>
      <c r="G1196">
        <v>103471459.45</v>
      </c>
      <c r="H1196">
        <v>103471459.45</v>
      </c>
    </row>
    <row r="1197" spans="1:8" x14ac:dyDescent="0.25">
      <c r="A1197" t="s">
        <v>1987</v>
      </c>
      <c r="C1197">
        <v>1643941798.96</v>
      </c>
      <c r="D1197">
        <v>2821797946.3199997</v>
      </c>
      <c r="E1197">
        <v>2821797946.3199997</v>
      </c>
      <c r="F1197">
        <v>2821797946.3199997</v>
      </c>
      <c r="G1197">
        <v>2821797946.3199997</v>
      </c>
      <c r="H1197">
        <v>2821797946.3199997</v>
      </c>
    </row>
    <row r="1198" spans="1:8" x14ac:dyDescent="0.25">
      <c r="A1198" t="s">
        <v>1985</v>
      </c>
      <c r="C1198">
        <v>1643941798.96</v>
      </c>
      <c r="D1198">
        <v>2821797946.3199997</v>
      </c>
      <c r="E1198">
        <v>2821797946.3199997</v>
      </c>
      <c r="F1198">
        <v>2821797946.3199997</v>
      </c>
      <c r="G1198">
        <v>2821797946.3199997</v>
      </c>
      <c r="H1198">
        <v>2821797946.3199997</v>
      </c>
    </row>
    <row r="1199" spans="1:8" x14ac:dyDescent="0.25">
      <c r="A1199" t="s">
        <v>1457</v>
      </c>
      <c r="B1199" t="str">
        <f>+VLOOKUP(A1199,Hoja5!$D$2:$E$733,2)</f>
        <v>MEJORO MI CASA, COMPROMISO DE TODOS SECTOR URBANO  - EG+ - Ipu 15%</v>
      </c>
      <c r="C1199">
        <v>684975749.55999994</v>
      </c>
      <c r="D1199">
        <v>2342314921.6199999</v>
      </c>
      <c r="E1199">
        <v>2342314921.6199999</v>
      </c>
      <c r="F1199">
        <v>2342314921.6199999</v>
      </c>
      <c r="G1199">
        <v>2342314921.6199999</v>
      </c>
      <c r="H1199">
        <v>2342314921.6199999</v>
      </c>
    </row>
    <row r="1200" spans="1:8" x14ac:dyDescent="0.25">
      <c r="A1200" t="s">
        <v>1459</v>
      </c>
      <c r="B1200" t="str">
        <f>+VLOOKUP(A1200,Hoja5!$D$2:$E$733,2)</f>
        <v>MEJORO MI CASA, COMPROMISO DE TODOS SECTOR URBANO (MUJER CABEZA DE HOGAR)  - EG+ - Ipu 15%</v>
      </c>
      <c r="C1200">
        <v>479483024.69999999</v>
      </c>
      <c r="D1200">
        <v>479483024.69999999</v>
      </c>
      <c r="E1200">
        <v>479483024.69999999</v>
      </c>
      <c r="F1200">
        <v>479483024.69999999</v>
      </c>
      <c r="G1200">
        <v>479483024.69999999</v>
      </c>
      <c r="H1200">
        <v>479483024.69999999</v>
      </c>
    </row>
    <row r="1201" spans="1:8" x14ac:dyDescent="0.25">
      <c r="A1201" t="s">
        <v>1461</v>
      </c>
      <c r="B1201" t="str">
        <f>+VLOOKUP(A1201,Hoja5!$D$2:$E$733,2)</f>
        <v>MEJORO MI CASA, COMPROMISO DE TODOS SECTOR RURAL - Ipu 15%</v>
      </c>
      <c r="C1201">
        <v>479483024.69999999</v>
      </c>
      <c r="D1201">
        <v>0</v>
      </c>
      <c r="E1201">
        <v>0</v>
      </c>
      <c r="F1201">
        <v>0</v>
      </c>
      <c r="G1201">
        <v>0</v>
      </c>
      <c r="H1201">
        <v>0</v>
      </c>
    </row>
    <row r="1202" spans="1:8" x14ac:dyDescent="0.25">
      <c r="A1202" t="s">
        <v>1984</v>
      </c>
      <c r="C1202">
        <v>940618719.58000004</v>
      </c>
      <c r="D1202">
        <v>920062619.04999995</v>
      </c>
      <c r="E1202">
        <v>920062619.04999995</v>
      </c>
      <c r="F1202">
        <v>920062619.04999995</v>
      </c>
      <c r="G1202">
        <v>920062619.04999995</v>
      </c>
      <c r="H1202">
        <v>920062619.04999995</v>
      </c>
    </row>
    <row r="1203" spans="1:8" x14ac:dyDescent="0.25">
      <c r="A1203" t="s">
        <v>1985</v>
      </c>
      <c r="C1203">
        <v>657576719.58000004</v>
      </c>
      <c r="D1203">
        <v>920062619.04999995</v>
      </c>
      <c r="E1203">
        <v>920062619.04999995</v>
      </c>
      <c r="F1203">
        <v>920062619.04999995</v>
      </c>
      <c r="G1203">
        <v>920062619.04999995</v>
      </c>
      <c r="H1203">
        <v>920062619.04999995</v>
      </c>
    </row>
    <row r="1204" spans="1:8" x14ac:dyDescent="0.25">
      <c r="A1204" t="s">
        <v>1463</v>
      </c>
      <c r="B1204" t="str">
        <f>+VLOOKUP(A1204,Hoja5!$D$2:$E$733,2)</f>
        <v>MI CASA A LO LEGAL! -  LEGALIZACION Y TITULACION DE PREDIOS   - Ipu 15%</v>
      </c>
      <c r="C1204">
        <v>657576719.58000004</v>
      </c>
      <c r="D1204">
        <v>920062619.04999995</v>
      </c>
      <c r="E1204">
        <v>920062619.04999995</v>
      </c>
      <c r="F1204">
        <v>920062619.04999995</v>
      </c>
      <c r="G1204">
        <v>920062619.04999995</v>
      </c>
      <c r="H1204">
        <v>920062619.04999995</v>
      </c>
    </row>
    <row r="1205" spans="1:8" x14ac:dyDescent="0.25">
      <c r="A1205" t="s">
        <v>1982</v>
      </c>
      <c r="C1205">
        <v>283042000</v>
      </c>
      <c r="D1205">
        <v>0</v>
      </c>
      <c r="E1205">
        <v>0</v>
      </c>
      <c r="F1205">
        <v>0</v>
      </c>
      <c r="G1205">
        <v>0</v>
      </c>
      <c r="H1205">
        <v>0</v>
      </c>
    </row>
    <row r="1206" spans="1:8" x14ac:dyDescent="0.25">
      <c r="A1206" t="s">
        <v>1443</v>
      </c>
      <c r="B1206" t="str">
        <f>+VLOOKUP(A1206,Hoja5!$D$2:$E$733,2)</f>
        <v>MI CASA A LO LEGAL! -  LEGALIZACION Y TITULACION DE PREDIOS   - Rendimientos financieros ipu corvivienda</v>
      </c>
      <c r="C1206">
        <v>283042000</v>
      </c>
      <c r="D1206">
        <v>0</v>
      </c>
      <c r="E1206">
        <v>0</v>
      </c>
      <c r="F1206">
        <v>0</v>
      </c>
      <c r="G1206">
        <v>0</v>
      </c>
      <c r="H1206">
        <v>0</v>
      </c>
    </row>
    <row r="1207" spans="1:8" x14ac:dyDescent="0.25">
      <c r="A1207" t="s">
        <v>1988</v>
      </c>
      <c r="C1207">
        <v>1295641762.0999999</v>
      </c>
      <c r="D1207">
        <v>2519391197.4899998</v>
      </c>
      <c r="E1207">
        <v>2519391197.4899998</v>
      </c>
      <c r="F1207">
        <v>2519391197.4899998</v>
      </c>
      <c r="G1207">
        <v>2519391197.4899998</v>
      </c>
      <c r="H1207">
        <v>2519391197.4899998</v>
      </c>
    </row>
    <row r="1208" spans="1:8" x14ac:dyDescent="0.25">
      <c r="A1208" t="s">
        <v>1985</v>
      </c>
      <c r="C1208">
        <v>1295641762.0999999</v>
      </c>
      <c r="D1208">
        <v>2519391197.4899998</v>
      </c>
      <c r="E1208">
        <v>2519391197.4899998</v>
      </c>
      <c r="F1208">
        <v>2519391197.4899998</v>
      </c>
      <c r="G1208">
        <v>2519391197.4899998</v>
      </c>
      <c r="H1208">
        <v>2519391197.4899998</v>
      </c>
    </row>
    <row r="1209" spans="1:8" x14ac:dyDescent="0.25">
      <c r="A1209" t="s">
        <v>1465</v>
      </c>
      <c r="B1209" t="str">
        <f>+VLOOKUP(A1209,Hoja5!$D$2:$E$733,2)</f>
        <v>UN LUGAR APTO PARA MI HOGAR DIAGNOSTICO PARA VERIFICAR TERRENOS APTOS  - Ipu 15%</v>
      </c>
      <c r="C1209">
        <v>117785614.73999999</v>
      </c>
      <c r="D1209">
        <v>117785614.73999999</v>
      </c>
      <c r="E1209">
        <v>117785614.73999999</v>
      </c>
      <c r="F1209">
        <v>117785614.73999999</v>
      </c>
      <c r="G1209">
        <v>117785614.73999999</v>
      </c>
      <c r="H1209">
        <v>117785614.73999999</v>
      </c>
    </row>
    <row r="1210" spans="1:8" x14ac:dyDescent="0.25">
      <c r="A1210" t="s">
        <v>1467</v>
      </c>
      <c r="B1210" t="str">
        <f>+VLOOKUP(A1210,Hoja5!$D$2:$E$733,2)</f>
        <v>UN LUGAR APTO PARA MI HOGAR ADQUISICION HECTAREAS DE TIERRAS  - Ipu 15%</v>
      </c>
      <c r="C1210">
        <v>1177856147.3599999</v>
      </c>
      <c r="D1210">
        <v>0</v>
      </c>
      <c r="E1210">
        <v>0</v>
      </c>
      <c r="F1210">
        <v>0</v>
      </c>
      <c r="G1210">
        <v>0</v>
      </c>
      <c r="H1210">
        <v>0</v>
      </c>
    </row>
    <row r="1211" spans="1:8" x14ac:dyDescent="0.25">
      <c r="A1211" t="s">
        <v>1477</v>
      </c>
      <c r="B1211" t="str">
        <f>+VLOOKUP(A1211,Hoja5!$D$2:$E$733,2)</f>
        <v>UN LUGAR APTO PARA MI HOGAR-ADQUISICION DE TIERRAS IPU -15%</v>
      </c>
      <c r="C1211">
        <v>0</v>
      </c>
      <c r="D1211">
        <v>2401605582.75</v>
      </c>
      <c r="E1211">
        <v>2401605582.75</v>
      </c>
      <c r="F1211">
        <v>2401605582.75</v>
      </c>
      <c r="G1211">
        <v>2401605582.75</v>
      </c>
      <c r="H1211">
        <v>2401605582.75</v>
      </c>
    </row>
    <row r="1212" spans="1:8" x14ac:dyDescent="0.25">
      <c r="A1212" t="s">
        <v>1989</v>
      </c>
      <c r="C1212">
        <v>853945706.84000003</v>
      </c>
      <c r="D1212">
        <v>1219420356</v>
      </c>
      <c r="E1212">
        <v>1219420356</v>
      </c>
      <c r="F1212">
        <v>1219420356</v>
      </c>
      <c r="G1212">
        <v>1219420356</v>
      </c>
      <c r="H1212">
        <v>1219420356</v>
      </c>
    </row>
    <row r="1213" spans="1:8" x14ac:dyDescent="0.25">
      <c r="A1213" t="s">
        <v>1985</v>
      </c>
      <c r="C1213">
        <v>853945706.84000003</v>
      </c>
      <c r="D1213">
        <v>1219420356</v>
      </c>
      <c r="E1213">
        <v>1219420356</v>
      </c>
      <c r="F1213">
        <v>1219420356</v>
      </c>
      <c r="G1213">
        <v>1219420356</v>
      </c>
      <c r="H1213">
        <v>1219420356</v>
      </c>
    </row>
    <row r="1214" spans="1:8" x14ac:dyDescent="0.25">
      <c r="A1214" t="s">
        <v>1469</v>
      </c>
      <c r="B1214" t="str">
        <f>+VLOOKUP(A1214,Hoja5!$D$2:$E$733,2)</f>
        <v>MI CASA, MI ENTORNO, MI HABITAT - MEDICION INTEGRAL NECESIDADES HABITACIONALES (MINH) - Ipu 15%</v>
      </c>
      <c r="C1214">
        <v>500588862.63</v>
      </c>
      <c r="D1214">
        <v>439167000</v>
      </c>
      <c r="E1214">
        <v>439167000</v>
      </c>
      <c r="F1214">
        <v>439167000</v>
      </c>
      <c r="G1214">
        <v>439167000</v>
      </c>
      <c r="H1214">
        <v>439167000</v>
      </c>
    </row>
    <row r="1215" spans="1:8" x14ac:dyDescent="0.25">
      <c r="A1215" t="s">
        <v>1471</v>
      </c>
      <c r="B1215" t="str">
        <f>+VLOOKUP(A1215,Hoja5!$D$2:$E$733,2)</f>
        <v>MI CASA, MI ENTORNO, MI HABITAT - OBSERVATORIO DE VIVIENDA VIS  - Ipu 15%</v>
      </c>
      <c r="C1215">
        <v>117785614.73999999</v>
      </c>
      <c r="D1215">
        <v>93400000</v>
      </c>
      <c r="E1215">
        <v>93400000</v>
      </c>
      <c r="F1215">
        <v>93400000</v>
      </c>
      <c r="G1215">
        <v>93400000</v>
      </c>
      <c r="H1215">
        <v>93400000</v>
      </c>
    </row>
    <row r="1216" spans="1:8" x14ac:dyDescent="0.25">
      <c r="A1216" t="s">
        <v>1473</v>
      </c>
      <c r="B1216" t="str">
        <f>+VLOOKUP(A1216,Hoja5!$D$2:$E$733,2)</f>
        <v>MI CASA, MI ENTORNO, MI HABITAT - LEGALIZACION URBANISTICA - Ipu 15%</v>
      </c>
      <c r="C1216">
        <v>58892807.369999997</v>
      </c>
      <c r="D1216">
        <v>58892807.369999997</v>
      </c>
      <c r="E1216">
        <v>58892807.369999997</v>
      </c>
      <c r="F1216">
        <v>58892807.369999997</v>
      </c>
      <c r="G1216">
        <v>58892807.369999997</v>
      </c>
      <c r="H1216">
        <v>58892807.369999997</v>
      </c>
    </row>
    <row r="1217" spans="1:8" x14ac:dyDescent="0.25">
      <c r="A1217" t="s">
        <v>1475</v>
      </c>
      <c r="B1217" t="str">
        <f>+VLOOKUP(A1217,Hoja5!$D$2:$E$733,2)</f>
        <v>MI CASA, MI ENTORNO, MI HABITAT - FORMULACION Y/O PARTICIPACION PLANES PARCIALES - Ipu 15%</v>
      </c>
      <c r="C1217">
        <v>176678422.09999999</v>
      </c>
      <c r="D1217">
        <v>0</v>
      </c>
      <c r="E1217">
        <v>0</v>
      </c>
      <c r="F1217">
        <v>0</v>
      </c>
      <c r="G1217">
        <v>0</v>
      </c>
      <c r="H1217">
        <v>0</v>
      </c>
    </row>
    <row r="1218" spans="1:8" x14ac:dyDescent="0.25">
      <c r="A1218" t="s">
        <v>1479</v>
      </c>
      <c r="B1218" t="str">
        <f>+VLOOKUP(A1218,Hoja5!$D$2:$E$733,2)</f>
        <v>MI CASA, MI ENTORNO, MI HABITAT- MEDICION INTEGRAL DE LAS NECESIDADES HABITACIONALES (MIHN) ESTUDIO Y CONSULTORIA- IPU 15%</v>
      </c>
      <c r="C1218">
        <v>0</v>
      </c>
      <c r="D1218">
        <v>627960548.63</v>
      </c>
      <c r="E1218">
        <v>627960548.63</v>
      </c>
      <c r="F1218">
        <v>627960548.63</v>
      </c>
      <c r="G1218">
        <v>627960548.63</v>
      </c>
      <c r="H1218">
        <v>627960548.63</v>
      </c>
    </row>
    <row r="1219" spans="1:8" x14ac:dyDescent="0.25">
      <c r="A1219" t="s">
        <v>1990</v>
      </c>
      <c r="C1219">
        <v>11806391447</v>
      </c>
      <c r="D1219">
        <v>9261954745</v>
      </c>
      <c r="E1219">
        <v>5783907740.6899996</v>
      </c>
      <c r="F1219">
        <v>5783907740.6899996</v>
      </c>
      <c r="G1219">
        <v>5783907740.6899996</v>
      </c>
      <c r="H1219">
        <v>5783907740.6899996</v>
      </c>
    </row>
    <row r="1220" spans="1:8" x14ac:dyDescent="0.25">
      <c r="A1220" t="s">
        <v>1715</v>
      </c>
      <c r="C1220">
        <v>11653908868</v>
      </c>
      <c r="D1220">
        <v>9109472166</v>
      </c>
      <c r="E1220">
        <v>5631426162.6899996</v>
      </c>
      <c r="F1220">
        <v>5631426162.6899996</v>
      </c>
      <c r="G1220">
        <v>5631426162.6899996</v>
      </c>
      <c r="H1220">
        <v>5631426162.6899996</v>
      </c>
    </row>
    <row r="1221" spans="1:8" x14ac:dyDescent="0.25">
      <c r="A1221" t="s">
        <v>1991</v>
      </c>
      <c r="B1221" t="str">
        <f>+VLOOKUP(A1221,Hoja5!$D$2:$E$733,2)</f>
        <v>SANEAMIENTO FISCAL Y  FINANCIERO -  ESE CARTAGENA - ADRES (CSF)</v>
      </c>
      <c r="C1221">
        <v>11653908868</v>
      </c>
      <c r="D1221">
        <v>9109472166</v>
      </c>
      <c r="E1221">
        <v>5631426162.6899996</v>
      </c>
      <c r="F1221">
        <v>5631426162.6899996</v>
      </c>
      <c r="G1221">
        <v>5631426162.6899996</v>
      </c>
      <c r="H1221">
        <v>5631426162.6899996</v>
      </c>
    </row>
    <row r="1222" spans="1:8" x14ac:dyDescent="0.25">
      <c r="A1222" t="s">
        <v>2002</v>
      </c>
      <c r="B1222" t="str">
        <f>+VLOOKUP(A1222,Hoja5!$D$2:$E$733,2)</f>
        <v>SANEAMIENTO FISCAL Y  FINANCIERO -  ESE CARTAGENA - ADRES (CSF)</v>
      </c>
      <c r="C1222">
        <v>1249890000</v>
      </c>
      <c r="D1222">
        <v>1469890000</v>
      </c>
      <c r="E1222">
        <v>1274000000</v>
      </c>
      <c r="F1222">
        <v>1274000000</v>
      </c>
      <c r="G1222">
        <v>1274000000</v>
      </c>
      <c r="H1222">
        <v>1274000000</v>
      </c>
    </row>
    <row r="1223" spans="1:8" x14ac:dyDescent="0.25">
      <c r="A1223" t="s">
        <v>1722</v>
      </c>
      <c r="C1223">
        <v>850000000</v>
      </c>
      <c r="D1223">
        <v>850000000</v>
      </c>
      <c r="E1223">
        <v>850000000</v>
      </c>
      <c r="F1223">
        <v>850000000</v>
      </c>
      <c r="G1223">
        <v>850000000</v>
      </c>
      <c r="H1223">
        <v>850000000</v>
      </c>
    </row>
    <row r="1224" spans="1:8" x14ac:dyDescent="0.25">
      <c r="A1224" t="s">
        <v>1583</v>
      </c>
      <c r="B1224" t="str">
        <f>+VLOOKUP(A1224,Hoja5!$D$2:$E$733,2)</f>
        <v>MEDIACION Y BIBLIOTECAS PARA LA INCLUSION - ET+ - Ingresos corrientes de libre destinacion</v>
      </c>
      <c r="C1224">
        <v>850000000</v>
      </c>
      <c r="D1224">
        <v>850000000</v>
      </c>
      <c r="E1224">
        <v>850000000</v>
      </c>
      <c r="F1224">
        <v>850000000</v>
      </c>
      <c r="G1224">
        <v>850000000</v>
      </c>
      <c r="H1224">
        <v>850000000</v>
      </c>
    </row>
    <row r="1225" spans="1:8" x14ac:dyDescent="0.25">
      <c r="A1225" t="s">
        <v>2001</v>
      </c>
      <c r="C1225">
        <v>204000000</v>
      </c>
      <c r="D1225">
        <v>204000000</v>
      </c>
      <c r="E1225">
        <v>204000000</v>
      </c>
      <c r="F1225">
        <v>204000000</v>
      </c>
      <c r="G1225">
        <v>204000000</v>
      </c>
      <c r="H1225">
        <v>204000000</v>
      </c>
    </row>
    <row r="1226" spans="1:8" x14ac:dyDescent="0.25">
      <c r="A1226" t="s">
        <v>1529</v>
      </c>
      <c r="B1226" t="str">
        <f>+VLOOKUP(A1226,Hoja5!$D$2:$E$733,2)</f>
        <v>MEDIACION Y BIBLIOTECAS PARA LA INCLUSION - ET+ - SGP Proposito general - cultura</v>
      </c>
      <c r="C1226">
        <v>204000000</v>
      </c>
      <c r="D1226">
        <v>204000000</v>
      </c>
      <c r="E1226">
        <v>204000000</v>
      </c>
      <c r="F1226">
        <v>204000000</v>
      </c>
      <c r="G1226">
        <v>204000000</v>
      </c>
      <c r="H1226">
        <v>204000000</v>
      </c>
    </row>
    <row r="1227" spans="1:8" x14ac:dyDescent="0.25">
      <c r="A1227" t="s">
        <v>2004</v>
      </c>
      <c r="C1227">
        <v>195890000</v>
      </c>
      <c r="D1227">
        <v>195890000</v>
      </c>
      <c r="E1227">
        <v>0</v>
      </c>
      <c r="F1227">
        <v>0</v>
      </c>
      <c r="G1227">
        <v>0</v>
      </c>
      <c r="H1227">
        <v>0</v>
      </c>
    </row>
    <row r="1228" spans="1:8" x14ac:dyDescent="0.25">
      <c r="A1228" t="s">
        <v>1555</v>
      </c>
      <c r="B1228" t="str">
        <f>+VLOOKUP(A1228,Hoja5!$D$2:$E$733,2)</f>
        <v xml:space="preserve">MEDIACION Y BIBLIOTECAS PARA LA INCLUSION - ET+ - Estampilla Procultura </v>
      </c>
      <c r="C1228">
        <v>195890000</v>
      </c>
      <c r="D1228">
        <v>195890000</v>
      </c>
      <c r="E1228">
        <v>0</v>
      </c>
      <c r="F1228">
        <v>0</v>
      </c>
      <c r="G1228">
        <v>0</v>
      </c>
      <c r="H1228">
        <v>0</v>
      </c>
    </row>
    <row r="1229" spans="1:8" x14ac:dyDescent="0.25">
      <c r="A1229" t="s">
        <v>1741</v>
      </c>
      <c r="C1229">
        <v>0</v>
      </c>
      <c r="D1229">
        <v>220000000</v>
      </c>
      <c r="E1229">
        <v>220000000</v>
      </c>
      <c r="F1229">
        <v>220000000</v>
      </c>
      <c r="G1229">
        <v>220000000</v>
      </c>
      <c r="H1229">
        <v>220000000</v>
      </c>
    </row>
    <row r="1230" spans="1:8" x14ac:dyDescent="0.25">
      <c r="A1230" t="s">
        <v>1573</v>
      </c>
      <c r="B1230" t="str">
        <f>+VLOOKUP(A1230,Hoja5!$D$2:$E$733,2)</f>
        <v xml:space="preserve">MEDIACION Y BIBLIOTECAS PARA LA INCLUSION - Impuesto De Delineacion Urbana Y Aprobacion De Planos 20% </v>
      </c>
      <c r="C1230">
        <v>0</v>
      </c>
      <c r="D1230">
        <v>220000000</v>
      </c>
      <c r="E1230">
        <v>220000000</v>
      </c>
      <c r="F1230">
        <v>220000000</v>
      </c>
      <c r="G1230">
        <v>220000000</v>
      </c>
      <c r="H1230">
        <v>220000000</v>
      </c>
    </row>
    <row r="1231" spans="1:8" x14ac:dyDescent="0.25">
      <c r="A1231" t="s">
        <v>1992</v>
      </c>
      <c r="B1231" t="str">
        <f>+VLOOKUP(A1231,Hoja5!$D$2:$E$733,2)</f>
        <v>SANEAMIENTO FISCAL Y  FINANCIERO -  ESE CARTAGENA - ADRES (CSF)</v>
      </c>
      <c r="C1231">
        <v>1142759664</v>
      </c>
      <c r="D1231">
        <v>1142759664</v>
      </c>
      <c r="E1231">
        <v>910759663.33000004</v>
      </c>
      <c r="F1231">
        <v>910759663.33000004</v>
      </c>
      <c r="G1231">
        <v>910759663.33000004</v>
      </c>
      <c r="H1231">
        <v>910759663.33000004</v>
      </c>
    </row>
    <row r="1232" spans="1:8" x14ac:dyDescent="0.25">
      <c r="A1232" t="s">
        <v>1722</v>
      </c>
      <c r="C1232">
        <v>350000000</v>
      </c>
      <c r="D1232">
        <v>350000000</v>
      </c>
      <c r="E1232">
        <v>350000000</v>
      </c>
      <c r="F1232">
        <v>350000000</v>
      </c>
      <c r="G1232">
        <v>350000000</v>
      </c>
      <c r="H1232">
        <v>350000000</v>
      </c>
    </row>
    <row r="1233" spans="1:8" x14ac:dyDescent="0.25">
      <c r="A1233" t="s">
        <v>1585</v>
      </c>
      <c r="B1233" t="str">
        <f>+VLOOKUP(A1233,Hoja5!$D$2:$E$733,2)</f>
        <v>FORMACION Y DIVULGACION PARA LAS ARTES Y EL EMPRENDIMIENTO - ET+ - Ingresos corrientes de libre destinacion</v>
      </c>
      <c r="C1233">
        <v>100000000</v>
      </c>
      <c r="D1233">
        <v>100000000</v>
      </c>
      <c r="E1233">
        <v>100000000</v>
      </c>
      <c r="F1233">
        <v>100000000</v>
      </c>
      <c r="G1233">
        <v>100000000</v>
      </c>
      <c r="H1233">
        <v>100000000</v>
      </c>
    </row>
    <row r="1234" spans="1:8" x14ac:dyDescent="0.25">
      <c r="A1234" t="s">
        <v>1487</v>
      </c>
      <c r="B1234" t="str">
        <f>+VLOOKUP(A1234,Hoja5!$D$2:$E$733,2)</f>
        <v>ESTIMULOS PARA LAS ARTES Y LA CULTURA - ET+ - Ingresos corrientes de libre destinacion</v>
      </c>
      <c r="C1234">
        <v>250000000</v>
      </c>
      <c r="D1234">
        <v>250000000</v>
      </c>
      <c r="E1234">
        <v>250000000</v>
      </c>
      <c r="F1234">
        <v>250000000</v>
      </c>
      <c r="G1234">
        <v>250000000</v>
      </c>
      <c r="H1234">
        <v>250000000</v>
      </c>
    </row>
    <row r="1235" spans="1:8" x14ac:dyDescent="0.25">
      <c r="A1235" t="s">
        <v>2001</v>
      </c>
      <c r="C1235">
        <v>538818744</v>
      </c>
      <c r="D1235">
        <v>538818744</v>
      </c>
      <c r="E1235">
        <v>538818743.33000004</v>
      </c>
      <c r="F1235">
        <v>538818743.33000004</v>
      </c>
      <c r="G1235">
        <v>538818743.33000004</v>
      </c>
      <c r="H1235">
        <v>538818743.33000004</v>
      </c>
    </row>
    <row r="1236" spans="1:8" x14ac:dyDescent="0.25">
      <c r="A1236" t="s">
        <v>1531</v>
      </c>
      <c r="B1236" t="str">
        <f>+VLOOKUP(A1236,Hoja5!$D$2:$E$733,2)</f>
        <v>FORMACION Y DIVULGACION PARA LAS ARTES Y EL EMPRENDIMIENTO - ET+ - SGP Proposito general - cultura</v>
      </c>
      <c r="C1236">
        <v>230000000</v>
      </c>
      <c r="D1236">
        <v>230000000</v>
      </c>
      <c r="E1236">
        <v>229999999.34</v>
      </c>
      <c r="F1236">
        <v>229999999.34</v>
      </c>
      <c r="G1236">
        <v>229999999.34</v>
      </c>
      <c r="H1236">
        <v>229999999.34</v>
      </c>
    </row>
    <row r="1237" spans="1:8" x14ac:dyDescent="0.25">
      <c r="A1237" t="s">
        <v>1533</v>
      </c>
      <c r="B1237" t="str">
        <f>+VLOOKUP(A1237,Hoja5!$D$2:$E$733,2)</f>
        <v>ESTIMULOS PARA LAS ARTES Y LA CULTURA - ET+ - SGP Proposito general - cultura</v>
      </c>
      <c r="C1237">
        <v>308818744</v>
      </c>
      <c r="D1237">
        <v>308818744</v>
      </c>
      <c r="E1237">
        <v>308818743.99000001</v>
      </c>
      <c r="F1237">
        <v>308818743.99000001</v>
      </c>
      <c r="G1237">
        <v>308818743.99000001</v>
      </c>
      <c r="H1237">
        <v>308818743.99000001</v>
      </c>
    </row>
    <row r="1238" spans="1:8" x14ac:dyDescent="0.25">
      <c r="A1238" t="s">
        <v>2004</v>
      </c>
      <c r="C1238">
        <v>232000000</v>
      </c>
      <c r="D1238">
        <v>232000000</v>
      </c>
      <c r="E1238">
        <v>0</v>
      </c>
      <c r="F1238">
        <v>0</v>
      </c>
      <c r="G1238">
        <v>0</v>
      </c>
      <c r="H1238">
        <v>0</v>
      </c>
    </row>
    <row r="1239" spans="1:8" x14ac:dyDescent="0.25">
      <c r="A1239" t="s">
        <v>1559</v>
      </c>
      <c r="B1239" t="str">
        <f>+VLOOKUP(A1239,Hoja5!$D$2:$E$733,2)</f>
        <v xml:space="preserve">FORMACION Y DIVULGACION PARA LAS ARTES Y EL EMPRENDIMIENTO - ET+ - Estampilla Procultura </v>
      </c>
      <c r="C1239">
        <v>116000000</v>
      </c>
      <c r="D1239">
        <v>116000000</v>
      </c>
      <c r="E1239">
        <v>0</v>
      </c>
      <c r="F1239">
        <v>0</v>
      </c>
      <c r="G1239">
        <v>0</v>
      </c>
      <c r="H1239">
        <v>0</v>
      </c>
    </row>
    <row r="1240" spans="1:8" x14ac:dyDescent="0.25">
      <c r="A1240" t="s">
        <v>1561</v>
      </c>
      <c r="B1240" t="str">
        <f>+VLOOKUP(A1240,Hoja5!$D$2:$E$733,2)</f>
        <v xml:space="preserve">ESTIMULOS PARA LAS ARTES Y LA CULTURA - ET+ - Estampilla Procultura </v>
      </c>
      <c r="C1240">
        <v>116000000</v>
      </c>
      <c r="D1240">
        <v>116000000</v>
      </c>
      <c r="E1240">
        <v>0</v>
      </c>
      <c r="F1240">
        <v>0</v>
      </c>
      <c r="G1240">
        <v>0</v>
      </c>
      <c r="H1240">
        <v>0</v>
      </c>
    </row>
    <row r="1241" spans="1:8" x14ac:dyDescent="0.25">
      <c r="A1241" t="s">
        <v>2005</v>
      </c>
      <c r="C1241">
        <v>21940920</v>
      </c>
      <c r="D1241">
        <v>21940920</v>
      </c>
      <c r="E1241">
        <v>21940920</v>
      </c>
      <c r="F1241">
        <v>21940920</v>
      </c>
      <c r="G1241">
        <v>21940920</v>
      </c>
      <c r="H1241">
        <v>21940920</v>
      </c>
    </row>
    <row r="1242" spans="1:8" x14ac:dyDescent="0.25">
      <c r="A1242" t="s">
        <v>1579</v>
      </c>
      <c r="B1242" t="str">
        <f>+VLOOKUP(A1242,Hoja5!$D$2:$E$733,2)</f>
        <v>ESTIMULOS PARA LAS ARTES Y LA CULTURA - ET+ - Rendimientos financieros SGP Proposito General Cultura</v>
      </c>
      <c r="C1242">
        <v>21940920</v>
      </c>
      <c r="D1242">
        <v>21940920</v>
      </c>
      <c r="E1242">
        <v>21940920</v>
      </c>
      <c r="F1242">
        <v>21940920</v>
      </c>
      <c r="G1242">
        <v>21940920</v>
      </c>
      <c r="H1242">
        <v>21940920</v>
      </c>
    </row>
    <row r="1243" spans="1:8" x14ac:dyDescent="0.25">
      <c r="A1243" t="s">
        <v>1993</v>
      </c>
      <c r="B1243" t="str">
        <f>+VLOOKUP(A1243,Hoja5!$D$2:$E$733,2)</f>
        <v>SANEAMIENTO FISCAL Y  FINANCIERO -  ESE CARTAGENA - ADRES (CSF)</v>
      </c>
      <c r="C1243">
        <v>1679760249</v>
      </c>
      <c r="D1243">
        <v>1679760249</v>
      </c>
      <c r="E1243">
        <v>935457248.18000007</v>
      </c>
      <c r="F1243">
        <v>935457248.18000007</v>
      </c>
      <c r="G1243">
        <v>935457248.18000007</v>
      </c>
      <c r="H1243">
        <v>935457248.18000007</v>
      </c>
    </row>
    <row r="1244" spans="1:8" x14ac:dyDescent="0.25">
      <c r="A1244" t="s">
        <v>1722</v>
      </c>
      <c r="C1244">
        <v>530457249</v>
      </c>
      <c r="D1244">
        <v>530457249</v>
      </c>
      <c r="E1244">
        <v>530457248.85000002</v>
      </c>
      <c r="F1244">
        <v>530457248.85000002</v>
      </c>
      <c r="G1244">
        <v>530457248.85000002</v>
      </c>
      <c r="H1244">
        <v>530457248.85000002</v>
      </c>
    </row>
    <row r="1245" spans="1:8" x14ac:dyDescent="0.25">
      <c r="A1245" t="s">
        <v>1489</v>
      </c>
      <c r="B1245" t="str">
        <f>+VLOOKUP(A1245,Hoja5!$D$2:$E$733,2)</f>
        <v>PRACTICAS SIGNIFICATIVAS DEL PATRIMONIO INMATERIAL - ET+ - Ingresos corrientes de libre destinacion</v>
      </c>
      <c r="C1245">
        <v>450000000</v>
      </c>
      <c r="D1245">
        <v>450000000</v>
      </c>
      <c r="E1245">
        <v>450000000</v>
      </c>
      <c r="F1245">
        <v>450000000</v>
      </c>
      <c r="G1245">
        <v>450000000</v>
      </c>
      <c r="H1245">
        <v>450000000</v>
      </c>
    </row>
    <row r="1246" spans="1:8" x14ac:dyDescent="0.25">
      <c r="A1246" t="s">
        <v>1491</v>
      </c>
      <c r="B1246" t="str">
        <f>+VLOOKUP(A1246,Hoja5!$D$2:$E$733,2)</f>
        <v>SALVAGUARDA DEL PATRIMONIO INMATERIAL EN  CARTAGENA DE INDIAS ET+ - Ingresos corrientes de libre destinacion</v>
      </c>
      <c r="C1246">
        <v>80457249</v>
      </c>
      <c r="D1246">
        <v>80457249</v>
      </c>
      <c r="E1246">
        <v>80457248.849999994</v>
      </c>
      <c r="F1246">
        <v>80457248.849999994</v>
      </c>
      <c r="G1246">
        <v>80457248.849999994</v>
      </c>
      <c r="H1246">
        <v>80457248.849999994</v>
      </c>
    </row>
    <row r="1247" spans="1:8" x14ac:dyDescent="0.25">
      <c r="A1247" t="s">
        <v>1998</v>
      </c>
      <c r="C1247">
        <v>285613000</v>
      </c>
      <c r="D1247">
        <v>285613000</v>
      </c>
      <c r="E1247">
        <v>0</v>
      </c>
      <c r="F1247">
        <v>0</v>
      </c>
      <c r="G1247">
        <v>0</v>
      </c>
      <c r="H1247">
        <v>0</v>
      </c>
    </row>
    <row r="1248" spans="1:8" x14ac:dyDescent="0.25">
      <c r="A1248" t="s">
        <v>1511</v>
      </c>
      <c r="B1248" t="str">
        <f>+VLOOKUP(A1248,Hoja5!$D$2:$E$733,2)</f>
        <v>PRACTICAS SIGNIFICATIVAS DEL PATRIMONIO INMATERIAL - ET+ - Convenios y venta de servicios ipcc</v>
      </c>
      <c r="C1248">
        <v>285613000</v>
      </c>
      <c r="D1248">
        <v>285613000</v>
      </c>
      <c r="E1248">
        <v>0</v>
      </c>
      <c r="F1248">
        <v>0</v>
      </c>
      <c r="G1248">
        <v>0</v>
      </c>
      <c r="H1248">
        <v>0</v>
      </c>
    </row>
    <row r="1249" spans="1:8" x14ac:dyDescent="0.25">
      <c r="A1249" t="s">
        <v>2001</v>
      </c>
      <c r="C1249">
        <v>405000000</v>
      </c>
      <c r="D1249">
        <v>405000000</v>
      </c>
      <c r="E1249">
        <v>404999999.33000004</v>
      </c>
      <c r="F1249">
        <v>404999999.33000004</v>
      </c>
      <c r="G1249">
        <v>404999999.33000004</v>
      </c>
      <c r="H1249">
        <v>404999999.33000004</v>
      </c>
    </row>
    <row r="1250" spans="1:8" x14ac:dyDescent="0.25">
      <c r="A1250" t="s">
        <v>1535</v>
      </c>
      <c r="B1250" t="str">
        <f>+VLOOKUP(A1250,Hoja5!$D$2:$E$733,2)</f>
        <v>PRACTICAS SIGNIFICATIVAS DEL PATRIMONIO INMATERIAL - ET+ - SGP Proposito general - cultura</v>
      </c>
      <c r="C1250">
        <v>280000000</v>
      </c>
      <c r="D1250">
        <v>280000000</v>
      </c>
      <c r="E1250">
        <v>279999999.99000001</v>
      </c>
      <c r="F1250">
        <v>279999999.99000001</v>
      </c>
      <c r="G1250">
        <v>279999999.99000001</v>
      </c>
      <c r="H1250">
        <v>279999999.99000001</v>
      </c>
    </row>
    <row r="1251" spans="1:8" x14ac:dyDescent="0.25">
      <c r="A1251" t="s">
        <v>1537</v>
      </c>
      <c r="B1251" t="str">
        <f>+VLOOKUP(A1251,Hoja5!$D$2:$E$733,2)</f>
        <v>SALVAGUARDA DEL PATRIMONIO INMATERIAL EN  CARTAGENA DE INDIAS ET+ - SGP Proposito general - cultura</v>
      </c>
      <c r="C1251">
        <v>125000000</v>
      </c>
      <c r="D1251">
        <v>125000000</v>
      </c>
      <c r="E1251">
        <v>124999999.34</v>
      </c>
      <c r="F1251">
        <v>124999999.34</v>
      </c>
      <c r="G1251">
        <v>124999999.34</v>
      </c>
      <c r="H1251">
        <v>124999999.34</v>
      </c>
    </row>
    <row r="1252" spans="1:8" x14ac:dyDescent="0.25">
      <c r="A1252" t="s">
        <v>2003</v>
      </c>
      <c r="C1252">
        <v>101630000</v>
      </c>
      <c r="D1252">
        <v>101630000</v>
      </c>
      <c r="E1252">
        <v>0</v>
      </c>
      <c r="F1252">
        <v>0</v>
      </c>
      <c r="G1252">
        <v>0</v>
      </c>
      <c r="H1252">
        <v>0</v>
      </c>
    </row>
    <row r="1253" spans="1:8" x14ac:dyDescent="0.25">
      <c r="A1253" t="s">
        <v>1551</v>
      </c>
      <c r="B1253" t="str">
        <f>+VLOOKUP(A1253,Hoja5!$D$2:$E$733,2)</f>
        <v xml:space="preserve">PRACTICAS SIGNIFICATIVAS DEL PATRIMONIO INMATERIAL - ET+ -  Rendimientos financieros cultura </v>
      </c>
      <c r="C1253">
        <v>101630000</v>
      </c>
      <c r="D1253">
        <v>101630000</v>
      </c>
      <c r="E1253">
        <v>0</v>
      </c>
      <c r="F1253">
        <v>0</v>
      </c>
      <c r="G1253">
        <v>0</v>
      </c>
      <c r="H1253">
        <v>0</v>
      </c>
    </row>
    <row r="1254" spans="1:8" x14ac:dyDescent="0.25">
      <c r="A1254" t="s">
        <v>2004</v>
      </c>
      <c r="C1254">
        <v>305230000</v>
      </c>
      <c r="D1254">
        <v>305230000</v>
      </c>
      <c r="E1254">
        <v>0</v>
      </c>
      <c r="F1254">
        <v>0</v>
      </c>
      <c r="G1254">
        <v>0</v>
      </c>
      <c r="H1254">
        <v>0</v>
      </c>
    </row>
    <row r="1255" spans="1:8" x14ac:dyDescent="0.25">
      <c r="A1255" t="s">
        <v>1563</v>
      </c>
      <c r="B1255" t="str">
        <f>+VLOOKUP(A1255,Hoja5!$D$2:$E$733,2)</f>
        <v xml:space="preserve">PRACTICAS SIGNIFICATIVAS DEL PATRIMONIO INMATERIAL - ET+ - Estampilla Procultura </v>
      </c>
      <c r="C1255">
        <v>305230000</v>
      </c>
      <c r="D1255">
        <v>305230000</v>
      </c>
      <c r="E1255">
        <v>0</v>
      </c>
      <c r="F1255">
        <v>0</v>
      </c>
      <c r="G1255">
        <v>0</v>
      </c>
      <c r="H1255">
        <v>0</v>
      </c>
    </row>
    <row r="1256" spans="1:8" x14ac:dyDescent="0.25">
      <c r="A1256" t="s">
        <v>1806</v>
      </c>
      <c r="C1256">
        <v>51830000</v>
      </c>
      <c r="D1256">
        <v>51830000</v>
      </c>
      <c r="E1256">
        <v>0</v>
      </c>
      <c r="F1256">
        <v>0</v>
      </c>
      <c r="G1256">
        <v>0</v>
      </c>
      <c r="H1256">
        <v>0</v>
      </c>
    </row>
    <row r="1257" spans="1:8" x14ac:dyDescent="0.25">
      <c r="A1257" t="s">
        <v>1577</v>
      </c>
      <c r="B1257" t="str">
        <f>+VLOOKUP(A1257,Hoja5!$D$2:$E$733,2)</f>
        <v>PRACTICAS SIGNIFICATIVAS DEL PATRIMONIO INMATERIAL - ET+ - multas y sanciones</v>
      </c>
      <c r="C1257">
        <v>51830000</v>
      </c>
      <c r="D1257">
        <v>51830000</v>
      </c>
      <c r="E1257">
        <v>0</v>
      </c>
      <c r="F1257">
        <v>0</v>
      </c>
      <c r="G1257">
        <v>0</v>
      </c>
      <c r="H1257">
        <v>0</v>
      </c>
    </row>
    <row r="1258" spans="1:8" x14ac:dyDescent="0.25">
      <c r="A1258" t="s">
        <v>1994</v>
      </c>
      <c r="B1258" t="str">
        <f>+VLOOKUP(A1258,Hoja5!$D$2:$E$733,2)</f>
        <v>SANEAMIENTO FISCAL Y  FINANCIERO -  ESE CARTAGENA - ADRES (CSF)</v>
      </c>
      <c r="C1258">
        <v>3017000000</v>
      </c>
      <c r="D1258">
        <v>1181417862</v>
      </c>
      <c r="E1258">
        <v>652417861.34000003</v>
      </c>
      <c r="F1258">
        <v>652417861.34000003</v>
      </c>
      <c r="G1258">
        <v>652417861.34000003</v>
      </c>
      <c r="H1258">
        <v>652417861.34000003</v>
      </c>
    </row>
    <row r="1259" spans="1:8" x14ac:dyDescent="0.25">
      <c r="A1259" t="s">
        <v>1722</v>
      </c>
      <c r="C1259">
        <v>1928611013</v>
      </c>
      <c r="D1259">
        <v>300000000</v>
      </c>
      <c r="E1259">
        <v>299999999.69</v>
      </c>
      <c r="F1259">
        <v>299999999.69</v>
      </c>
      <c r="G1259">
        <v>299999999.69</v>
      </c>
      <c r="H1259">
        <v>299999999.69</v>
      </c>
    </row>
    <row r="1260" spans="1:8" x14ac:dyDescent="0.25">
      <c r="A1260" t="s">
        <v>1493</v>
      </c>
      <c r="B1260" t="str">
        <f>+VLOOKUP(A1260,Hoja5!$D$2:$E$733,2)</f>
        <v>APROPIACION SOCIAL Y DIVULGACION DEL PATRIMONIO MATERIAL - ET+ - Ingresos corrientes de libre destinacion</v>
      </c>
      <c r="C1260">
        <v>150000000</v>
      </c>
      <c r="D1260">
        <v>150000000</v>
      </c>
      <c r="E1260">
        <v>150000000</v>
      </c>
      <c r="F1260">
        <v>150000000</v>
      </c>
      <c r="G1260">
        <v>150000000</v>
      </c>
      <c r="H1260">
        <v>150000000</v>
      </c>
    </row>
    <row r="1261" spans="1:8" x14ac:dyDescent="0.25">
      <c r="A1261" t="s">
        <v>1495</v>
      </c>
      <c r="B1261" t="str">
        <f>+VLOOKUP(A1261,Hoja5!$D$2:$E$733,2)</f>
        <v>VALORACION, CUIDADO Y CONTROL DEL PATRIMONIO MATERIAL - ET+ - Ingresos corrientes de libre destinacion</v>
      </c>
      <c r="C1261">
        <v>150000000</v>
      </c>
      <c r="D1261">
        <v>150000000</v>
      </c>
      <c r="E1261">
        <v>149999999.69</v>
      </c>
      <c r="F1261">
        <v>149999999.69</v>
      </c>
      <c r="G1261">
        <v>149999999.69</v>
      </c>
      <c r="H1261">
        <v>149999999.69</v>
      </c>
    </row>
    <row r="1262" spans="1:8" x14ac:dyDescent="0.25">
      <c r="A1262" t="s">
        <v>1497</v>
      </c>
      <c r="B1262" t="str">
        <f>+VLOOKUP(A1262,Hoja5!$D$2:$E$733,2)</f>
        <v>VALORACION, CUIDADO Y CONTROL DEL PATRIMONIO MATERIAL  - CASA GALERAS - Ingresos corrientes de libre destinacion</v>
      </c>
      <c r="C1262">
        <v>1628611013</v>
      </c>
      <c r="D1262">
        <v>0</v>
      </c>
      <c r="E1262">
        <v>0</v>
      </c>
      <c r="F1262">
        <v>0</v>
      </c>
      <c r="G1262">
        <v>0</v>
      </c>
      <c r="H1262">
        <v>0</v>
      </c>
    </row>
    <row r="1263" spans="1:8" x14ac:dyDescent="0.25">
      <c r="A1263" t="s">
        <v>1755</v>
      </c>
      <c r="C1263">
        <v>271388987</v>
      </c>
      <c r="D1263">
        <v>0</v>
      </c>
      <c r="E1263">
        <v>0</v>
      </c>
      <c r="F1263">
        <v>0</v>
      </c>
      <c r="G1263">
        <v>0</v>
      </c>
      <c r="H1263">
        <v>0</v>
      </c>
    </row>
    <row r="1264" spans="1:8" x14ac:dyDescent="0.25">
      <c r="A1264" t="s">
        <v>1523</v>
      </c>
      <c r="B1264" t="str">
        <f>+VLOOKUP(A1264,Hoja5!$D$2:$E$733,2)</f>
        <v xml:space="preserve">VALORACION, CUIDADO Y CONTROL DEL PATRIMONIO MATERIAL  - CASA GALERAS - Contraprestaciones portuarias </v>
      </c>
      <c r="C1264">
        <v>271388987</v>
      </c>
      <c r="D1264">
        <v>0</v>
      </c>
      <c r="E1264">
        <v>0</v>
      </c>
      <c r="F1264">
        <v>0</v>
      </c>
      <c r="G1264">
        <v>0</v>
      </c>
      <c r="H1264">
        <v>0</v>
      </c>
    </row>
    <row r="1265" spans="1:8" x14ac:dyDescent="0.25">
      <c r="A1265" t="s">
        <v>2001</v>
      </c>
      <c r="C1265">
        <v>188000000</v>
      </c>
      <c r="D1265">
        <v>352417862</v>
      </c>
      <c r="E1265">
        <v>352417861.64999998</v>
      </c>
      <c r="F1265">
        <v>352417861.64999998</v>
      </c>
      <c r="G1265">
        <v>352417861.64999998</v>
      </c>
      <c r="H1265">
        <v>352417861.64999998</v>
      </c>
    </row>
    <row r="1266" spans="1:8" x14ac:dyDescent="0.25">
      <c r="A1266" t="s">
        <v>1539</v>
      </c>
      <c r="B1266" t="str">
        <f>+VLOOKUP(A1266,Hoja5!$D$2:$E$733,2)</f>
        <v>APROPIACION SOCIAL Y DIVULGACION DEL PATRIMONIO MATERIAL - ET+ - SGP Proposito general - cultura</v>
      </c>
      <c r="C1266">
        <v>94000000</v>
      </c>
      <c r="D1266">
        <v>94000000</v>
      </c>
      <c r="E1266">
        <v>93999999.989999995</v>
      </c>
      <c r="F1266">
        <v>93999999.989999995</v>
      </c>
      <c r="G1266">
        <v>93999999.989999995</v>
      </c>
      <c r="H1266">
        <v>93999999.989999995</v>
      </c>
    </row>
    <row r="1267" spans="1:8" x14ac:dyDescent="0.25">
      <c r="A1267" t="s">
        <v>1541</v>
      </c>
      <c r="B1267" t="str">
        <f>+VLOOKUP(A1267,Hoja5!$D$2:$E$733,2)</f>
        <v>VALORACION, CUIDADO Y CONTROL DEL PATRIMONIO MATERIAL - ET+ - SGP Proposito general - cultura</v>
      </c>
      <c r="C1267">
        <v>94000000</v>
      </c>
      <c r="D1267">
        <v>94000000</v>
      </c>
      <c r="E1267">
        <v>93999999.659999996</v>
      </c>
      <c r="F1267">
        <v>93999999.659999996</v>
      </c>
      <c r="G1267">
        <v>93999999.659999996</v>
      </c>
      <c r="H1267">
        <v>93999999.659999996</v>
      </c>
    </row>
    <row r="1268" spans="1:8" x14ac:dyDescent="0.25">
      <c r="A1268" t="s">
        <v>1525</v>
      </c>
      <c r="B1268" t="str">
        <f>+VLOOKUP(A1268,Hoja5!$D$2:$E$733,2)</f>
        <v>VALORACION, CUIDADO Y CONTROL DEL PATRIMONIO MATERIAL - SGP Proposito General -Cultura</v>
      </c>
      <c r="C1268">
        <v>0</v>
      </c>
      <c r="D1268">
        <v>164417862</v>
      </c>
      <c r="E1268">
        <v>164417862</v>
      </c>
      <c r="F1268">
        <v>164417862</v>
      </c>
      <c r="G1268">
        <v>164417862</v>
      </c>
      <c r="H1268">
        <v>164417862</v>
      </c>
    </row>
    <row r="1269" spans="1:8" x14ac:dyDescent="0.25">
      <c r="A1269" t="s">
        <v>1749</v>
      </c>
      <c r="C1269">
        <v>100000000</v>
      </c>
      <c r="D1269">
        <v>0</v>
      </c>
      <c r="E1269">
        <v>0</v>
      </c>
      <c r="F1269">
        <v>0</v>
      </c>
      <c r="G1269">
        <v>0</v>
      </c>
      <c r="H1269">
        <v>0</v>
      </c>
    </row>
    <row r="1270" spans="1:8" x14ac:dyDescent="0.25">
      <c r="A1270" t="s">
        <v>1549</v>
      </c>
      <c r="B1270" t="str">
        <f>+VLOOKUP(A1270,Hoja5!$D$2:$E$733,2)</f>
        <v xml:space="preserve">VALORACION, CUIDADO Y CONTROL DEL PATRIMONIO MATERIAL  - CASA GALERAS - SGP -  Proposito General </v>
      </c>
      <c r="C1270">
        <v>100000000</v>
      </c>
      <c r="D1270">
        <v>0</v>
      </c>
      <c r="E1270">
        <v>0</v>
      </c>
      <c r="F1270">
        <v>0</v>
      </c>
      <c r="G1270">
        <v>0</v>
      </c>
      <c r="H1270">
        <v>0</v>
      </c>
    </row>
    <row r="1271" spans="1:8" x14ac:dyDescent="0.25">
      <c r="A1271" t="s">
        <v>2004</v>
      </c>
      <c r="C1271">
        <v>529000000</v>
      </c>
      <c r="D1271">
        <v>529000000</v>
      </c>
      <c r="E1271">
        <v>0</v>
      </c>
      <c r="F1271">
        <v>0</v>
      </c>
      <c r="G1271">
        <v>0</v>
      </c>
      <c r="H1271">
        <v>0</v>
      </c>
    </row>
    <row r="1272" spans="1:8" x14ac:dyDescent="0.25">
      <c r="A1272" t="s">
        <v>1565</v>
      </c>
      <c r="B1272" t="str">
        <f>+VLOOKUP(A1272,Hoja5!$D$2:$E$733,2)</f>
        <v xml:space="preserve">APROPIACION SOCIAL Y DIVULGACION DEL PATRIMONIO MATERIAL - ET+ - Estampilla Procultura </v>
      </c>
      <c r="C1272">
        <v>264500000</v>
      </c>
      <c r="D1272">
        <v>264500000</v>
      </c>
      <c r="E1272">
        <v>0</v>
      </c>
      <c r="F1272">
        <v>0</v>
      </c>
      <c r="G1272">
        <v>0</v>
      </c>
      <c r="H1272">
        <v>0</v>
      </c>
    </row>
    <row r="1273" spans="1:8" x14ac:dyDescent="0.25">
      <c r="A1273" t="s">
        <v>1567</v>
      </c>
      <c r="B1273" t="str">
        <f>+VLOOKUP(A1273,Hoja5!$D$2:$E$733,2)</f>
        <v xml:space="preserve">VALORACION, CUIDADO Y CONTROL DEL PATRIMONIO MATERIAL - ET+ - Estampilla Procultura </v>
      </c>
      <c r="C1273">
        <v>264500000</v>
      </c>
      <c r="D1273">
        <v>264500000</v>
      </c>
      <c r="E1273">
        <v>0</v>
      </c>
      <c r="F1273">
        <v>0</v>
      </c>
      <c r="G1273">
        <v>0</v>
      </c>
      <c r="H1273">
        <v>0</v>
      </c>
    </row>
    <row r="1274" spans="1:8" x14ac:dyDescent="0.25">
      <c r="A1274" t="s">
        <v>1995</v>
      </c>
      <c r="B1274" t="str">
        <f>+VLOOKUP(A1274,Hoja5!$D$2:$E$733,2)</f>
        <v>SANEAMIENTO FISCAL Y  FINANCIERO -  ESE CARTAGENA - ADRES (CSF)</v>
      </c>
      <c r="C1274">
        <v>1011401598</v>
      </c>
      <c r="D1274">
        <v>1011401598</v>
      </c>
      <c r="E1274">
        <v>423731596.85000002</v>
      </c>
      <c r="F1274">
        <v>423731596.85000002</v>
      </c>
      <c r="G1274">
        <v>423731596.85000002</v>
      </c>
      <c r="H1274">
        <v>423731596.85000002</v>
      </c>
    </row>
    <row r="1275" spans="1:8" x14ac:dyDescent="0.25">
      <c r="A1275" t="s">
        <v>1722</v>
      </c>
      <c r="C1275">
        <v>128731598</v>
      </c>
      <c r="D1275">
        <v>128731598</v>
      </c>
      <c r="E1275">
        <v>128731597.84999999</v>
      </c>
      <c r="F1275">
        <v>128731597.84999999</v>
      </c>
      <c r="G1275">
        <v>128731597.84999999</v>
      </c>
      <c r="H1275">
        <v>128731597.84999999</v>
      </c>
    </row>
    <row r="1276" spans="1:8" x14ac:dyDescent="0.25">
      <c r="A1276" t="s">
        <v>1499</v>
      </c>
      <c r="B1276" t="str">
        <f>+VLOOKUP(A1276,Hoja5!$D$2:$E$733,2)</f>
        <v>GARANTIA DE LOS DERECHOS CULTURALES - ET+ - Ingresos corrientes de libre destinacion</v>
      </c>
      <c r="C1276">
        <v>80457249</v>
      </c>
      <c r="D1276">
        <v>80457249</v>
      </c>
      <c r="E1276">
        <v>80457248.849999994</v>
      </c>
      <c r="F1276">
        <v>80457248.849999994</v>
      </c>
      <c r="G1276">
        <v>80457248.849999994</v>
      </c>
      <c r="H1276">
        <v>80457248.849999994</v>
      </c>
    </row>
    <row r="1277" spans="1:8" x14ac:dyDescent="0.25">
      <c r="A1277" t="s">
        <v>1509</v>
      </c>
      <c r="B1277" t="str">
        <f>+VLOOKUP(A1277,Hoja5!$D$2:$E$733,2)</f>
        <v>FORTALECIMIENTO INSTITUCIONAL - ET+ - Ingresos corrientes de libre destinacion</v>
      </c>
      <c r="C1277">
        <v>48274349</v>
      </c>
      <c r="D1277">
        <v>48274349</v>
      </c>
      <c r="E1277">
        <v>48274349</v>
      </c>
      <c r="F1277">
        <v>48274349</v>
      </c>
      <c r="G1277">
        <v>48274349</v>
      </c>
      <c r="H1277">
        <v>48274349</v>
      </c>
    </row>
    <row r="1278" spans="1:8" x14ac:dyDescent="0.25">
      <c r="A1278" t="s">
        <v>2001</v>
      </c>
      <c r="C1278">
        <v>295000000</v>
      </c>
      <c r="D1278">
        <v>295000000</v>
      </c>
      <c r="E1278">
        <v>294999999</v>
      </c>
      <c r="F1278">
        <v>294999999</v>
      </c>
      <c r="G1278">
        <v>294999999</v>
      </c>
      <c r="H1278">
        <v>294999999</v>
      </c>
    </row>
    <row r="1279" spans="1:8" x14ac:dyDescent="0.25">
      <c r="A1279" t="s">
        <v>1543</v>
      </c>
      <c r="B1279" t="str">
        <f>+VLOOKUP(A1279,Hoja5!$D$2:$E$733,2)</f>
        <v>GARANTIA DE LOS DERECHOS CULTURALES - ET+ - SGP Proposito general - cultura</v>
      </c>
      <c r="C1279">
        <v>190000000</v>
      </c>
      <c r="D1279">
        <v>190000000</v>
      </c>
      <c r="E1279">
        <v>189999999.66</v>
      </c>
      <c r="F1279">
        <v>189999999.66</v>
      </c>
      <c r="G1279">
        <v>189999999.66</v>
      </c>
      <c r="H1279">
        <v>189999999.66</v>
      </c>
    </row>
    <row r="1280" spans="1:8" x14ac:dyDescent="0.25">
      <c r="A1280" t="s">
        <v>1545</v>
      </c>
      <c r="B1280" t="str">
        <f>+VLOOKUP(A1280,Hoja5!$D$2:$E$733,2)</f>
        <v xml:space="preserve">FORTALECIMIENTO INSTITUCIONAL - ET+ - Estampilla Procultura </v>
      </c>
      <c r="C1280">
        <v>105000000</v>
      </c>
      <c r="D1280">
        <v>105000000</v>
      </c>
      <c r="E1280">
        <v>104999999.34</v>
      </c>
      <c r="F1280">
        <v>104999999.34</v>
      </c>
      <c r="G1280">
        <v>104999999.34</v>
      </c>
      <c r="H1280">
        <v>104999999.34</v>
      </c>
    </row>
    <row r="1281" spans="1:8" x14ac:dyDescent="0.25">
      <c r="A1281" t="s">
        <v>2004</v>
      </c>
      <c r="C1281">
        <v>587670000</v>
      </c>
      <c r="D1281">
        <v>587670000</v>
      </c>
      <c r="E1281">
        <v>0</v>
      </c>
      <c r="F1281">
        <v>0</v>
      </c>
      <c r="G1281">
        <v>0</v>
      </c>
      <c r="H1281">
        <v>0</v>
      </c>
    </row>
    <row r="1282" spans="1:8" x14ac:dyDescent="0.25">
      <c r="A1282" t="s">
        <v>1569</v>
      </c>
      <c r="B1282" t="str">
        <f>+VLOOKUP(A1282,Hoja5!$D$2:$E$733,2)</f>
        <v xml:space="preserve">GARANTIA DE LOS DERECHOS CULTURALES - ET+ - Estampilla Procultura </v>
      </c>
      <c r="C1282">
        <v>587670000</v>
      </c>
      <c r="D1282">
        <v>587670000</v>
      </c>
      <c r="E1282">
        <v>0</v>
      </c>
      <c r="F1282">
        <v>0</v>
      </c>
      <c r="G1282">
        <v>0</v>
      </c>
      <c r="H1282">
        <v>0</v>
      </c>
    </row>
    <row r="1283" spans="1:8" x14ac:dyDescent="0.25">
      <c r="A1283" t="s">
        <v>1996</v>
      </c>
      <c r="B1283" t="str">
        <f>+VLOOKUP(A1283,Hoja5!$D$2:$E$733,2)</f>
        <v>SANEAMIENTO FISCAL Y  FINANCIERO -  ESE CARTAGENA - ADRES (CSF)</v>
      </c>
      <c r="C1283">
        <v>3553097357</v>
      </c>
      <c r="D1283">
        <v>2624242793</v>
      </c>
      <c r="E1283">
        <v>1435059792.99</v>
      </c>
      <c r="F1283">
        <v>1435059792.99</v>
      </c>
      <c r="G1283">
        <v>1435059792.99</v>
      </c>
      <c r="H1283">
        <v>1435059792.99</v>
      </c>
    </row>
    <row r="1284" spans="1:8" x14ac:dyDescent="0.25">
      <c r="A1284" t="s">
        <v>1722</v>
      </c>
      <c r="C1284">
        <v>800000000</v>
      </c>
      <c r="D1284">
        <v>800000000</v>
      </c>
      <c r="E1284">
        <v>800000000</v>
      </c>
      <c r="F1284">
        <v>800000000</v>
      </c>
      <c r="G1284">
        <v>800000000</v>
      </c>
      <c r="H1284">
        <v>800000000</v>
      </c>
    </row>
    <row r="1285" spans="1:8" x14ac:dyDescent="0.25">
      <c r="A1285" t="s">
        <v>1501</v>
      </c>
      <c r="B1285" t="str">
        <f>+VLOOKUP(A1285,Hoja5!$D$2:$E$733,2)</f>
        <v>INFRAESTRUCTURA CULTURAL PARA LA INCLUSION - ET+ - Ingresos corrientes de libre destinacion</v>
      </c>
      <c r="C1285">
        <v>800000000</v>
      </c>
      <c r="D1285">
        <v>800000000</v>
      </c>
      <c r="E1285">
        <v>800000000</v>
      </c>
      <c r="F1285">
        <v>800000000</v>
      </c>
      <c r="G1285">
        <v>800000000</v>
      </c>
      <c r="H1285">
        <v>800000000</v>
      </c>
    </row>
    <row r="1286" spans="1:8" x14ac:dyDescent="0.25">
      <c r="A1286" t="s">
        <v>1999</v>
      </c>
      <c r="C1286">
        <v>896073000</v>
      </c>
      <c r="D1286">
        <v>896073000</v>
      </c>
      <c r="E1286">
        <v>0</v>
      </c>
      <c r="F1286">
        <v>0</v>
      </c>
      <c r="G1286">
        <v>0</v>
      </c>
      <c r="H1286">
        <v>0</v>
      </c>
    </row>
    <row r="1287" spans="1:8" x14ac:dyDescent="0.25">
      <c r="A1287" t="s">
        <v>1515</v>
      </c>
      <c r="B1287" t="str">
        <f>+VLOOKUP(A1287,Hoja5!$D$2:$E$733,2)</f>
        <v>INFRAESTRUCTURA CULTURAL PARA LA INCLUSION - ET+ - Venta servicios teatro adolfo mejia</v>
      </c>
      <c r="C1287">
        <v>896073000</v>
      </c>
      <c r="D1287">
        <v>896073000</v>
      </c>
      <c r="E1287">
        <v>0</v>
      </c>
      <c r="F1287">
        <v>0</v>
      </c>
      <c r="G1287">
        <v>0</v>
      </c>
      <c r="H1287">
        <v>0</v>
      </c>
    </row>
    <row r="1288" spans="1:8" x14ac:dyDescent="0.25">
      <c r="A1288" t="s">
        <v>2001</v>
      </c>
      <c r="C1288">
        <v>407614357</v>
      </c>
      <c r="D1288">
        <v>407614357</v>
      </c>
      <c r="E1288">
        <v>407614356.99000001</v>
      </c>
      <c r="F1288">
        <v>407614356.99000001</v>
      </c>
      <c r="G1288">
        <v>407614356.99000001</v>
      </c>
      <c r="H1288">
        <v>407614356.99000001</v>
      </c>
    </row>
    <row r="1289" spans="1:8" x14ac:dyDescent="0.25">
      <c r="A1289" t="s">
        <v>1547</v>
      </c>
      <c r="B1289" t="str">
        <f>+VLOOKUP(A1289,Hoja5!$D$2:$E$733,2)</f>
        <v>INFRAESTRUCTURA CULTURAL PARA LA INCLUSION - ET+ - SGP Proposito general - cultura</v>
      </c>
      <c r="C1289">
        <v>407614357</v>
      </c>
      <c r="D1289">
        <v>407614357</v>
      </c>
      <c r="E1289">
        <v>407614356.99000001</v>
      </c>
      <c r="F1289">
        <v>407614356.99000001</v>
      </c>
      <c r="G1289">
        <v>407614356.99000001</v>
      </c>
      <c r="H1289">
        <v>407614356.99000001</v>
      </c>
    </row>
    <row r="1290" spans="1:8" x14ac:dyDescent="0.25">
      <c r="A1290" t="s">
        <v>2004</v>
      </c>
      <c r="C1290">
        <v>109110000</v>
      </c>
      <c r="D1290">
        <v>109110000</v>
      </c>
      <c r="E1290">
        <v>0</v>
      </c>
      <c r="F1290">
        <v>0</v>
      </c>
      <c r="G1290">
        <v>0</v>
      </c>
      <c r="H1290">
        <v>0</v>
      </c>
    </row>
    <row r="1291" spans="1:8" x14ac:dyDescent="0.25">
      <c r="A1291" t="s">
        <v>1571</v>
      </c>
      <c r="B1291" t="str">
        <f>+VLOOKUP(A1291,Hoja5!$D$2:$E$733,2)</f>
        <v xml:space="preserve">INFRAESTRUCTURA CULTURAL PARA LA INCLUSION - ET+ - Estampilla Procultura </v>
      </c>
      <c r="C1291">
        <v>109110000</v>
      </c>
      <c r="D1291">
        <v>109110000</v>
      </c>
      <c r="E1291">
        <v>0</v>
      </c>
      <c r="F1291">
        <v>0</v>
      </c>
      <c r="G1291">
        <v>0</v>
      </c>
      <c r="H1291">
        <v>0</v>
      </c>
    </row>
    <row r="1292" spans="1:8" x14ac:dyDescent="0.25">
      <c r="A1292" t="s">
        <v>1741</v>
      </c>
      <c r="C1292">
        <v>0</v>
      </c>
      <c r="D1292">
        <v>227445436</v>
      </c>
      <c r="E1292">
        <v>227445436</v>
      </c>
      <c r="F1292">
        <v>227445436</v>
      </c>
      <c r="G1292">
        <v>227445436</v>
      </c>
      <c r="H1292">
        <v>227445436</v>
      </c>
    </row>
    <row r="1293" spans="1:8" x14ac:dyDescent="0.25">
      <c r="A1293" t="s">
        <v>1575</v>
      </c>
      <c r="B1293" t="str">
        <f>+VLOOKUP(A1293,Hoja5!$D$2:$E$733,2)</f>
        <v xml:space="preserve">INFRAESTRUCTURA CULTURAL PARA LA INCLUSION -  Impuesto De Delineacion Urbana Y Aprobacion De Planos 20% </v>
      </c>
      <c r="C1293">
        <v>0</v>
      </c>
      <c r="D1293">
        <v>227445436</v>
      </c>
      <c r="E1293">
        <v>227445436</v>
      </c>
      <c r="F1293">
        <v>227445436</v>
      </c>
      <c r="G1293">
        <v>227445436</v>
      </c>
      <c r="H1293">
        <v>227445436</v>
      </c>
    </row>
    <row r="1294" spans="1:8" x14ac:dyDescent="0.25">
      <c r="A1294" t="s">
        <v>2000</v>
      </c>
      <c r="C1294">
        <v>1340300000</v>
      </c>
      <c r="D1294">
        <v>184000000</v>
      </c>
      <c r="E1294">
        <v>0</v>
      </c>
      <c r="F1294">
        <v>0</v>
      </c>
      <c r="G1294">
        <v>0</v>
      </c>
      <c r="H1294">
        <v>0</v>
      </c>
    </row>
    <row r="1295" spans="1:8" x14ac:dyDescent="0.25">
      <c r="A1295" t="s">
        <v>1519</v>
      </c>
      <c r="B1295" t="str">
        <f>+VLOOKUP(A1295,Hoja5!$D$2:$E$733,2)</f>
        <v xml:space="preserve">INFRAESTRUCTURA CULTURAL PARA LA INCLUSION - ET+ - Espectaculos publicos-ley 1493 de 2011 </v>
      </c>
      <c r="C1295">
        <v>1340300000</v>
      </c>
      <c r="D1295">
        <v>184000000</v>
      </c>
      <c r="E1295">
        <v>0</v>
      </c>
      <c r="F1295">
        <v>0</v>
      </c>
      <c r="G1295">
        <v>0</v>
      </c>
      <c r="H1295">
        <v>0</v>
      </c>
    </row>
    <row r="1296" spans="1:8" x14ac:dyDescent="0.25">
      <c r="A1296" t="s">
        <v>1759</v>
      </c>
      <c r="C1296">
        <v>1</v>
      </c>
      <c r="D1296">
        <v>1</v>
      </c>
      <c r="E1296">
        <v>0</v>
      </c>
      <c r="F1296">
        <v>0</v>
      </c>
      <c r="G1296">
        <v>0</v>
      </c>
      <c r="H1296">
        <v>0</v>
      </c>
    </row>
    <row r="1297" spans="1:8" x14ac:dyDescent="0.25">
      <c r="A1297" t="s">
        <v>1810</v>
      </c>
      <c r="C1297">
        <v>1</v>
      </c>
      <c r="D1297">
        <v>1</v>
      </c>
      <c r="E1297">
        <v>0</v>
      </c>
      <c r="F1297">
        <v>0</v>
      </c>
      <c r="G1297">
        <v>0</v>
      </c>
      <c r="H1297">
        <v>0</v>
      </c>
    </row>
    <row r="1298" spans="1:8" x14ac:dyDescent="0.25">
      <c r="A1298" t="s">
        <v>1955</v>
      </c>
      <c r="C1298">
        <v>1</v>
      </c>
      <c r="D1298">
        <v>1</v>
      </c>
      <c r="E1298">
        <v>0</v>
      </c>
      <c r="F1298">
        <v>0</v>
      </c>
      <c r="G1298">
        <v>0</v>
      </c>
      <c r="H1298">
        <v>0</v>
      </c>
    </row>
    <row r="1299" spans="1:8" x14ac:dyDescent="0.25">
      <c r="A1299" t="s">
        <v>1722</v>
      </c>
      <c r="C1299">
        <v>1</v>
      </c>
      <c r="D1299">
        <v>1</v>
      </c>
      <c r="E1299">
        <v>0</v>
      </c>
      <c r="F1299">
        <v>0</v>
      </c>
      <c r="G1299">
        <v>0</v>
      </c>
      <c r="H1299">
        <v>0</v>
      </c>
    </row>
    <row r="1300" spans="1:8" x14ac:dyDescent="0.25">
      <c r="A1300" t="s">
        <v>1503</v>
      </c>
      <c r="B1300" t="str">
        <f>+VLOOKUP(A1300,Hoja5!$D$2:$E$733,2)</f>
        <v>JORGE PIEDRAHITA ADUEN - ET+ - Ingresos corrientes de libre destinacion</v>
      </c>
      <c r="C1300">
        <v>1</v>
      </c>
      <c r="D1300">
        <v>1</v>
      </c>
      <c r="E1300">
        <v>0</v>
      </c>
      <c r="F1300">
        <v>0</v>
      </c>
      <c r="G1300">
        <v>0</v>
      </c>
      <c r="H1300">
        <v>0</v>
      </c>
    </row>
    <row r="1301" spans="1:8" x14ac:dyDescent="0.25">
      <c r="A1301" t="s">
        <v>1765</v>
      </c>
      <c r="C1301">
        <v>152482578</v>
      </c>
      <c r="D1301">
        <v>152482578</v>
      </c>
      <c r="E1301">
        <v>152481578</v>
      </c>
      <c r="F1301">
        <v>152481578</v>
      </c>
      <c r="G1301">
        <v>152481578</v>
      </c>
      <c r="H1301">
        <v>152481578</v>
      </c>
    </row>
    <row r="1302" spans="1:8" x14ac:dyDescent="0.25">
      <c r="A1302" t="s">
        <v>1766</v>
      </c>
      <c r="C1302">
        <v>64365799</v>
      </c>
      <c r="D1302">
        <v>64365799</v>
      </c>
      <c r="E1302">
        <v>64365799</v>
      </c>
      <c r="F1302">
        <v>64365799</v>
      </c>
      <c r="G1302">
        <v>64365799</v>
      </c>
      <c r="H1302">
        <v>64365799</v>
      </c>
    </row>
    <row r="1303" spans="1:8" x14ac:dyDescent="0.25">
      <c r="A1303" t="s">
        <v>1997</v>
      </c>
      <c r="C1303">
        <v>64365799</v>
      </c>
      <c r="D1303">
        <v>64365799</v>
      </c>
      <c r="E1303">
        <v>64365799</v>
      </c>
      <c r="F1303">
        <v>64365799</v>
      </c>
      <c r="G1303">
        <v>64365799</v>
      </c>
      <c r="H1303">
        <v>64365799</v>
      </c>
    </row>
    <row r="1304" spans="1:8" x14ac:dyDescent="0.25">
      <c r="A1304" t="s">
        <v>1722</v>
      </c>
      <c r="C1304">
        <v>64365799</v>
      </c>
      <c r="D1304">
        <v>64365799</v>
      </c>
      <c r="E1304">
        <v>64365799</v>
      </c>
      <c r="F1304">
        <v>64365799</v>
      </c>
      <c r="G1304">
        <v>64365799</v>
      </c>
      <c r="H1304">
        <v>64365799</v>
      </c>
    </row>
    <row r="1305" spans="1:8" x14ac:dyDescent="0.25">
      <c r="A1305" t="s">
        <v>1505</v>
      </c>
      <c r="B1305" t="str">
        <f>+VLOOKUP(A1305,Hoja5!$D$2:$E$733,2)</f>
        <v>SOSTENIBILIDAD CULTURAL COMO GARANTIA DE PERMANENCIA. - ET+ - Ingresos corrientes de libre destinacion</v>
      </c>
      <c r="C1305">
        <v>64365799</v>
      </c>
      <c r="D1305">
        <v>64365799</v>
      </c>
      <c r="E1305">
        <v>64365799</v>
      </c>
      <c r="F1305">
        <v>64365799</v>
      </c>
      <c r="G1305">
        <v>64365799</v>
      </c>
      <c r="H1305">
        <v>64365799</v>
      </c>
    </row>
    <row r="1306" spans="1:8" x14ac:dyDescent="0.25">
      <c r="A1306" t="s">
        <v>1888</v>
      </c>
      <c r="C1306">
        <v>88116779</v>
      </c>
      <c r="D1306">
        <v>88116779</v>
      </c>
      <c r="E1306">
        <v>88115779</v>
      </c>
      <c r="F1306">
        <v>88115779</v>
      </c>
      <c r="G1306">
        <v>88115779</v>
      </c>
      <c r="H1306">
        <v>88115779</v>
      </c>
    </row>
    <row r="1307" spans="1:8" x14ac:dyDescent="0.25">
      <c r="A1307" t="s">
        <v>1889</v>
      </c>
      <c r="C1307">
        <v>88116779</v>
      </c>
      <c r="D1307">
        <v>88116779</v>
      </c>
      <c r="E1307">
        <v>88115779</v>
      </c>
      <c r="F1307">
        <v>88115779</v>
      </c>
      <c r="G1307">
        <v>88115779</v>
      </c>
      <c r="H1307">
        <v>88115779</v>
      </c>
    </row>
    <row r="1308" spans="1:8" x14ac:dyDescent="0.25">
      <c r="A1308" t="s">
        <v>1722</v>
      </c>
      <c r="C1308">
        <v>88116779</v>
      </c>
      <c r="D1308">
        <v>88116779</v>
      </c>
      <c r="E1308">
        <v>88115779</v>
      </c>
      <c r="F1308">
        <v>88115779</v>
      </c>
      <c r="G1308">
        <v>88115779</v>
      </c>
      <c r="H1308">
        <v>88115779</v>
      </c>
    </row>
    <row r="1309" spans="1:8" x14ac:dyDescent="0.25">
      <c r="A1309" t="s">
        <v>1507</v>
      </c>
      <c r="B1309" t="str">
        <f>+VLOOKUP(A1309,Hoja5!$D$2:$E$733,2)</f>
        <v>FORTALECIMIENTO DE LA PARTICIPACION JUVENIL  GENTE JOVEN PARTICIPANDO Y A SALVO - ET+ - Ingresos corrientes de libre destinacion</v>
      </c>
      <c r="C1309">
        <v>88116779</v>
      </c>
      <c r="D1309">
        <v>88116779</v>
      </c>
      <c r="E1309">
        <v>88115779</v>
      </c>
      <c r="F1309">
        <v>88115779</v>
      </c>
      <c r="G1309">
        <v>88115779</v>
      </c>
      <c r="H1309">
        <v>88115779</v>
      </c>
    </row>
    <row r="1310" spans="1:8" x14ac:dyDescent="0.25">
      <c r="A1310" t="s">
        <v>2006</v>
      </c>
      <c r="C1310">
        <v>7223660996</v>
      </c>
      <c r="D1310">
        <v>7194162996</v>
      </c>
      <c r="E1310">
        <v>3587302171.3299999</v>
      </c>
      <c r="F1310">
        <v>3527302171.3299999</v>
      </c>
      <c r="G1310">
        <v>3412783250.8999996</v>
      </c>
      <c r="H1310">
        <v>3237329458.5499997</v>
      </c>
    </row>
    <row r="1311" spans="1:8" x14ac:dyDescent="0.25">
      <c r="A1311" t="s">
        <v>1712</v>
      </c>
      <c r="C1311">
        <v>7223660996</v>
      </c>
      <c r="D1311">
        <v>7194162996</v>
      </c>
      <c r="E1311">
        <v>3587302171.3299999</v>
      </c>
      <c r="F1311">
        <v>3527302171.3299999</v>
      </c>
      <c r="G1311">
        <v>3412783250.8999996</v>
      </c>
      <c r="H1311">
        <v>3237329458.5499997</v>
      </c>
    </row>
    <row r="1312" spans="1:8" x14ac:dyDescent="0.25">
      <c r="A1312" t="s">
        <v>1903</v>
      </c>
      <c r="C1312">
        <v>6473660996</v>
      </c>
      <c r="D1312">
        <v>6444162996</v>
      </c>
      <c r="E1312">
        <v>3587302171.3299999</v>
      </c>
      <c r="F1312">
        <v>3527302171.3299999</v>
      </c>
      <c r="G1312">
        <v>3412783250.8999996</v>
      </c>
      <c r="H1312">
        <v>3237329458.5499997</v>
      </c>
    </row>
    <row r="1313" spans="1:8" x14ac:dyDescent="0.25">
      <c r="A1313" t="s">
        <v>2017</v>
      </c>
      <c r="C1313">
        <v>1624425787</v>
      </c>
      <c r="D1313">
        <v>1624425787</v>
      </c>
      <c r="E1313">
        <v>1224425787</v>
      </c>
      <c r="F1313">
        <v>1164425787</v>
      </c>
      <c r="G1313">
        <v>1164425787</v>
      </c>
      <c r="H1313">
        <v>1164425787</v>
      </c>
    </row>
    <row r="1314" spans="1:8" x14ac:dyDescent="0.25">
      <c r="A1314" t="s">
        <v>1722</v>
      </c>
      <c r="C1314">
        <v>1224425787</v>
      </c>
      <c r="D1314">
        <v>1224425787</v>
      </c>
      <c r="E1314">
        <v>1224425787</v>
      </c>
      <c r="F1314">
        <v>1164425787</v>
      </c>
      <c r="G1314">
        <v>1164425787</v>
      </c>
      <c r="H1314">
        <v>1164425787</v>
      </c>
    </row>
    <row r="1315" spans="1:8" x14ac:dyDescent="0.25">
      <c r="A1315" t="s">
        <v>1639</v>
      </c>
      <c r="B1315" t="str">
        <f>+VLOOKUP(A1315,Hoja5!$D$2:$E$733,2)</f>
        <v>SISTEMA DE ARBOLADO URBANO - Ingresos corrientes de libre destinacion</v>
      </c>
      <c r="C1315">
        <v>648225418</v>
      </c>
      <c r="D1315">
        <v>648225418</v>
      </c>
      <c r="E1315">
        <v>648225418</v>
      </c>
      <c r="F1315">
        <v>648225418</v>
      </c>
      <c r="G1315">
        <v>648225418</v>
      </c>
      <c r="H1315">
        <v>648225418</v>
      </c>
    </row>
    <row r="1316" spans="1:8" x14ac:dyDescent="0.25">
      <c r="A1316" t="s">
        <v>1641</v>
      </c>
      <c r="B1316" t="str">
        <f>+VLOOKUP(A1316,Hoja5!$D$2:$E$733,2)</f>
        <v>RECUPERACION DE AREAS AMBIENTALMENTE DEGRADADAS - Ingresos corrientes de libre destinacion</v>
      </c>
      <c r="C1316">
        <v>576200369</v>
      </c>
      <c r="D1316">
        <v>576200369</v>
      </c>
      <c r="E1316">
        <v>576200369</v>
      </c>
      <c r="F1316">
        <v>516200369</v>
      </c>
      <c r="G1316">
        <v>516200369</v>
      </c>
      <c r="H1316">
        <v>516200369</v>
      </c>
    </row>
    <row r="1317" spans="1:8" x14ac:dyDescent="0.25">
      <c r="A1317" t="s">
        <v>2016</v>
      </c>
      <c r="C1317">
        <v>400000000</v>
      </c>
      <c r="D1317">
        <v>400000000</v>
      </c>
      <c r="E1317">
        <v>0</v>
      </c>
      <c r="F1317">
        <v>0</v>
      </c>
      <c r="G1317">
        <v>0</v>
      </c>
      <c r="H1317">
        <v>0</v>
      </c>
    </row>
    <row r="1318" spans="1:8" x14ac:dyDescent="0.25">
      <c r="A1318" t="s">
        <v>1617</v>
      </c>
      <c r="B1318" t="str">
        <f>+VLOOKUP(A1318,Hoja5!$D$2:$E$733,2)</f>
        <v>RECUPERACION DE AREAS AMBIENTALMENTE DEGRADADAS - Ley 99/93</v>
      </c>
      <c r="C1318">
        <v>200000000</v>
      </c>
      <c r="D1318">
        <v>200000000</v>
      </c>
      <c r="E1318">
        <v>0</v>
      </c>
      <c r="F1318">
        <v>0</v>
      </c>
      <c r="G1318">
        <v>0</v>
      </c>
      <c r="H1318">
        <v>0</v>
      </c>
    </row>
    <row r="1319" spans="1:8" x14ac:dyDescent="0.25">
      <c r="A1319" t="s">
        <v>1621</v>
      </c>
      <c r="B1319" t="str">
        <f>+VLOOKUP(A1319,Hoja5!$D$2:$E$733,2)</f>
        <v>SISTEMA DE ARBOLADO URBANO - Ley 99/93</v>
      </c>
      <c r="C1319">
        <v>200000000</v>
      </c>
      <c r="D1319">
        <v>200000000</v>
      </c>
      <c r="E1319">
        <v>0</v>
      </c>
      <c r="F1319">
        <v>0</v>
      </c>
      <c r="G1319">
        <v>0</v>
      </c>
      <c r="H1319">
        <v>0</v>
      </c>
    </row>
    <row r="1320" spans="1:8" x14ac:dyDescent="0.25">
      <c r="A1320" t="s">
        <v>2018</v>
      </c>
      <c r="C1320">
        <v>687265119</v>
      </c>
      <c r="D1320">
        <v>767265119</v>
      </c>
      <c r="E1320">
        <v>587265119</v>
      </c>
      <c r="F1320">
        <v>587265119</v>
      </c>
      <c r="G1320">
        <v>472746198.56999999</v>
      </c>
      <c r="H1320">
        <v>402598452</v>
      </c>
    </row>
    <row r="1321" spans="1:8" x14ac:dyDescent="0.25">
      <c r="A1321" t="s">
        <v>1722</v>
      </c>
      <c r="C1321">
        <v>587265119</v>
      </c>
      <c r="D1321">
        <v>667265119</v>
      </c>
      <c r="E1321">
        <v>587265119</v>
      </c>
      <c r="F1321">
        <v>587265119</v>
      </c>
      <c r="G1321">
        <v>472746198.56999999</v>
      </c>
      <c r="H1321">
        <v>402598452</v>
      </c>
    </row>
    <row r="1322" spans="1:8" x14ac:dyDescent="0.25">
      <c r="A1322" t="s">
        <v>1643</v>
      </c>
      <c r="B1322" t="str">
        <f>+VLOOKUP(A1322,Hoja5!$D$2:$E$733,2)</f>
        <v>ORDENAMIENTO PARA EL DESARROLLO AMBIENTAL - Ingresos corrientes de libre destinacion</v>
      </c>
      <c r="C1322">
        <v>429645083</v>
      </c>
      <c r="D1322">
        <v>509645083</v>
      </c>
      <c r="E1322">
        <v>429645083</v>
      </c>
      <c r="F1322">
        <v>429645083</v>
      </c>
      <c r="G1322">
        <v>343126162.56999999</v>
      </c>
      <c r="H1322">
        <v>272978416</v>
      </c>
    </row>
    <row r="1323" spans="1:8" x14ac:dyDescent="0.25">
      <c r="A1323" t="s">
        <v>1645</v>
      </c>
      <c r="B1323" t="str">
        <f>+VLOOKUP(A1323,Hoja5!$D$2:$E$733,2)</f>
        <v>PLAN INTEGRAL DE ADAPTACION AL CAMBIO CLIMATICO - Ingresos corrientes de libre destinacion</v>
      </c>
      <c r="C1323">
        <v>157620036</v>
      </c>
      <c r="D1323">
        <v>157620036</v>
      </c>
      <c r="E1323">
        <v>157620036</v>
      </c>
      <c r="F1323">
        <v>157620036</v>
      </c>
      <c r="G1323">
        <v>129620036</v>
      </c>
      <c r="H1323">
        <v>129620036</v>
      </c>
    </row>
    <row r="1324" spans="1:8" x14ac:dyDescent="0.25">
      <c r="A1324" t="s">
        <v>2016</v>
      </c>
      <c r="C1324">
        <v>100000000</v>
      </c>
      <c r="D1324">
        <v>100000000</v>
      </c>
      <c r="E1324">
        <v>0</v>
      </c>
      <c r="F1324">
        <v>0</v>
      </c>
      <c r="G1324">
        <v>0</v>
      </c>
      <c r="H1324">
        <v>0</v>
      </c>
    </row>
    <row r="1325" spans="1:8" x14ac:dyDescent="0.25">
      <c r="A1325" t="s">
        <v>1623</v>
      </c>
      <c r="B1325" t="str">
        <f>+VLOOKUP(A1325,Hoja5!$D$2:$E$733,2)</f>
        <v>ORDENAMIENTO PARA EL DESARROLLO AMBIENTAL - Ley 99/93</v>
      </c>
      <c r="C1325">
        <v>50000000</v>
      </c>
      <c r="D1325">
        <v>50000000</v>
      </c>
      <c r="E1325">
        <v>0</v>
      </c>
      <c r="F1325">
        <v>0</v>
      </c>
      <c r="G1325">
        <v>0</v>
      </c>
      <c r="H1325">
        <v>0</v>
      </c>
    </row>
    <row r="1326" spans="1:8" x14ac:dyDescent="0.25">
      <c r="A1326" t="s">
        <v>1625</v>
      </c>
      <c r="B1326" t="str">
        <f>+VLOOKUP(A1326,Hoja5!$D$2:$E$733,2)</f>
        <v>PLAN INTEGRAL DE ADAPTACION AL CAMBIO CLIMATICO - Ley 99/93</v>
      </c>
      <c r="C1326">
        <v>50000000</v>
      </c>
      <c r="D1326">
        <v>50000000</v>
      </c>
      <c r="E1326">
        <v>0</v>
      </c>
      <c r="F1326">
        <v>0</v>
      </c>
      <c r="G1326">
        <v>0</v>
      </c>
      <c r="H1326">
        <v>0</v>
      </c>
    </row>
    <row r="1327" spans="1:8" x14ac:dyDescent="0.25">
      <c r="A1327" t="s">
        <v>2008</v>
      </c>
      <c r="C1327">
        <v>1981760591</v>
      </c>
      <c r="D1327">
        <v>1872262591</v>
      </c>
      <c r="E1327">
        <v>1321920590</v>
      </c>
      <c r="F1327">
        <v>1321920590</v>
      </c>
      <c r="G1327">
        <v>1321920590</v>
      </c>
      <c r="H1327">
        <v>1321920590</v>
      </c>
    </row>
    <row r="1328" spans="1:8" x14ac:dyDescent="0.25">
      <c r="A1328" t="s">
        <v>1722</v>
      </c>
      <c r="C1328">
        <v>1321920590</v>
      </c>
      <c r="D1328">
        <v>1321920590</v>
      </c>
      <c r="E1328">
        <v>1321920590</v>
      </c>
      <c r="F1328">
        <v>1321920590</v>
      </c>
      <c r="G1328">
        <v>1321920590</v>
      </c>
      <c r="H1328">
        <v>1321920590</v>
      </c>
    </row>
    <row r="1329" spans="1:8" x14ac:dyDescent="0.25">
      <c r="A1329" t="s">
        <v>1649</v>
      </c>
      <c r="B1329" t="str">
        <f>+VLOOKUP(A1329,Hoja5!$D$2:$E$733,2)</f>
        <v>SISTEMA INTELIGENTE DE MONITOREO AMBIENTAL - Ingresos corrientes de libre destinacion</v>
      </c>
      <c r="C1329">
        <v>1321920590</v>
      </c>
      <c r="D1329">
        <v>1321920590</v>
      </c>
      <c r="E1329">
        <v>1321920590</v>
      </c>
      <c r="F1329">
        <v>1321920590</v>
      </c>
      <c r="G1329">
        <v>1321920590</v>
      </c>
      <c r="H1329">
        <v>1321920590</v>
      </c>
    </row>
    <row r="1330" spans="1:8" x14ac:dyDescent="0.25">
      <c r="A1330" t="s">
        <v>2016</v>
      </c>
      <c r="C1330">
        <v>450000000</v>
      </c>
      <c r="D1330">
        <v>450000000</v>
      </c>
      <c r="E1330">
        <v>0</v>
      </c>
      <c r="F1330">
        <v>0</v>
      </c>
      <c r="G1330">
        <v>0</v>
      </c>
      <c r="H1330">
        <v>0</v>
      </c>
    </row>
    <row r="1331" spans="1:8" x14ac:dyDescent="0.25">
      <c r="A1331" t="s">
        <v>1629</v>
      </c>
      <c r="B1331" t="str">
        <f>+VLOOKUP(A1331,Hoja5!$D$2:$E$733,2)</f>
        <v>SISTEMA INTELIGENTE DE MONITOREO AMBIENTAL - Ley 99/93</v>
      </c>
      <c r="C1331">
        <v>450000000</v>
      </c>
      <c r="D1331">
        <v>450000000</v>
      </c>
      <c r="E1331">
        <v>0</v>
      </c>
      <c r="F1331">
        <v>0</v>
      </c>
      <c r="G1331">
        <v>0</v>
      </c>
      <c r="H1331">
        <v>0</v>
      </c>
    </row>
    <row r="1332" spans="1:8" x14ac:dyDescent="0.25">
      <c r="A1332" t="s">
        <v>2009</v>
      </c>
      <c r="C1332">
        <v>100342001</v>
      </c>
      <c r="D1332">
        <v>100342001</v>
      </c>
      <c r="E1332">
        <v>0</v>
      </c>
      <c r="F1332">
        <v>0</v>
      </c>
      <c r="G1332">
        <v>0</v>
      </c>
      <c r="H1332">
        <v>0</v>
      </c>
    </row>
    <row r="1333" spans="1:8" x14ac:dyDescent="0.25">
      <c r="A1333" t="s">
        <v>1597</v>
      </c>
      <c r="B1333" t="str">
        <f>+VLOOKUP(A1333,Hoja5!$D$2:$E$733,2)</f>
        <v xml:space="preserve">SISTEMA INTELIGENTE DE MONITOREO AMBIENTAL - Rendimientos financieros epa </v>
      </c>
      <c r="C1333">
        <v>100342001</v>
      </c>
      <c r="D1333">
        <v>100342001</v>
      </c>
      <c r="E1333">
        <v>0</v>
      </c>
      <c r="F1333">
        <v>0</v>
      </c>
      <c r="G1333">
        <v>0</v>
      </c>
      <c r="H1333">
        <v>0</v>
      </c>
    </row>
    <row r="1334" spans="1:8" x14ac:dyDescent="0.25">
      <c r="A1334" t="s">
        <v>2007</v>
      </c>
      <c r="C1334">
        <v>109498000</v>
      </c>
      <c r="D1334">
        <v>0</v>
      </c>
      <c r="E1334">
        <v>0</v>
      </c>
      <c r="F1334">
        <v>0</v>
      </c>
      <c r="G1334">
        <v>0</v>
      </c>
      <c r="H1334">
        <v>0</v>
      </c>
    </row>
    <row r="1335" spans="1:8" x14ac:dyDescent="0.25">
      <c r="A1335" t="s">
        <v>1589</v>
      </c>
      <c r="B1335" t="str">
        <f>+VLOOKUP(A1335,Hoja5!$D$2:$E$733,2)</f>
        <v>SISTEMA INTELIGENTE DE MONITOREO AMBIENTAL - Rendimientos financieros sobretasa medio ambiente</v>
      </c>
      <c r="C1335">
        <v>109498000</v>
      </c>
      <c r="D1335">
        <v>0</v>
      </c>
      <c r="E1335">
        <v>0</v>
      </c>
      <c r="F1335">
        <v>0</v>
      </c>
      <c r="G1335">
        <v>0</v>
      </c>
      <c r="H1335">
        <v>0</v>
      </c>
    </row>
    <row r="1336" spans="1:8" x14ac:dyDescent="0.25">
      <c r="A1336" t="s">
        <v>2011</v>
      </c>
      <c r="C1336">
        <v>458314533</v>
      </c>
      <c r="D1336">
        <v>458314533</v>
      </c>
      <c r="E1336">
        <v>257972534</v>
      </c>
      <c r="F1336">
        <v>257972534</v>
      </c>
      <c r="G1336">
        <v>257972534</v>
      </c>
      <c r="H1336">
        <v>183605305.37</v>
      </c>
    </row>
    <row r="1337" spans="1:8" x14ac:dyDescent="0.25">
      <c r="A1337" t="s">
        <v>1722</v>
      </c>
      <c r="C1337">
        <v>257972534</v>
      </c>
      <c r="D1337">
        <v>257972534</v>
      </c>
      <c r="E1337">
        <v>257972534</v>
      </c>
      <c r="F1337">
        <v>257972534</v>
      </c>
      <c r="G1337">
        <v>257972534</v>
      </c>
      <c r="H1337">
        <v>183605305.37</v>
      </c>
    </row>
    <row r="1338" spans="1:8" x14ac:dyDescent="0.25">
      <c r="A1338" t="s">
        <v>1651</v>
      </c>
      <c r="B1338" t="str">
        <f>+VLOOKUP(A1338,Hoja5!$D$2:$E$733,2)</f>
        <v>EDUCACION Y CULTURA AMBIENTAL - Ingresos corrientes de libre destinacion</v>
      </c>
      <c r="C1338">
        <v>144050092</v>
      </c>
      <c r="D1338">
        <v>144050092</v>
      </c>
      <c r="E1338">
        <v>144050092</v>
      </c>
      <c r="F1338">
        <v>144050092</v>
      </c>
      <c r="G1338">
        <v>144050092</v>
      </c>
      <c r="H1338">
        <v>69682863.370000005</v>
      </c>
    </row>
    <row r="1339" spans="1:8" x14ac:dyDescent="0.25">
      <c r="A1339" t="s">
        <v>1653</v>
      </c>
      <c r="B1339" t="str">
        <f>+VLOOKUP(A1339,Hoja5!$D$2:$E$733,2)</f>
        <v>INVESTIGACION E INNOVACION PARA LA GESTION AMBIENTAL SOSTENIBLE - Ingresos corrientes de libre destinacion</v>
      </c>
      <c r="C1339">
        <v>113922442</v>
      </c>
      <c r="D1339">
        <v>113922442</v>
      </c>
      <c r="E1339">
        <v>113922442</v>
      </c>
      <c r="F1339">
        <v>113922442</v>
      </c>
      <c r="G1339">
        <v>113922442</v>
      </c>
      <c r="H1339">
        <v>113922442</v>
      </c>
    </row>
    <row r="1340" spans="1:8" x14ac:dyDescent="0.25">
      <c r="A1340" t="s">
        <v>2016</v>
      </c>
      <c r="C1340">
        <v>100000000</v>
      </c>
      <c r="D1340">
        <v>100000000</v>
      </c>
      <c r="E1340">
        <v>0</v>
      </c>
      <c r="F1340">
        <v>0</v>
      </c>
      <c r="G1340">
        <v>0</v>
      </c>
      <c r="H1340">
        <v>0</v>
      </c>
    </row>
    <row r="1341" spans="1:8" x14ac:dyDescent="0.25">
      <c r="A1341" t="s">
        <v>1631</v>
      </c>
      <c r="B1341" t="str">
        <f>+VLOOKUP(A1341,Hoja5!$D$2:$E$733,2)</f>
        <v>EDUCACION Y CULTURA AMBIENTAL - Ley 99/93</v>
      </c>
      <c r="C1341">
        <v>100000000</v>
      </c>
      <c r="D1341">
        <v>100000000</v>
      </c>
      <c r="E1341">
        <v>0</v>
      </c>
      <c r="F1341">
        <v>0</v>
      </c>
      <c r="G1341">
        <v>0</v>
      </c>
      <c r="H1341">
        <v>0</v>
      </c>
    </row>
    <row r="1342" spans="1:8" x14ac:dyDescent="0.25">
      <c r="A1342" t="s">
        <v>2009</v>
      </c>
      <c r="C1342">
        <v>100341999</v>
      </c>
      <c r="D1342">
        <v>100341999</v>
      </c>
      <c r="E1342">
        <v>0</v>
      </c>
      <c r="F1342">
        <v>0</v>
      </c>
      <c r="G1342">
        <v>0</v>
      </c>
      <c r="H1342">
        <v>0</v>
      </c>
    </row>
    <row r="1343" spans="1:8" x14ac:dyDescent="0.25">
      <c r="A1343" t="s">
        <v>1599</v>
      </c>
      <c r="B1343" t="str">
        <f>+VLOOKUP(A1343,Hoja5!$D$2:$E$733,2)</f>
        <v xml:space="preserve">EDUCACION Y CULTURA AMBIENTAL - Rendimientos financieros epa </v>
      </c>
      <c r="C1343">
        <v>50000000</v>
      </c>
      <c r="D1343">
        <v>50000000</v>
      </c>
      <c r="E1343">
        <v>0</v>
      </c>
      <c r="F1343">
        <v>0</v>
      </c>
      <c r="G1343">
        <v>0</v>
      </c>
      <c r="H1343">
        <v>0</v>
      </c>
    </row>
    <row r="1344" spans="1:8" x14ac:dyDescent="0.25">
      <c r="A1344" t="s">
        <v>1601</v>
      </c>
      <c r="B1344" t="str">
        <f>+VLOOKUP(A1344,Hoja5!$D$2:$E$733,2)</f>
        <v xml:space="preserve">INVESTIGACION E INNOVACION PARA LA GESTION AMBIENTAL SOSTENIBLE - Rendimientos financieros epa </v>
      </c>
      <c r="C1344">
        <v>50341999</v>
      </c>
      <c r="D1344">
        <v>50341999</v>
      </c>
      <c r="E1344">
        <v>0</v>
      </c>
      <c r="F1344">
        <v>0</v>
      </c>
      <c r="G1344">
        <v>0</v>
      </c>
      <c r="H1344">
        <v>0</v>
      </c>
    </row>
    <row r="1345" spans="1:8" x14ac:dyDescent="0.25">
      <c r="A1345" t="s">
        <v>2012</v>
      </c>
      <c r="C1345">
        <v>1264274930</v>
      </c>
      <c r="D1345">
        <v>1264274930</v>
      </c>
      <c r="E1345">
        <v>0</v>
      </c>
      <c r="F1345">
        <v>0</v>
      </c>
      <c r="G1345">
        <v>0</v>
      </c>
      <c r="H1345">
        <v>0</v>
      </c>
    </row>
    <row r="1346" spans="1:8" x14ac:dyDescent="0.25">
      <c r="A1346" t="s">
        <v>2015</v>
      </c>
      <c r="C1346">
        <v>1500000</v>
      </c>
      <c r="D1346">
        <v>1500000</v>
      </c>
      <c r="E1346">
        <v>0</v>
      </c>
      <c r="F1346">
        <v>0</v>
      </c>
      <c r="G1346">
        <v>0</v>
      </c>
      <c r="H1346">
        <v>0</v>
      </c>
    </row>
    <row r="1347" spans="1:8" x14ac:dyDescent="0.25">
      <c r="A1347" t="s">
        <v>1613</v>
      </c>
      <c r="B1347" t="str">
        <f>+VLOOKUP(A1347,Hoja5!$D$2:$E$733,2)</f>
        <v>GESTION INTEGRAL DEL RECURSO HIDRICO - Tasa retributiva</v>
      </c>
      <c r="C1347">
        <v>1500000</v>
      </c>
      <c r="D1347">
        <v>1500000</v>
      </c>
      <c r="E1347">
        <v>0</v>
      </c>
      <c r="F1347">
        <v>0</v>
      </c>
      <c r="G1347">
        <v>0</v>
      </c>
      <c r="H1347">
        <v>0</v>
      </c>
    </row>
    <row r="1348" spans="1:8" x14ac:dyDescent="0.25">
      <c r="A1348" t="s">
        <v>2016</v>
      </c>
      <c r="C1348">
        <v>600000000</v>
      </c>
      <c r="D1348">
        <v>600000000</v>
      </c>
      <c r="E1348">
        <v>0</v>
      </c>
      <c r="F1348">
        <v>0</v>
      </c>
      <c r="G1348">
        <v>0</v>
      </c>
      <c r="H1348">
        <v>0</v>
      </c>
    </row>
    <row r="1349" spans="1:8" x14ac:dyDescent="0.25">
      <c r="A1349" t="s">
        <v>1633</v>
      </c>
      <c r="B1349" t="str">
        <f>+VLOOKUP(A1349,Hoja5!$D$2:$E$733,2)</f>
        <v>GESTION INTEGRAL DEL RECURSO HIDRICO - Ley 99/93</v>
      </c>
      <c r="C1349">
        <v>600000000</v>
      </c>
      <c r="D1349">
        <v>600000000</v>
      </c>
      <c r="E1349">
        <v>0</v>
      </c>
      <c r="F1349">
        <v>0</v>
      </c>
      <c r="G1349">
        <v>0</v>
      </c>
      <c r="H1349">
        <v>0</v>
      </c>
    </row>
    <row r="1350" spans="1:8" x14ac:dyDescent="0.25">
      <c r="A1350" t="s">
        <v>2009</v>
      </c>
      <c r="C1350">
        <v>100000000</v>
      </c>
      <c r="D1350">
        <v>100000000</v>
      </c>
      <c r="E1350">
        <v>0</v>
      </c>
      <c r="F1350">
        <v>0</v>
      </c>
      <c r="G1350">
        <v>0</v>
      </c>
      <c r="H1350">
        <v>0</v>
      </c>
    </row>
    <row r="1351" spans="1:8" x14ac:dyDescent="0.25">
      <c r="A1351" t="s">
        <v>1603</v>
      </c>
      <c r="B1351" t="str">
        <f>+VLOOKUP(A1351,Hoja5!$D$2:$E$733,2)</f>
        <v xml:space="preserve">GESTION INTEGRAL DEL RECURSO HIDRICO - Rendimientos financieros epa </v>
      </c>
      <c r="C1351">
        <v>100000000</v>
      </c>
      <c r="D1351">
        <v>100000000</v>
      </c>
      <c r="E1351">
        <v>0</v>
      </c>
      <c r="F1351">
        <v>0</v>
      </c>
      <c r="G1351">
        <v>0</v>
      </c>
      <c r="H1351">
        <v>0</v>
      </c>
    </row>
    <row r="1352" spans="1:8" x14ac:dyDescent="0.25">
      <c r="A1352" t="s">
        <v>2014</v>
      </c>
      <c r="C1352">
        <v>562774930</v>
      </c>
      <c r="D1352">
        <v>562774930</v>
      </c>
      <c r="E1352">
        <v>0</v>
      </c>
      <c r="F1352">
        <v>0</v>
      </c>
      <c r="G1352">
        <v>0</v>
      </c>
      <c r="H1352">
        <v>0</v>
      </c>
    </row>
    <row r="1353" spans="1:8" x14ac:dyDescent="0.25">
      <c r="A1353" t="s">
        <v>1607</v>
      </c>
      <c r="B1353" t="str">
        <f>+VLOOKUP(A1353,Hoja5!$D$2:$E$733,2)</f>
        <v>GESTION INTEGRAL DEL RECURSO HIDRICO - Sobretasa ambiental peajes</v>
      </c>
      <c r="C1353">
        <v>562774930</v>
      </c>
      <c r="D1353">
        <v>562774930</v>
      </c>
      <c r="E1353">
        <v>0</v>
      </c>
      <c r="F1353">
        <v>0</v>
      </c>
      <c r="G1353">
        <v>0</v>
      </c>
      <c r="H1353">
        <v>0</v>
      </c>
    </row>
    <row r="1354" spans="1:8" x14ac:dyDescent="0.25">
      <c r="A1354" t="s">
        <v>2010</v>
      </c>
      <c r="C1354">
        <v>128810018</v>
      </c>
      <c r="D1354">
        <v>128810018</v>
      </c>
      <c r="E1354">
        <v>0</v>
      </c>
      <c r="F1354">
        <v>0</v>
      </c>
      <c r="G1354">
        <v>0</v>
      </c>
      <c r="H1354">
        <v>0</v>
      </c>
    </row>
    <row r="1355" spans="1:8" x14ac:dyDescent="0.25">
      <c r="A1355" t="s">
        <v>1722</v>
      </c>
      <c r="C1355">
        <v>28810018</v>
      </c>
      <c r="D1355">
        <v>28810018</v>
      </c>
      <c r="E1355">
        <v>0</v>
      </c>
      <c r="F1355">
        <v>0</v>
      </c>
      <c r="G1355">
        <v>0</v>
      </c>
      <c r="H1355">
        <v>0</v>
      </c>
    </row>
    <row r="1356" spans="1:8" x14ac:dyDescent="0.25">
      <c r="A1356" t="s">
        <v>1647</v>
      </c>
      <c r="B1356" t="str">
        <f>+VLOOKUP(A1356,Hoja5!$D$2:$E$733,2)</f>
        <v>NEGOCIOS VERDES, ECONOMICA CIRCULAR, PRODUCCION Y CONSUMO SOSTENIBLE - Ingresos corrientes de libre destinacion</v>
      </c>
      <c r="C1356">
        <v>28810018</v>
      </c>
      <c r="D1356">
        <v>28810018</v>
      </c>
      <c r="E1356">
        <v>0</v>
      </c>
      <c r="F1356">
        <v>0</v>
      </c>
      <c r="G1356">
        <v>0</v>
      </c>
      <c r="H1356">
        <v>0</v>
      </c>
    </row>
    <row r="1357" spans="1:8" x14ac:dyDescent="0.25">
      <c r="A1357" t="s">
        <v>2016</v>
      </c>
      <c r="C1357">
        <v>50000000</v>
      </c>
      <c r="D1357">
        <v>50000000</v>
      </c>
      <c r="E1357">
        <v>0</v>
      </c>
      <c r="F1357">
        <v>0</v>
      </c>
      <c r="G1357">
        <v>0</v>
      </c>
      <c r="H1357">
        <v>0</v>
      </c>
    </row>
    <row r="1358" spans="1:8" x14ac:dyDescent="0.25">
      <c r="A1358" t="s">
        <v>1627</v>
      </c>
      <c r="B1358" t="str">
        <f>+VLOOKUP(A1358,Hoja5!$D$2:$E$733,2)</f>
        <v>NEGOCIOS VERDES, ECONOMICA CIRCULAR, PRODUCCION Y CONSUMO SOSTENIBLE - Ley 99/93</v>
      </c>
      <c r="C1358">
        <v>50000000</v>
      </c>
      <c r="D1358">
        <v>50000000</v>
      </c>
      <c r="E1358">
        <v>0</v>
      </c>
      <c r="F1358">
        <v>0</v>
      </c>
      <c r="G1358">
        <v>0</v>
      </c>
      <c r="H1358">
        <v>0</v>
      </c>
    </row>
    <row r="1359" spans="1:8" x14ac:dyDescent="0.25">
      <c r="A1359" t="s">
        <v>2009</v>
      </c>
      <c r="C1359">
        <v>50000000</v>
      </c>
      <c r="D1359">
        <v>50000000</v>
      </c>
      <c r="E1359">
        <v>0</v>
      </c>
      <c r="F1359">
        <v>0</v>
      </c>
      <c r="G1359">
        <v>0</v>
      </c>
      <c r="H1359">
        <v>0</v>
      </c>
    </row>
    <row r="1360" spans="1:8" x14ac:dyDescent="0.25">
      <c r="A1360" t="s">
        <v>1593</v>
      </c>
      <c r="B1360" t="str">
        <f>+VLOOKUP(A1360,Hoja5!$D$2:$E$733,2)</f>
        <v xml:space="preserve">NEGOCIOS VERDES, ECONOMICA CIRCULAR, PRODUCCION Y CONSUMO SOSTENIBLE - Rendimientos financieros epa </v>
      </c>
      <c r="C1360">
        <v>50000000</v>
      </c>
      <c r="D1360">
        <v>50000000</v>
      </c>
      <c r="E1360">
        <v>0</v>
      </c>
      <c r="F1360">
        <v>0</v>
      </c>
      <c r="G1360">
        <v>0</v>
      </c>
      <c r="H1360">
        <v>0</v>
      </c>
    </row>
    <row r="1361" spans="1:8" x14ac:dyDescent="0.25">
      <c r="A1361" t="s">
        <v>2013</v>
      </c>
      <c r="C1361">
        <v>328810018</v>
      </c>
      <c r="D1361">
        <v>328810018</v>
      </c>
      <c r="E1361">
        <v>195718141.33000001</v>
      </c>
      <c r="F1361">
        <v>195718141.33000001</v>
      </c>
      <c r="G1361">
        <v>195718141.33000001</v>
      </c>
      <c r="H1361">
        <v>164779324.18000001</v>
      </c>
    </row>
    <row r="1362" spans="1:8" x14ac:dyDescent="0.25">
      <c r="A1362" t="s">
        <v>1722</v>
      </c>
      <c r="C1362">
        <v>228810018</v>
      </c>
      <c r="D1362">
        <v>228810018</v>
      </c>
      <c r="E1362">
        <v>195718141.33000001</v>
      </c>
      <c r="F1362">
        <v>195718141.33000001</v>
      </c>
      <c r="G1362">
        <v>195718141.33000001</v>
      </c>
      <c r="H1362">
        <v>164779324.18000001</v>
      </c>
    </row>
    <row r="1363" spans="1:8" x14ac:dyDescent="0.25">
      <c r="A1363" t="s">
        <v>1655</v>
      </c>
      <c r="B1363" t="str">
        <f>+VLOOKUP(A1363,Hoja5!$D$2:$E$733,2)</f>
        <v>EPA MODERNA, EFICIENTE Y TRANSPARENTE - Ingresos corrientes de libre destinacion</v>
      </c>
      <c r="C1363">
        <v>228810018</v>
      </c>
      <c r="D1363">
        <v>228810018</v>
      </c>
      <c r="E1363">
        <v>195718141.33000001</v>
      </c>
      <c r="F1363">
        <v>195718141.33000001</v>
      </c>
      <c r="G1363">
        <v>195718141.33000001</v>
      </c>
      <c r="H1363">
        <v>164779324.18000001</v>
      </c>
    </row>
    <row r="1364" spans="1:8" x14ac:dyDescent="0.25">
      <c r="A1364" t="s">
        <v>2016</v>
      </c>
      <c r="C1364">
        <v>50000000</v>
      </c>
      <c r="D1364">
        <v>50000000</v>
      </c>
      <c r="E1364">
        <v>0</v>
      </c>
      <c r="F1364">
        <v>0</v>
      </c>
      <c r="G1364">
        <v>0</v>
      </c>
      <c r="H1364">
        <v>0</v>
      </c>
    </row>
    <row r="1365" spans="1:8" x14ac:dyDescent="0.25">
      <c r="A1365" t="s">
        <v>1635</v>
      </c>
      <c r="B1365" t="str">
        <f>+VLOOKUP(A1365,Hoja5!$D$2:$E$733,2)</f>
        <v>EPA MODERNA, EFICIENTE Y TRANSPARENTE - Ley 99/93</v>
      </c>
      <c r="C1365">
        <v>50000000</v>
      </c>
      <c r="D1365">
        <v>50000000</v>
      </c>
      <c r="E1365">
        <v>0</v>
      </c>
      <c r="F1365">
        <v>0</v>
      </c>
      <c r="G1365">
        <v>0</v>
      </c>
      <c r="H1365">
        <v>0</v>
      </c>
    </row>
    <row r="1366" spans="1:8" x14ac:dyDescent="0.25">
      <c r="A1366" t="s">
        <v>2009</v>
      </c>
      <c r="C1366">
        <v>50000000</v>
      </c>
      <c r="D1366">
        <v>50000000</v>
      </c>
      <c r="E1366">
        <v>0</v>
      </c>
      <c r="F1366">
        <v>0</v>
      </c>
      <c r="G1366">
        <v>0</v>
      </c>
      <c r="H1366">
        <v>0</v>
      </c>
    </row>
    <row r="1367" spans="1:8" x14ac:dyDescent="0.25">
      <c r="A1367" t="s">
        <v>1605</v>
      </c>
      <c r="B1367" t="str">
        <f>+VLOOKUP(A1367,Hoja5!$D$2:$E$733,2)</f>
        <v xml:space="preserve">EPA MODERNA, EFICIENTE Y TRANSPARENTE - Rendimientos financieros epa </v>
      </c>
      <c r="C1367">
        <v>50000000</v>
      </c>
      <c r="D1367">
        <v>50000000</v>
      </c>
      <c r="E1367">
        <v>0</v>
      </c>
      <c r="F1367">
        <v>0</v>
      </c>
      <c r="G1367">
        <v>0</v>
      </c>
      <c r="H1367">
        <v>0</v>
      </c>
    </row>
    <row r="1368" spans="1:8" x14ac:dyDescent="0.25">
      <c r="A1368" t="s">
        <v>1847</v>
      </c>
      <c r="C1368">
        <v>750000000</v>
      </c>
      <c r="D1368">
        <v>750000000</v>
      </c>
      <c r="E1368">
        <v>0</v>
      </c>
      <c r="F1368">
        <v>0</v>
      </c>
      <c r="G1368">
        <v>0</v>
      </c>
      <c r="H1368">
        <v>0</v>
      </c>
    </row>
    <row r="1369" spans="1:8" x14ac:dyDescent="0.25">
      <c r="A1369" t="s">
        <v>1848</v>
      </c>
      <c r="C1369">
        <v>750000000</v>
      </c>
      <c r="D1369">
        <v>750000000</v>
      </c>
      <c r="E1369">
        <v>0</v>
      </c>
      <c r="F1369">
        <v>0</v>
      </c>
      <c r="G1369">
        <v>0</v>
      </c>
      <c r="H1369">
        <v>0</v>
      </c>
    </row>
    <row r="1370" spans="1:8" x14ac:dyDescent="0.25">
      <c r="A1370" t="s">
        <v>2016</v>
      </c>
      <c r="C1370">
        <v>250000000</v>
      </c>
      <c r="D1370">
        <v>250000000</v>
      </c>
      <c r="E1370">
        <v>0</v>
      </c>
      <c r="F1370">
        <v>0</v>
      </c>
      <c r="G1370">
        <v>0</v>
      </c>
      <c r="H1370">
        <v>0</v>
      </c>
    </row>
    <row r="1371" spans="1:8" x14ac:dyDescent="0.25">
      <c r="A1371" t="s">
        <v>1637</v>
      </c>
      <c r="B1371" t="str">
        <f>+VLOOKUP(A1371,Hoja5!$D$2:$E$733,2)</f>
        <v>SISTEMA DE GESTION HIDRICA DE LA CIENAGA DE LA VIRGEN Y RECUPERACION DEL MANGLAR - Ley 99/93</v>
      </c>
      <c r="C1371">
        <v>250000000</v>
      </c>
      <c r="D1371">
        <v>250000000</v>
      </c>
      <c r="E1371">
        <v>0</v>
      </c>
      <c r="F1371">
        <v>0</v>
      </c>
      <c r="G1371">
        <v>0</v>
      </c>
      <c r="H1371">
        <v>0</v>
      </c>
    </row>
    <row r="1372" spans="1:8" x14ac:dyDescent="0.25">
      <c r="A1372" t="s">
        <v>2014</v>
      </c>
      <c r="C1372">
        <v>500000000</v>
      </c>
      <c r="D1372">
        <v>500000000</v>
      </c>
      <c r="E1372">
        <v>0</v>
      </c>
      <c r="F1372">
        <v>0</v>
      </c>
      <c r="G1372">
        <v>0</v>
      </c>
      <c r="H1372">
        <v>0</v>
      </c>
    </row>
    <row r="1373" spans="1:8" x14ac:dyDescent="0.25">
      <c r="A1373" t="s">
        <v>1611</v>
      </c>
      <c r="B1373" t="str">
        <f>+VLOOKUP(A1373,Hoja5!$D$2:$E$733,2)</f>
        <v>SISTEMA DE GESTION HIDRICA DE LA CIENAGA DE LA VIRGEN Y RECUPERACION DEL MANGLAR - Sobretasa ambiental peajes</v>
      </c>
      <c r="C1373">
        <v>500000000</v>
      </c>
      <c r="D1373">
        <v>500000000</v>
      </c>
      <c r="E1373">
        <v>0</v>
      </c>
      <c r="F1373">
        <v>0</v>
      </c>
      <c r="G1373">
        <v>0</v>
      </c>
      <c r="H1373">
        <v>0</v>
      </c>
    </row>
    <row r="1374" spans="1:8" x14ac:dyDescent="0.25">
      <c r="A1374" t="s">
        <v>2019</v>
      </c>
      <c r="C1374">
        <v>4528129642</v>
      </c>
      <c r="D1374">
        <v>6709237028.0300007</v>
      </c>
      <c r="E1374">
        <v>4824202307.2900009</v>
      </c>
      <c r="F1374">
        <v>4824202307.2900009</v>
      </c>
      <c r="G1374">
        <v>4824202307.2900009</v>
      </c>
      <c r="H1374">
        <v>4824202307.2900009</v>
      </c>
    </row>
    <row r="1375" spans="1:8" x14ac:dyDescent="0.25">
      <c r="A1375" t="s">
        <v>1759</v>
      </c>
      <c r="C1375">
        <v>4528129642</v>
      </c>
      <c r="D1375">
        <v>6709237028.0300007</v>
      </c>
      <c r="E1375">
        <v>4824202307.2900009</v>
      </c>
      <c r="F1375">
        <v>4824202307.2900009</v>
      </c>
      <c r="G1375">
        <v>4824202307.2900009</v>
      </c>
      <c r="H1375">
        <v>4824202307.2900009</v>
      </c>
    </row>
    <row r="1376" spans="1:8" x14ac:dyDescent="0.25">
      <c r="A1376" t="s">
        <v>1760</v>
      </c>
      <c r="C1376">
        <v>4528129642</v>
      </c>
      <c r="D1376">
        <v>6709237028.0300007</v>
      </c>
      <c r="E1376">
        <v>4824202307.2900009</v>
      </c>
      <c r="F1376">
        <v>4824202307.2900009</v>
      </c>
      <c r="G1376">
        <v>4824202307.2900009</v>
      </c>
      <c r="H1376">
        <v>4824202307.2900009</v>
      </c>
    </row>
    <row r="1377" spans="1:8" x14ac:dyDescent="0.25">
      <c r="A1377" t="s">
        <v>2020</v>
      </c>
      <c r="C1377">
        <v>1901728127</v>
      </c>
      <c r="D1377">
        <v>2942735600.6500001</v>
      </c>
      <c r="E1377">
        <v>2740464936.5900002</v>
      </c>
      <c r="F1377">
        <v>2740464936.5900002</v>
      </c>
      <c r="G1377">
        <v>2740464936.5900002</v>
      </c>
      <c r="H1377">
        <v>2740464936.5900002</v>
      </c>
    </row>
    <row r="1378" spans="1:8" x14ac:dyDescent="0.25">
      <c r="A1378" t="s">
        <v>2024</v>
      </c>
      <c r="C1378">
        <v>1619930355</v>
      </c>
      <c r="D1378">
        <v>1705622170.4300001</v>
      </c>
      <c r="E1378">
        <v>1504639193.3700001</v>
      </c>
      <c r="F1378">
        <v>1504639193.3700001</v>
      </c>
      <c r="G1378">
        <v>1504639193.3700001</v>
      </c>
      <c r="H1378">
        <v>1504639193.3700001</v>
      </c>
    </row>
    <row r="1379" spans="1:8" x14ac:dyDescent="0.25">
      <c r="A1379" t="s">
        <v>1676</v>
      </c>
      <c r="B1379" t="str">
        <f>+VLOOKUP(A1379,Hoja5!$D$2:$E$733,2)</f>
        <v>IMPLEMENTACION Y SOSTENIMIENTO DE HERRAMIENTAS TECNOLOGICAS PARA SEGURIDAD Y SOCORRO EN CARTAGENA DE INDIAS - Impuesto predial unificado 1%</v>
      </c>
      <c r="C1379">
        <v>1619930355</v>
      </c>
      <c r="D1379">
        <v>1619930355</v>
      </c>
      <c r="E1379">
        <v>1418947377.9400001</v>
      </c>
      <c r="F1379">
        <v>1418947377.9400001</v>
      </c>
      <c r="G1379">
        <v>1418947377.9400001</v>
      </c>
      <c r="H1379">
        <v>1418947377.9400001</v>
      </c>
    </row>
    <row r="1380" spans="1:8" x14ac:dyDescent="0.25">
      <c r="A1380" t="s">
        <v>1669</v>
      </c>
      <c r="B1380" t="str">
        <f>+VLOOKUP(A1380,Hoja5!$D$2:$E$733,2)</f>
        <v>IMPLEMENTACION Y SOSTENIMIENTO DE HERRAMIENTAS TECNOLOGICAS PARA SEGURIDAD Y SOCORRO EN CARTAGENA DE INDIAS - Impuesto Predial Unificado 1%</v>
      </c>
      <c r="C1380">
        <v>0</v>
      </c>
      <c r="D1380">
        <v>6898098.0300000003</v>
      </c>
      <c r="E1380">
        <v>6898098.0300000003</v>
      </c>
      <c r="F1380">
        <v>6898098.0300000003</v>
      </c>
      <c r="G1380">
        <v>6898098.0300000003</v>
      </c>
      <c r="H1380">
        <v>6898098.0300000003</v>
      </c>
    </row>
    <row r="1381" spans="1:8" x14ac:dyDescent="0.25">
      <c r="A1381" t="s">
        <v>1673</v>
      </c>
      <c r="B1381" t="str">
        <f>+VLOOKUP(A1381,Hoja5!$D$2:$E$733,2)</f>
        <v>IMPLEMENTACION Y SOSTENIMIENTO DE HERRAMIENTAS TECNOLOGICAS PARA SEGURIDAD Y SOCORRO EN CARTAGENA DE INDIAS - Impuesto Predial Unificado 1%</v>
      </c>
      <c r="C1381">
        <v>0</v>
      </c>
      <c r="D1381">
        <v>78793717.400000006</v>
      </c>
      <c r="E1381">
        <v>78793717.400000006</v>
      </c>
      <c r="F1381">
        <v>78793717.400000006</v>
      </c>
      <c r="G1381">
        <v>78793717.400000006</v>
      </c>
      <c r="H1381">
        <v>78793717.400000006</v>
      </c>
    </row>
    <row r="1382" spans="1:8" x14ac:dyDescent="0.25">
      <c r="A1382" t="s">
        <v>1741</v>
      </c>
      <c r="C1382">
        <v>270180085</v>
      </c>
      <c r="D1382">
        <v>359284373.22000003</v>
      </c>
      <c r="E1382">
        <v>359284373.22000003</v>
      </c>
      <c r="F1382">
        <v>359284373.22000003</v>
      </c>
      <c r="G1382">
        <v>359284373.22000003</v>
      </c>
      <c r="H1382">
        <v>359284373.22000003</v>
      </c>
    </row>
    <row r="1383" spans="1:8" x14ac:dyDescent="0.25">
      <c r="A1383" t="s">
        <v>1684</v>
      </c>
      <c r="B1383" t="str">
        <f>+VLOOKUP(A1383,Hoja5!$D$2:$E$733,2)</f>
        <v>IMPLEMENTACION Y SOSTENIMIENTO DE HERRAMIENTAS TECNOLOGICAS PARA SEGURIDAD Y SOCORRO EN CARTAGENA DE INDIAS - Impuesto de delineacion urbana 10%</v>
      </c>
      <c r="C1383">
        <v>270180085</v>
      </c>
      <c r="D1383">
        <v>270180085</v>
      </c>
      <c r="E1383">
        <v>270180085</v>
      </c>
      <c r="F1383">
        <v>270180085</v>
      </c>
      <c r="G1383">
        <v>270180085</v>
      </c>
      <c r="H1383">
        <v>270180085</v>
      </c>
    </row>
    <row r="1384" spans="1:8" x14ac:dyDescent="0.25">
      <c r="A1384" t="s">
        <v>1688</v>
      </c>
      <c r="B1384" t="str">
        <f>+VLOOKUP(A1384,Hoja5!$D$2:$E$733,2)</f>
        <v>IMPLEMENTACION Y SOSTENIMIENTO DE HERRAMIENTAS TECNOLOGICAS PARA SEGURIDAD Y SOCORRO EN CARTAGENA DE INDIAS - Impuesto de Delineacion Urbana 10%</v>
      </c>
      <c r="C1384">
        <v>0</v>
      </c>
      <c r="D1384">
        <v>89104288.219999999</v>
      </c>
      <c r="E1384">
        <v>89104288.219999999</v>
      </c>
      <c r="F1384">
        <v>89104288.219999999</v>
      </c>
      <c r="G1384">
        <v>89104288.219999999</v>
      </c>
      <c r="H1384">
        <v>89104288.219999999</v>
      </c>
    </row>
    <row r="1385" spans="1:8" x14ac:dyDescent="0.25">
      <c r="A1385" t="s">
        <v>2026</v>
      </c>
      <c r="C1385">
        <v>1287687</v>
      </c>
      <c r="D1385">
        <v>1287687</v>
      </c>
      <c r="E1385">
        <v>0</v>
      </c>
      <c r="F1385">
        <v>0</v>
      </c>
      <c r="G1385">
        <v>0</v>
      </c>
      <c r="H1385">
        <v>0</v>
      </c>
    </row>
    <row r="1386" spans="1:8" x14ac:dyDescent="0.25">
      <c r="A1386" t="s">
        <v>1692</v>
      </c>
      <c r="B1386" t="str">
        <f>+VLOOKUP(A1386,Hoja5!$D$2:$E$733,2)</f>
        <v>IMPLEMENTACION Y SOSTENIMIENTO DE HERRAMIENTAS TECNOLOGICAS PARA SEGURIDAD Y SOCORRO EN CARTAGENA DE INDIAS - Otros ingresos Distriseguridad</v>
      </c>
      <c r="C1386">
        <v>1287687</v>
      </c>
      <c r="D1386">
        <v>1287687</v>
      </c>
      <c r="E1386">
        <v>0</v>
      </c>
      <c r="F1386">
        <v>0</v>
      </c>
      <c r="G1386">
        <v>0</v>
      </c>
      <c r="H1386">
        <v>0</v>
      </c>
    </row>
    <row r="1387" spans="1:8" x14ac:dyDescent="0.25">
      <c r="A1387" t="s">
        <v>1738</v>
      </c>
      <c r="C1387">
        <v>0</v>
      </c>
      <c r="D1387">
        <v>876541370</v>
      </c>
      <c r="E1387">
        <v>876541370</v>
      </c>
      <c r="F1387">
        <v>876541370</v>
      </c>
      <c r="G1387">
        <v>876541370</v>
      </c>
      <c r="H1387">
        <v>876541370</v>
      </c>
    </row>
    <row r="1388" spans="1:8" x14ac:dyDescent="0.25">
      <c r="A1388" t="s">
        <v>1659</v>
      </c>
      <c r="B1388" t="str">
        <f>+VLOOKUP(A1388,Hoja5!$D$2:$E$733,2)</f>
        <v>IMPLEMENTACION Y SOSTENIMIENTO DE HERRAMIENTAS TECNOLOGICAS PARA SEGURIDAD Y SOCORRO EN CARTAGENA DE INDIAS- Dividendos Sociedad Portuaria</v>
      </c>
      <c r="C1388">
        <v>0</v>
      </c>
      <c r="D1388">
        <v>876541370</v>
      </c>
      <c r="E1388">
        <v>876541370</v>
      </c>
      <c r="F1388">
        <v>876541370</v>
      </c>
      <c r="G1388">
        <v>876541370</v>
      </c>
      <c r="H1388">
        <v>876541370</v>
      </c>
    </row>
    <row r="1389" spans="1:8" x14ac:dyDescent="0.25">
      <c r="A1389" t="s">
        <v>2023</v>
      </c>
      <c r="C1389">
        <v>10330000</v>
      </c>
      <c r="D1389">
        <v>0</v>
      </c>
      <c r="E1389">
        <v>0</v>
      </c>
      <c r="F1389">
        <v>0</v>
      </c>
      <c r="G1389">
        <v>0</v>
      </c>
      <c r="H1389">
        <v>0</v>
      </c>
    </row>
    <row r="1390" spans="1:8" x14ac:dyDescent="0.25">
      <c r="A1390" t="s">
        <v>1665</v>
      </c>
      <c r="B1390" t="str">
        <f>+VLOOKUP(A1390,Hoja5!$D$2:$E$733,2)</f>
        <v>IMPLEMENTACION Y SOSTENIMIENTO DE HERRAMIENTAS TECNOLOGICAS PARA SEGURIDAD Y SOCORRO EN CARTAGENA DE INDIAS - Rendimientos financieros Ipu Distriseguridad</v>
      </c>
      <c r="C1390">
        <v>10330000</v>
      </c>
      <c r="D1390">
        <v>0</v>
      </c>
      <c r="E1390">
        <v>0</v>
      </c>
      <c r="F1390">
        <v>0</v>
      </c>
      <c r="G1390">
        <v>0</v>
      </c>
      <c r="H1390">
        <v>0</v>
      </c>
    </row>
    <row r="1391" spans="1:8" x14ac:dyDescent="0.25">
      <c r="A1391" t="s">
        <v>2022</v>
      </c>
      <c r="C1391">
        <v>791569364</v>
      </c>
      <c r="D1391">
        <v>1931669276.3800001</v>
      </c>
      <c r="E1391">
        <v>1883737370.7</v>
      </c>
      <c r="F1391">
        <v>1883737370.7</v>
      </c>
      <c r="G1391">
        <v>1883737370.7</v>
      </c>
      <c r="H1391">
        <v>1883737370.7</v>
      </c>
    </row>
    <row r="1392" spans="1:8" x14ac:dyDescent="0.25">
      <c r="A1392" t="s">
        <v>2024</v>
      </c>
      <c r="C1392">
        <v>634094522</v>
      </c>
      <c r="D1392">
        <v>646381312.60000002</v>
      </c>
      <c r="E1392">
        <v>598449406.92000008</v>
      </c>
      <c r="F1392">
        <v>598449406.92000008</v>
      </c>
      <c r="G1392">
        <v>598449406.92000008</v>
      </c>
      <c r="H1392">
        <v>598449406.92000008</v>
      </c>
    </row>
    <row r="1393" spans="1:8" x14ac:dyDescent="0.25">
      <c r="A1393" t="s">
        <v>1678</v>
      </c>
      <c r="B1393" t="str">
        <f>+VLOOKUP(A1393,Hoja5!$D$2:$E$733,2)</f>
        <v>FORTALECIMIENTO LOGISTICO PARA LA SEGURIDAD, CONVIVENCIA, JUSTICIA Y SOCORRO EN CARTAGENA DE INDIAS - Impuesto predial unificado 1%</v>
      </c>
      <c r="C1393">
        <v>634094522</v>
      </c>
      <c r="D1393">
        <v>634094522</v>
      </c>
      <c r="E1393">
        <v>586162616.32000005</v>
      </c>
      <c r="F1393">
        <v>586162616.32000005</v>
      </c>
      <c r="G1393">
        <v>586162616.32000005</v>
      </c>
      <c r="H1393">
        <v>586162616.32000005</v>
      </c>
    </row>
    <row r="1394" spans="1:8" x14ac:dyDescent="0.25">
      <c r="A1394" t="s">
        <v>1674</v>
      </c>
      <c r="B1394" t="str">
        <f>+VLOOKUP(A1394,Hoja5!$D$2:$E$733,2)</f>
        <v>OPTIMIZACION DE LA INFRAESTRUCTURA Y MOVILIDAD DE LOS ORGANISMOS DE SEGURIDAD Y SOCORRO EN CARTAGENA DE INDIAS - Impuesto Predial Unificado 1%</v>
      </c>
      <c r="C1394">
        <v>0</v>
      </c>
      <c r="D1394">
        <v>12286790.6</v>
      </c>
      <c r="E1394">
        <v>12286790.6</v>
      </c>
      <c r="F1394">
        <v>12286790.6</v>
      </c>
      <c r="G1394">
        <v>12286790.6</v>
      </c>
      <c r="H1394">
        <v>12286790.6</v>
      </c>
    </row>
    <row r="1395" spans="1:8" x14ac:dyDescent="0.25">
      <c r="A1395" t="s">
        <v>1741</v>
      </c>
      <c r="C1395">
        <v>157474842</v>
      </c>
      <c r="D1395">
        <v>161829333.78</v>
      </c>
      <c r="E1395">
        <v>161829333.78</v>
      </c>
      <c r="F1395">
        <v>161829333.78</v>
      </c>
      <c r="G1395">
        <v>161829333.78</v>
      </c>
      <c r="H1395">
        <v>161829333.78</v>
      </c>
    </row>
    <row r="1396" spans="1:8" x14ac:dyDescent="0.25">
      <c r="A1396" t="s">
        <v>1686</v>
      </c>
      <c r="B1396" t="str">
        <f>+VLOOKUP(A1396,Hoja5!$D$2:$E$733,2)</f>
        <v>FORTALECIMIENTO LOGISTICO PARA LA SEGURIDAD, CONVIVENCIA, JUSTICIA Y SOCORRO EN CARTAGENA DE INDIAS - Impuesto de delineacion urbana 10%</v>
      </c>
      <c r="C1396">
        <v>157474842</v>
      </c>
      <c r="D1396">
        <v>157474842</v>
      </c>
      <c r="E1396">
        <v>157474842</v>
      </c>
      <c r="F1396">
        <v>157474842</v>
      </c>
      <c r="G1396">
        <v>157474842</v>
      </c>
      <c r="H1396">
        <v>157474842</v>
      </c>
    </row>
    <row r="1397" spans="1:8" x14ac:dyDescent="0.25">
      <c r="A1397" t="s">
        <v>1690</v>
      </c>
      <c r="B1397" t="str">
        <f>+VLOOKUP(A1397,Hoja5!$D$2:$E$733,2)</f>
        <v>OPTIMIZACION DE LA INFRAESTRUCTURA Y MOVILIDAD DE LOS ORGANISMOS DE SEGURIDAD Y SOCORRO EN CARTAGENA DE INDIAS - Impuesto de Delineacion Urbana 10%</v>
      </c>
      <c r="C1397">
        <v>0</v>
      </c>
      <c r="D1397">
        <v>4354491.78</v>
      </c>
      <c r="E1397">
        <v>4354491.78</v>
      </c>
      <c r="F1397">
        <v>4354491.78</v>
      </c>
      <c r="G1397">
        <v>4354491.78</v>
      </c>
      <c r="H1397">
        <v>4354491.78</v>
      </c>
    </row>
    <row r="1398" spans="1:8" x14ac:dyDescent="0.25">
      <c r="A1398" t="s">
        <v>1738</v>
      </c>
      <c r="C1398">
        <v>0</v>
      </c>
      <c r="D1398">
        <v>1123458630</v>
      </c>
      <c r="E1398">
        <v>1123458630</v>
      </c>
      <c r="F1398">
        <v>1123458630</v>
      </c>
      <c r="G1398">
        <v>1123458630</v>
      </c>
      <c r="H1398">
        <v>1123458630</v>
      </c>
    </row>
    <row r="1399" spans="1:8" x14ac:dyDescent="0.25">
      <c r="A1399" t="s">
        <v>1663</v>
      </c>
      <c r="B1399" t="str">
        <f>+VLOOKUP(A1399,Hoja5!$D$2:$E$733,2)</f>
        <v>FORTALECIMIENTO LOGISTICO PARA LA SEGURIDAD, CONVIVIENCIA, JUSTICIA Y SOCORRO EN CARTAGENA DE INDIAS - Dividendos Sociedad Portuaria</v>
      </c>
      <c r="C1399">
        <v>0</v>
      </c>
      <c r="D1399">
        <v>1123458630</v>
      </c>
      <c r="E1399">
        <v>1123458630</v>
      </c>
      <c r="F1399">
        <v>1123458630</v>
      </c>
      <c r="G1399">
        <v>1123458630</v>
      </c>
      <c r="H1399">
        <v>1123458630</v>
      </c>
    </row>
    <row r="1400" spans="1:8" x14ac:dyDescent="0.25">
      <c r="A1400" t="s">
        <v>1829</v>
      </c>
      <c r="C1400">
        <v>1634832151</v>
      </c>
      <c r="D1400">
        <v>1634832151</v>
      </c>
      <c r="E1400">
        <v>0</v>
      </c>
      <c r="F1400">
        <v>0</v>
      </c>
      <c r="G1400">
        <v>0</v>
      </c>
      <c r="H1400">
        <v>0</v>
      </c>
    </row>
    <row r="1401" spans="1:8" x14ac:dyDescent="0.25">
      <c r="A1401" t="s">
        <v>2025</v>
      </c>
      <c r="C1401">
        <v>1634832151</v>
      </c>
      <c r="D1401">
        <v>1634832151</v>
      </c>
      <c r="E1401">
        <v>0</v>
      </c>
      <c r="F1401">
        <v>0</v>
      </c>
      <c r="G1401">
        <v>0</v>
      </c>
      <c r="H1401">
        <v>0</v>
      </c>
    </row>
    <row r="1402" spans="1:8" x14ac:dyDescent="0.25">
      <c r="A1402" t="s">
        <v>1680</v>
      </c>
      <c r="B1402" t="str">
        <f>+VLOOKUP(A1402,Hoja5!$D$2:$E$733,2)</f>
        <v xml:space="preserve">FORTALECIMIENTO LOGISTICO PARA LA SEGURIDAD, CONVIVENCIA, JUSTICIA Y SOCORRO EN CARTAGENA DE INDIAS - Telefonia conmutada </v>
      </c>
      <c r="C1402">
        <v>1634832151</v>
      </c>
      <c r="D1402">
        <v>1634832151</v>
      </c>
      <c r="E1402">
        <v>0</v>
      </c>
      <c r="F1402">
        <v>0</v>
      </c>
      <c r="G1402">
        <v>0</v>
      </c>
      <c r="H1402">
        <v>0</v>
      </c>
    </row>
    <row r="1403" spans="1:8" x14ac:dyDescent="0.25">
      <c r="A1403" t="s">
        <v>1738</v>
      </c>
      <c r="C1403">
        <v>0</v>
      </c>
      <c r="D1403">
        <v>0</v>
      </c>
      <c r="E1403">
        <v>0</v>
      </c>
      <c r="F1403">
        <v>0</v>
      </c>
      <c r="G1403">
        <v>0</v>
      </c>
      <c r="H1403">
        <v>0</v>
      </c>
    </row>
    <row r="1404" spans="1:8" x14ac:dyDescent="0.25">
      <c r="A1404" t="s">
        <v>1696</v>
      </c>
      <c r="B1404" t="str">
        <f>+VLOOKUP(A1404,Hoja5!$D$2:$E$733,2)</f>
        <v>FORTALECIMIENTO LOGISTICO PARA LA SEGURIDAD, CONVIVIENCIA, JUSTICIA Y SOCORRO EN CARTAGENA DE INDIAS - Dividendos Sociedad Portuaria</v>
      </c>
      <c r="C1404">
        <v>0</v>
      </c>
      <c r="D1404">
        <v>0</v>
      </c>
      <c r="E1404">
        <v>0</v>
      </c>
      <c r="F1404">
        <v>0</v>
      </c>
      <c r="G1404">
        <v>0</v>
      </c>
      <c r="H1404">
        <v>0</v>
      </c>
    </row>
    <row r="1405" spans="1:8" x14ac:dyDescent="0.25">
      <c r="A1405" t="s">
        <v>2021</v>
      </c>
      <c r="C1405">
        <v>200000000</v>
      </c>
      <c r="D1405">
        <v>200000000</v>
      </c>
      <c r="E1405">
        <v>200000000</v>
      </c>
      <c r="F1405">
        <v>200000000</v>
      </c>
      <c r="G1405">
        <v>200000000</v>
      </c>
      <c r="H1405">
        <v>200000000</v>
      </c>
    </row>
    <row r="1406" spans="1:8" x14ac:dyDescent="0.25">
      <c r="A1406" t="s">
        <v>1722</v>
      </c>
      <c r="C1406">
        <v>200000000</v>
      </c>
      <c r="D1406">
        <v>200000000</v>
      </c>
      <c r="E1406">
        <v>200000000</v>
      </c>
      <c r="F1406">
        <v>200000000</v>
      </c>
      <c r="G1406">
        <v>200000000</v>
      </c>
      <c r="H1406">
        <v>200000000</v>
      </c>
    </row>
    <row r="1407" spans="1:8" x14ac:dyDescent="0.25">
      <c r="A1407" t="s">
        <v>1661</v>
      </c>
      <c r="B1407" t="str">
        <f>+VLOOKUP(A1407,Hoja5!$D$2:$E$733,2)</f>
        <v>FORTALECIMIENTO DE LA CONVIVENCIA PARA LA SEGURIDAD EN CARTAGENA DE INDIAS - Ingresos corrientes de libre destinacion</v>
      </c>
      <c r="C1407">
        <v>200000000</v>
      </c>
      <c r="D1407">
        <v>200000000</v>
      </c>
      <c r="E1407">
        <v>200000000</v>
      </c>
      <c r="F1407">
        <v>200000000</v>
      </c>
      <c r="G1407">
        <v>200000000</v>
      </c>
      <c r="H1407">
        <v>200000000</v>
      </c>
    </row>
    <row r="1408" spans="1:8" x14ac:dyDescent="0.25">
      <c r="A1408" t="s">
        <v>2027</v>
      </c>
      <c r="C1408">
        <v>13719086483</v>
      </c>
      <c r="D1408">
        <v>13719086483</v>
      </c>
      <c r="E1408">
        <v>13707459590.4</v>
      </c>
      <c r="F1408">
        <v>13474092437.969999</v>
      </c>
      <c r="G1408">
        <v>6451733807.6499996</v>
      </c>
      <c r="H1408">
        <v>4324245807.6499996</v>
      </c>
    </row>
    <row r="1409" spans="1:8" x14ac:dyDescent="0.25">
      <c r="A1409" t="s">
        <v>1759</v>
      </c>
      <c r="C1409">
        <v>13719086483</v>
      </c>
      <c r="D1409">
        <v>13719086483</v>
      </c>
      <c r="E1409">
        <v>13707459590.4</v>
      </c>
      <c r="F1409">
        <v>13474092437.969999</v>
      </c>
      <c r="G1409">
        <v>6451733807.6499996</v>
      </c>
      <c r="H1409">
        <v>4324245807.6499996</v>
      </c>
    </row>
    <row r="1410" spans="1:8" x14ac:dyDescent="0.25">
      <c r="A1410" t="s">
        <v>1807</v>
      </c>
      <c r="C1410">
        <v>13719086483</v>
      </c>
      <c r="D1410">
        <v>13719086483</v>
      </c>
      <c r="E1410">
        <v>13707459590.4</v>
      </c>
      <c r="F1410">
        <v>13474092437.969999</v>
      </c>
      <c r="G1410">
        <v>6451733807.6499996</v>
      </c>
      <c r="H1410">
        <v>4324245807.6499996</v>
      </c>
    </row>
    <row r="1411" spans="1:8" x14ac:dyDescent="0.25">
      <c r="A1411" t="s">
        <v>1808</v>
      </c>
      <c r="C1411">
        <v>13719086483</v>
      </c>
      <c r="D1411">
        <v>13719086483</v>
      </c>
      <c r="E1411">
        <v>13707459590.4</v>
      </c>
      <c r="F1411">
        <v>13474092437.969999</v>
      </c>
      <c r="G1411">
        <v>6451733807.6499996</v>
      </c>
      <c r="H1411">
        <v>4324245807.6499996</v>
      </c>
    </row>
    <row r="1412" spans="1:8" x14ac:dyDescent="0.25">
      <c r="A1412" t="s">
        <v>1722</v>
      </c>
      <c r="C1412">
        <v>13719086483</v>
      </c>
      <c r="D1412">
        <v>13719086483</v>
      </c>
      <c r="E1412">
        <v>13707459590.4</v>
      </c>
      <c r="F1412">
        <v>13474092437.969999</v>
      </c>
      <c r="G1412">
        <v>6451733807.6499996</v>
      </c>
      <c r="H1412">
        <v>4324245807.6499996</v>
      </c>
    </row>
    <row r="1413" spans="1:8" x14ac:dyDescent="0.25">
      <c r="A1413" t="s">
        <v>1699</v>
      </c>
      <c r="B1413" t="str">
        <f>+VLOOKUP(A1413,Hoja5!$D$2:$E$733,2)</f>
        <v>FONDO DE DESARROLLO LOCAL - Ingresos corrientes de libre destinacion</v>
      </c>
      <c r="C1413">
        <v>13719086483</v>
      </c>
      <c r="D1413">
        <v>13719086483</v>
      </c>
      <c r="E1413">
        <v>13707459590.4</v>
      </c>
      <c r="F1413">
        <v>13474092437.969999</v>
      </c>
      <c r="G1413">
        <v>6451733807.6499996</v>
      </c>
      <c r="H1413">
        <v>4324245807.6499996</v>
      </c>
    </row>
    <row r="1414" spans="1:8" x14ac:dyDescent="0.25">
      <c r="A1414" t="s">
        <v>2028</v>
      </c>
      <c r="C1414">
        <v>3600000000</v>
      </c>
      <c r="D1414">
        <v>4114848650</v>
      </c>
      <c r="E1414">
        <v>4014848650</v>
      </c>
      <c r="F1414">
        <v>4014848650</v>
      </c>
      <c r="G1414">
        <v>4014848650</v>
      </c>
      <c r="H1414">
        <v>4014848650</v>
      </c>
    </row>
    <row r="1415" spans="1:8" x14ac:dyDescent="0.25">
      <c r="A1415" t="s">
        <v>1715</v>
      </c>
      <c r="C1415">
        <v>3600000000</v>
      </c>
      <c r="D1415">
        <v>4114848650</v>
      </c>
      <c r="E1415">
        <v>4014848650</v>
      </c>
      <c r="F1415">
        <v>4014848650</v>
      </c>
      <c r="G1415">
        <v>4014848650</v>
      </c>
      <c r="H1415">
        <v>4014848650</v>
      </c>
    </row>
    <row r="1416" spans="1:8" x14ac:dyDescent="0.25">
      <c r="A1416" t="s">
        <v>1827</v>
      </c>
      <c r="B1416" t="str">
        <f>+VLOOKUP(A1416,Hoja5!$D$2:$E$733,2)</f>
        <v xml:space="preserve">FORTALECIMIENTO RED HOSPITALARIA - VIGENCIAS EXPIRADAS ��� CREDITO INTERNO 2014. </v>
      </c>
      <c r="C1416">
        <v>3600000000</v>
      </c>
      <c r="D1416">
        <v>4114848650</v>
      </c>
      <c r="E1416">
        <v>4014848650</v>
      </c>
      <c r="F1416">
        <v>4014848650</v>
      </c>
      <c r="G1416">
        <v>4014848650</v>
      </c>
      <c r="H1416">
        <v>4014848650</v>
      </c>
    </row>
    <row r="1417" spans="1:8" x14ac:dyDescent="0.25">
      <c r="A1417" t="s">
        <v>2029</v>
      </c>
      <c r="B1417" t="str">
        <f>+VLOOKUP(A1417,Hoja5!$D$2:$E$733,2)</f>
        <v xml:space="preserve">ACTUALIZACION DEL PGIRS 2016-2027 Y CARACTERIZACION EN EL DISTRITO DE CARTAGENA DE INDIAS- Servicio de Aseo </v>
      </c>
      <c r="C1417">
        <v>3600000000</v>
      </c>
      <c r="D1417">
        <v>4114848650</v>
      </c>
      <c r="E1417">
        <v>4014848650</v>
      </c>
      <c r="F1417">
        <v>4014848650</v>
      </c>
      <c r="G1417">
        <v>4014848650</v>
      </c>
      <c r="H1417">
        <v>4014848650</v>
      </c>
    </row>
    <row r="1418" spans="1:8" x14ac:dyDescent="0.25">
      <c r="A1418" t="s">
        <v>1722</v>
      </c>
      <c r="C1418">
        <v>3500000000</v>
      </c>
      <c r="D1418">
        <v>4014848650</v>
      </c>
      <c r="E1418">
        <v>4014848650</v>
      </c>
      <c r="F1418">
        <v>4014848650</v>
      </c>
      <c r="G1418">
        <v>4014848650</v>
      </c>
      <c r="H1418">
        <v>4014848650</v>
      </c>
    </row>
    <row r="1419" spans="1:8" x14ac:dyDescent="0.25">
      <c r="A1419" t="s">
        <v>1708</v>
      </c>
      <c r="B1419" t="str">
        <f>+VLOOKUP(A1419,Hoja5!$D$2:$E$733,2)</f>
        <v xml:space="preserve">FORTALECIMIENTO DE LA INSTITUCION TECNOLOGICA COLEGIO MAYOR DE BOLIVAR DE CARTAGENA DE INDIAS - Ingresos corrientes de libre destinacion </v>
      </c>
      <c r="C1419">
        <v>2500000000</v>
      </c>
      <c r="D1419">
        <v>3014848650</v>
      </c>
      <c r="E1419">
        <v>3014848650</v>
      </c>
      <c r="F1419">
        <v>3014848650</v>
      </c>
      <c r="G1419">
        <v>3014848650</v>
      </c>
      <c r="H1419">
        <v>3014848650</v>
      </c>
    </row>
    <row r="1420" spans="1:8" x14ac:dyDescent="0.25">
      <c r="A1420" t="s">
        <v>1702</v>
      </c>
      <c r="B1420" t="str">
        <f>+VLOOKUP(A1420,Hoja5!$D$2:$E$733,2)</f>
        <v xml:space="preserve">AMPLIACION DE LA OFERTA ACADEMICA  CON ALTA CALIDAD Y PERTINENCIA EN CARTAGENA DE INDIAS - Ingresos corrientes de libre destinacion </v>
      </c>
      <c r="C1420">
        <v>1000000000</v>
      </c>
      <c r="D1420">
        <v>1000000000</v>
      </c>
      <c r="E1420">
        <v>1000000000</v>
      </c>
      <c r="F1420">
        <v>1000000000</v>
      </c>
      <c r="G1420">
        <v>1000000000</v>
      </c>
      <c r="H1420">
        <v>1000000000</v>
      </c>
    </row>
    <row r="1421" spans="1:8" x14ac:dyDescent="0.25">
      <c r="A1421" t="s">
        <v>2030</v>
      </c>
      <c r="C1421">
        <v>100000000</v>
      </c>
      <c r="D1421">
        <v>100000000</v>
      </c>
      <c r="E1421">
        <v>0</v>
      </c>
      <c r="F1421">
        <v>0</v>
      </c>
      <c r="G1421">
        <v>0</v>
      </c>
      <c r="H1421">
        <v>0</v>
      </c>
    </row>
    <row r="1422" spans="1:8" x14ac:dyDescent="0.25">
      <c r="A1422" t="s">
        <v>1704</v>
      </c>
      <c r="B1422" t="str">
        <f>+VLOOKUP(A1422,Hoja5!$D$2:$E$733,2)</f>
        <v xml:space="preserve">FORTALECIMIENTO DE LA INSTITUCION TECNOLOGICA COLEGIO MAYOR DE BOLIVAR DE CARTAGENA DE INDIAS - Aportes de la nacion - Colegio mayor </v>
      </c>
      <c r="C1422">
        <v>100000000</v>
      </c>
      <c r="D1422">
        <v>100000000</v>
      </c>
      <c r="E1422">
        <v>0</v>
      </c>
      <c r="F1422">
        <v>0</v>
      </c>
      <c r="G1422">
        <v>0</v>
      </c>
      <c r="H1422">
        <v>0</v>
      </c>
    </row>
    <row r="1423" spans="1:8" x14ac:dyDescent="0.25">
      <c r="A1423" t="s">
        <v>2032</v>
      </c>
      <c r="C1423">
        <v>1575220312453.0005</v>
      </c>
      <c r="D1423">
        <v>1881655266961.1101</v>
      </c>
      <c r="E1423">
        <v>1787523017513.3208</v>
      </c>
      <c r="F1423">
        <v>1722139906555.1406</v>
      </c>
      <c r="G1423">
        <v>1597247094001.1409</v>
      </c>
      <c r="H1423">
        <v>1510613214192.0503</v>
      </c>
    </row>
  </sheetData>
  <autoFilter ref="A3:H3" xr:uid="{00000000-0009-0000-0000-000015000000}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2155"/>
  <sheetViews>
    <sheetView zoomScale="55" zoomScaleNormal="55" workbookViewId="0">
      <selection activeCell="A5" sqref="A5"/>
    </sheetView>
  </sheetViews>
  <sheetFormatPr baseColWidth="10" defaultRowHeight="15" x14ac:dyDescent="0.25"/>
  <cols>
    <col min="1" max="1" width="255.7109375" bestFit="1" customWidth="1"/>
    <col min="2" max="2" width="22" bestFit="1" customWidth="1"/>
    <col min="3" max="3" width="23.7109375" bestFit="1" customWidth="1"/>
    <col min="4" max="4" width="36.7109375" bestFit="1" customWidth="1"/>
    <col min="5" max="5" width="32.28515625" bestFit="1" customWidth="1"/>
    <col min="6" max="6" width="20.42578125" bestFit="1" customWidth="1"/>
    <col min="7" max="7" width="21.140625" bestFit="1" customWidth="1"/>
    <col min="8" max="8" width="43.7109375" bestFit="1" customWidth="1"/>
    <col min="9" max="9" width="27.42578125" bestFit="1" customWidth="1"/>
    <col min="10" max="10" width="36" style="8" bestFit="1" customWidth="1"/>
    <col min="11" max="11" width="33.140625" style="8" bestFit="1" customWidth="1"/>
    <col min="12" max="12" width="14.5703125" bestFit="1" customWidth="1"/>
    <col min="13" max="13" width="15.28515625" bestFit="1" customWidth="1"/>
    <col min="14" max="14" width="30.42578125" bestFit="1" customWidth="1"/>
    <col min="15" max="15" width="19.140625" bestFit="1" customWidth="1"/>
    <col min="16" max="16" width="25.140625" bestFit="1" customWidth="1"/>
    <col min="17" max="17" width="23.42578125" bestFit="1" customWidth="1"/>
  </cols>
  <sheetData>
    <row r="1" spans="1:11" x14ac:dyDescent="0.25">
      <c r="A1" s="1" t="s">
        <v>1</v>
      </c>
      <c r="B1" t="s">
        <v>2033</v>
      </c>
    </row>
    <row r="3" spans="1:11" x14ac:dyDescent="0.25">
      <c r="A3" s="1" t="s">
        <v>2031</v>
      </c>
      <c r="B3" t="s">
        <v>2034</v>
      </c>
      <c r="C3" t="s">
        <v>2035</v>
      </c>
      <c r="D3" t="s">
        <v>2036</v>
      </c>
      <c r="E3" t="s">
        <v>2037</v>
      </c>
      <c r="F3" t="s">
        <v>2038</v>
      </c>
      <c r="G3" t="s">
        <v>2039</v>
      </c>
      <c r="H3" s="9" t="s">
        <v>2041</v>
      </c>
      <c r="I3" s="9" t="s">
        <v>2042</v>
      </c>
      <c r="J3" t="s">
        <v>2043</v>
      </c>
      <c r="K3" t="s">
        <v>2044</v>
      </c>
    </row>
    <row r="4" spans="1:11" x14ac:dyDescent="0.25">
      <c r="A4" s="2" t="s">
        <v>1710</v>
      </c>
      <c r="B4">
        <v>31653561909.990002</v>
      </c>
      <c r="C4">
        <v>70557941704.550018</v>
      </c>
      <c r="D4">
        <v>59256808042.370003</v>
      </c>
      <c r="E4">
        <v>53785568162.650009</v>
      </c>
      <c r="F4">
        <v>48448180655.080009</v>
      </c>
      <c r="G4">
        <v>45578590129.660011</v>
      </c>
      <c r="H4" s="9">
        <v>11301133662.180016</v>
      </c>
      <c r="I4" s="9">
        <v>16772373541.900009</v>
      </c>
      <c r="J4" s="10">
        <v>0.8398318688277262</v>
      </c>
      <c r="K4" s="10">
        <v>0.76228935911804774</v>
      </c>
    </row>
    <row r="5" spans="1:11" x14ac:dyDescent="0.25">
      <c r="A5" s="3" t="s">
        <v>1712</v>
      </c>
      <c r="B5">
        <v>21619092407</v>
      </c>
      <c r="C5">
        <v>58028204389.610016</v>
      </c>
      <c r="D5">
        <v>47913487796.310005</v>
      </c>
      <c r="E5">
        <v>46922439014.320007</v>
      </c>
      <c r="F5">
        <v>42896423015.750008</v>
      </c>
      <c r="G5">
        <v>40474867949.330009</v>
      </c>
      <c r="H5" s="9">
        <v>10114716593.300011</v>
      </c>
      <c r="I5" s="9">
        <v>11105765375.290009</v>
      </c>
      <c r="J5" s="10">
        <v>0.82569309700868398</v>
      </c>
      <c r="K5" s="10">
        <v>0.80861435413847649</v>
      </c>
    </row>
    <row r="6" spans="1:11" x14ac:dyDescent="0.25">
      <c r="A6" s="4" t="s">
        <v>1718</v>
      </c>
      <c r="B6">
        <v>13474318534</v>
      </c>
      <c r="C6">
        <v>31806557491.650002</v>
      </c>
      <c r="D6">
        <v>30661970939.920002</v>
      </c>
      <c r="E6">
        <v>29900589144.170002</v>
      </c>
      <c r="F6">
        <v>29598396422.990002</v>
      </c>
      <c r="G6">
        <v>29500685061.990002</v>
      </c>
      <c r="H6" s="9">
        <v>1144586551.7299995</v>
      </c>
      <c r="I6" s="9">
        <v>1905968347.4799995</v>
      </c>
      <c r="J6" s="10">
        <v>0.96401413287085591</v>
      </c>
      <c r="K6" s="10">
        <v>0.94007624534719414</v>
      </c>
    </row>
    <row r="7" spans="1:11" x14ac:dyDescent="0.25">
      <c r="A7" s="5" t="s">
        <v>1732</v>
      </c>
      <c r="B7">
        <v>443776217</v>
      </c>
      <c r="C7">
        <v>341776217</v>
      </c>
      <c r="D7">
        <v>298000000</v>
      </c>
      <c r="E7">
        <v>298000000</v>
      </c>
      <c r="F7">
        <v>288000000</v>
      </c>
      <c r="G7">
        <v>283000000</v>
      </c>
      <c r="H7" s="9">
        <v>43776217</v>
      </c>
      <c r="I7" s="9">
        <v>43776217</v>
      </c>
      <c r="J7" s="10">
        <v>0.87191555520084651</v>
      </c>
      <c r="K7" s="10">
        <v>0.87191555520084651</v>
      </c>
    </row>
    <row r="8" spans="1:11" x14ac:dyDescent="0.25">
      <c r="A8" s="6" t="s">
        <v>1722</v>
      </c>
      <c r="B8">
        <v>400000000</v>
      </c>
      <c r="C8">
        <v>298000000</v>
      </c>
      <c r="D8">
        <v>298000000</v>
      </c>
      <c r="E8">
        <v>298000000</v>
      </c>
      <c r="F8">
        <v>288000000</v>
      </c>
      <c r="G8">
        <v>283000000</v>
      </c>
      <c r="H8" s="9">
        <v>0</v>
      </c>
      <c r="I8" s="9">
        <v>0</v>
      </c>
      <c r="J8" s="10">
        <v>1</v>
      </c>
      <c r="K8" s="10">
        <v>1</v>
      </c>
    </row>
    <row r="9" spans="1:11" x14ac:dyDescent="0.25">
      <c r="A9" s="7" t="s">
        <v>68</v>
      </c>
      <c r="B9">
        <v>400000000</v>
      </c>
      <c r="C9">
        <v>298000000</v>
      </c>
      <c r="D9">
        <v>298000000</v>
      </c>
      <c r="E9">
        <v>298000000</v>
      </c>
      <c r="F9">
        <v>288000000</v>
      </c>
      <c r="G9">
        <v>283000000</v>
      </c>
      <c r="H9" s="9">
        <v>0</v>
      </c>
      <c r="I9" s="9">
        <v>0</v>
      </c>
      <c r="J9" s="10">
        <v>1</v>
      </c>
      <c r="K9" s="10">
        <v>1</v>
      </c>
    </row>
    <row r="10" spans="1:11" x14ac:dyDescent="0.25">
      <c r="A10" s="6" t="s">
        <v>1740</v>
      </c>
      <c r="B10">
        <v>43776217</v>
      </c>
      <c r="C10">
        <v>43776217</v>
      </c>
      <c r="D10">
        <v>0</v>
      </c>
      <c r="E10">
        <v>0</v>
      </c>
      <c r="F10">
        <v>0</v>
      </c>
      <c r="G10">
        <v>0</v>
      </c>
      <c r="H10" s="9">
        <v>43776217</v>
      </c>
      <c r="I10" s="9">
        <v>43776217</v>
      </c>
      <c r="J10" s="10">
        <v>0</v>
      </c>
      <c r="K10" s="10">
        <v>0</v>
      </c>
    </row>
    <row r="11" spans="1:11" x14ac:dyDescent="0.25">
      <c r="A11" s="7" t="s">
        <v>116</v>
      </c>
      <c r="B11">
        <v>43776217</v>
      </c>
      <c r="C11">
        <v>43776217</v>
      </c>
      <c r="D11">
        <v>0</v>
      </c>
      <c r="E11">
        <v>0</v>
      </c>
      <c r="F11">
        <v>0</v>
      </c>
      <c r="G11">
        <v>0</v>
      </c>
      <c r="H11" s="9">
        <v>43776217</v>
      </c>
      <c r="I11" s="9">
        <v>43776217</v>
      </c>
      <c r="J11" s="10">
        <v>0</v>
      </c>
      <c r="K11" s="10">
        <v>0</v>
      </c>
    </row>
    <row r="12" spans="1:11" x14ac:dyDescent="0.25">
      <c r="A12" s="5" t="s">
        <v>1721</v>
      </c>
      <c r="B12">
        <v>3003355076</v>
      </c>
      <c r="C12">
        <v>2778404962.1599998</v>
      </c>
      <c r="D12">
        <v>2401619943.3299999</v>
      </c>
      <c r="E12">
        <v>2006091564.3299999</v>
      </c>
      <c r="F12">
        <v>1762411018.5</v>
      </c>
      <c r="G12">
        <v>1738211018.5</v>
      </c>
      <c r="H12" s="9">
        <v>376785018.82999992</v>
      </c>
      <c r="I12" s="9">
        <v>772313397.82999992</v>
      </c>
      <c r="J12" s="10">
        <v>0.86438801256060305</v>
      </c>
      <c r="K12" s="10">
        <v>0.72202993863443699</v>
      </c>
    </row>
    <row r="13" spans="1:11" x14ac:dyDescent="0.25">
      <c r="A13" s="6" t="s">
        <v>1722</v>
      </c>
      <c r="B13">
        <v>2300000000</v>
      </c>
      <c r="C13">
        <v>1978361121</v>
      </c>
      <c r="D13">
        <v>1976773359.97</v>
      </c>
      <c r="E13">
        <v>1849102897.8299999</v>
      </c>
      <c r="F13">
        <v>1754990000</v>
      </c>
      <c r="G13">
        <v>1730790000</v>
      </c>
      <c r="H13" s="9">
        <v>1587761.0299999714</v>
      </c>
      <c r="I13" s="9">
        <v>129258223.17000008</v>
      </c>
      <c r="J13" s="10">
        <v>0.99919743619446111</v>
      </c>
      <c r="K13" s="10">
        <v>0.93466398940115436</v>
      </c>
    </row>
    <row r="14" spans="1:11" x14ac:dyDescent="0.25">
      <c r="A14" s="7" t="s">
        <v>70</v>
      </c>
      <c r="B14">
        <v>2300000000</v>
      </c>
      <c r="C14">
        <v>1978361121</v>
      </c>
      <c r="D14">
        <v>1976773359.97</v>
      </c>
      <c r="E14">
        <v>1849102897.8299999</v>
      </c>
      <c r="F14">
        <v>1754990000</v>
      </c>
      <c r="G14">
        <v>1730790000</v>
      </c>
      <c r="H14" s="9">
        <v>1587761.0299999714</v>
      </c>
      <c r="I14" s="9">
        <v>129258223.17000008</v>
      </c>
      <c r="J14" s="10">
        <v>0.99919743619446111</v>
      </c>
      <c r="K14" s="10">
        <v>0.93466398940115436</v>
      </c>
    </row>
    <row r="15" spans="1:11" x14ac:dyDescent="0.25">
      <c r="A15" s="6" t="s">
        <v>1720</v>
      </c>
      <c r="B15">
        <v>328158236</v>
      </c>
      <c r="C15">
        <v>422448364.15999997</v>
      </c>
      <c r="D15">
        <v>422447946.36000001</v>
      </c>
      <c r="E15">
        <v>156988666.5</v>
      </c>
      <c r="F15">
        <v>7421018.5</v>
      </c>
      <c r="G15">
        <v>7421018.5</v>
      </c>
      <c r="H15" s="9">
        <v>417.79999995231628</v>
      </c>
      <c r="I15" s="9">
        <v>265459697.65999997</v>
      </c>
      <c r="J15" s="10">
        <v>0.99999901100339028</v>
      </c>
      <c r="K15" s="10">
        <v>0.37161622536320538</v>
      </c>
    </row>
    <row r="16" spans="1:11" x14ac:dyDescent="0.25">
      <c r="A16" s="7" t="s">
        <v>193</v>
      </c>
      <c r="B16">
        <v>328158236</v>
      </c>
      <c r="C16">
        <v>328158236</v>
      </c>
      <c r="D16">
        <v>328157818.36000001</v>
      </c>
      <c r="E16">
        <v>156988666.5</v>
      </c>
      <c r="F16">
        <v>7421018.5</v>
      </c>
      <c r="G16">
        <v>7421018.5</v>
      </c>
      <c r="H16" s="9">
        <v>417.63999998569489</v>
      </c>
      <c r="I16" s="9">
        <v>171169569.5</v>
      </c>
      <c r="J16" s="10">
        <v>0.99999872732129147</v>
      </c>
      <c r="K16" s="10">
        <v>0.47839319352021381</v>
      </c>
    </row>
    <row r="17" spans="1:11" x14ac:dyDescent="0.25">
      <c r="A17" s="7" t="s">
        <v>34</v>
      </c>
      <c r="B17">
        <v>0</v>
      </c>
      <c r="C17">
        <v>94290128.159999996</v>
      </c>
      <c r="D17">
        <v>94290128</v>
      </c>
      <c r="E17">
        <v>0</v>
      </c>
      <c r="F17">
        <v>0</v>
      </c>
      <c r="G17">
        <v>0</v>
      </c>
      <c r="H17" s="9">
        <v>0.15999999642372131</v>
      </c>
      <c r="I17" s="9">
        <v>94290128.159999996</v>
      </c>
      <c r="J17" s="10">
        <v>0.99999999830310982</v>
      </c>
      <c r="K17" s="10">
        <v>0</v>
      </c>
    </row>
    <row r="18" spans="1:11" x14ac:dyDescent="0.25">
      <c r="A18" s="6" t="s">
        <v>1740</v>
      </c>
      <c r="B18">
        <v>372097840</v>
      </c>
      <c r="C18">
        <v>372097840</v>
      </c>
      <c r="D18">
        <v>0</v>
      </c>
      <c r="E18">
        <v>0</v>
      </c>
      <c r="F18">
        <v>0</v>
      </c>
      <c r="G18">
        <v>0</v>
      </c>
      <c r="H18" s="9">
        <v>372097840</v>
      </c>
      <c r="I18" s="9">
        <v>372097840</v>
      </c>
      <c r="J18" s="10">
        <v>0</v>
      </c>
      <c r="K18" s="10">
        <v>0</v>
      </c>
    </row>
    <row r="19" spans="1:11" x14ac:dyDescent="0.25">
      <c r="A19" s="7" t="s">
        <v>120</v>
      </c>
      <c r="B19">
        <v>372097840</v>
      </c>
      <c r="C19">
        <v>372097840</v>
      </c>
      <c r="D19">
        <v>0</v>
      </c>
      <c r="E19">
        <v>0</v>
      </c>
      <c r="F19">
        <v>0</v>
      </c>
      <c r="G19">
        <v>0</v>
      </c>
      <c r="H19" s="9">
        <v>372097840</v>
      </c>
      <c r="I19" s="9">
        <v>372097840</v>
      </c>
      <c r="J19" s="10">
        <v>0</v>
      </c>
      <c r="K19" s="10">
        <v>0</v>
      </c>
    </row>
    <row r="20" spans="1:11" x14ac:dyDescent="0.25">
      <c r="A20" s="6" t="s">
        <v>1739</v>
      </c>
      <c r="B20">
        <v>3099000</v>
      </c>
      <c r="C20">
        <v>5497637</v>
      </c>
      <c r="D20">
        <v>2398637</v>
      </c>
      <c r="E20">
        <v>0</v>
      </c>
      <c r="F20">
        <v>0</v>
      </c>
      <c r="G20">
        <v>0</v>
      </c>
      <c r="H20" s="9">
        <v>3099000</v>
      </c>
      <c r="I20" s="9">
        <v>5497637</v>
      </c>
      <c r="J20" s="10">
        <v>0.43630326993215451</v>
      </c>
      <c r="K20" s="10">
        <v>0</v>
      </c>
    </row>
    <row r="21" spans="1:11" x14ac:dyDescent="0.25">
      <c r="A21" s="7" t="s">
        <v>110</v>
      </c>
      <c r="B21">
        <v>3099000</v>
      </c>
      <c r="C21">
        <v>3099000</v>
      </c>
      <c r="D21">
        <v>0</v>
      </c>
      <c r="E21">
        <v>0</v>
      </c>
      <c r="F21">
        <v>0</v>
      </c>
      <c r="G21">
        <v>0</v>
      </c>
      <c r="H21" s="9">
        <v>3099000</v>
      </c>
      <c r="I21" s="9">
        <v>3099000</v>
      </c>
      <c r="J21" s="10">
        <v>0</v>
      </c>
      <c r="K21" s="10">
        <v>0</v>
      </c>
    </row>
    <row r="22" spans="1:11" x14ac:dyDescent="0.25">
      <c r="A22" s="7" t="s">
        <v>114</v>
      </c>
      <c r="B22">
        <v>0</v>
      </c>
      <c r="C22">
        <v>2398637</v>
      </c>
      <c r="D22">
        <v>2398637</v>
      </c>
      <c r="E22">
        <v>0</v>
      </c>
      <c r="F22">
        <v>0</v>
      </c>
      <c r="G22">
        <v>0</v>
      </c>
      <c r="H22" s="9">
        <v>0</v>
      </c>
      <c r="I22" s="9">
        <v>2398637</v>
      </c>
      <c r="J22" s="10">
        <v>1</v>
      </c>
      <c r="K22" s="10">
        <v>0</v>
      </c>
    </row>
    <row r="23" spans="1:11" x14ac:dyDescent="0.25">
      <c r="A23" s="5" t="s">
        <v>1733</v>
      </c>
      <c r="B23">
        <v>310293192</v>
      </c>
      <c r="C23">
        <v>733932071</v>
      </c>
      <c r="D23">
        <v>638136309.10000002</v>
      </c>
      <c r="E23">
        <v>288139899</v>
      </c>
      <c r="F23">
        <v>281511361</v>
      </c>
      <c r="G23">
        <v>213000000</v>
      </c>
      <c r="H23" s="9">
        <v>95795761.899999976</v>
      </c>
      <c r="I23" s="9">
        <v>445792172</v>
      </c>
      <c r="J23" s="10">
        <v>0.86947598328892217</v>
      </c>
      <c r="K23" s="10">
        <v>0.39259750375454022</v>
      </c>
    </row>
    <row r="24" spans="1:11" x14ac:dyDescent="0.25">
      <c r="A24" s="6" t="s">
        <v>1722</v>
      </c>
      <c r="B24">
        <v>91412110</v>
      </c>
      <c r="C24">
        <v>515050989</v>
      </c>
      <c r="D24">
        <v>515048419.10000002</v>
      </c>
      <c r="E24">
        <v>166139899</v>
      </c>
      <c r="F24">
        <v>159511361</v>
      </c>
      <c r="G24">
        <v>91000000</v>
      </c>
      <c r="H24" s="9">
        <v>2569.8999999761581</v>
      </c>
      <c r="I24" s="9">
        <v>348911090</v>
      </c>
      <c r="J24" s="10">
        <v>0.99999501039692218</v>
      </c>
      <c r="K24" s="10">
        <v>0.32256980871460866</v>
      </c>
    </row>
    <row r="25" spans="1:11" x14ac:dyDescent="0.25">
      <c r="A25" s="7" t="s">
        <v>72</v>
      </c>
      <c r="B25">
        <v>91412110</v>
      </c>
      <c r="C25">
        <v>515050989</v>
      </c>
      <c r="D25">
        <v>515048419.10000002</v>
      </c>
      <c r="E25">
        <v>166139899</v>
      </c>
      <c r="F25">
        <v>159511361</v>
      </c>
      <c r="G25">
        <v>91000000</v>
      </c>
      <c r="H25" s="9">
        <v>2569.8999999761581</v>
      </c>
      <c r="I25" s="9">
        <v>348911090</v>
      </c>
      <c r="J25" s="10">
        <v>0.99999501039692218</v>
      </c>
      <c r="K25" s="10">
        <v>0.32256980871460866</v>
      </c>
    </row>
    <row r="26" spans="1:11" x14ac:dyDescent="0.25">
      <c r="A26" s="6" t="s">
        <v>1740</v>
      </c>
      <c r="B26">
        <v>218881082</v>
      </c>
      <c r="C26">
        <v>218881082</v>
      </c>
      <c r="D26">
        <v>123087890</v>
      </c>
      <c r="E26">
        <v>122000000</v>
      </c>
      <c r="F26">
        <v>122000000</v>
      </c>
      <c r="G26">
        <v>122000000</v>
      </c>
      <c r="H26" s="9">
        <v>95793192</v>
      </c>
      <c r="I26" s="9">
        <v>96881082</v>
      </c>
      <c r="J26" s="10">
        <v>0.5623505187168254</v>
      </c>
      <c r="K26" s="10">
        <v>0.55738028561097852</v>
      </c>
    </row>
    <row r="27" spans="1:11" x14ac:dyDescent="0.25">
      <c r="A27" s="7" t="s">
        <v>122</v>
      </c>
      <c r="B27">
        <v>218881082</v>
      </c>
      <c r="C27">
        <v>218881082</v>
      </c>
      <c r="D27">
        <v>123087890</v>
      </c>
      <c r="E27">
        <v>122000000</v>
      </c>
      <c r="F27">
        <v>122000000</v>
      </c>
      <c r="G27">
        <v>122000000</v>
      </c>
      <c r="H27" s="9">
        <v>95793192</v>
      </c>
      <c r="I27" s="9">
        <v>96881082</v>
      </c>
      <c r="J27" s="10">
        <v>0.5623505187168254</v>
      </c>
      <c r="K27" s="10">
        <v>0.55738028561097852</v>
      </c>
    </row>
    <row r="28" spans="1:11" x14ac:dyDescent="0.25">
      <c r="A28" s="5" t="s">
        <v>1734</v>
      </c>
      <c r="B28">
        <v>735970198</v>
      </c>
      <c r="C28">
        <v>735970198</v>
      </c>
      <c r="D28">
        <v>107740644</v>
      </c>
      <c r="E28">
        <v>91883637.349999994</v>
      </c>
      <c r="F28">
        <v>50000000</v>
      </c>
      <c r="G28">
        <v>50000000</v>
      </c>
      <c r="H28" s="9">
        <v>628229554</v>
      </c>
      <c r="I28" s="9">
        <v>644086560.64999998</v>
      </c>
      <c r="J28" s="10">
        <v>0.146392672275026</v>
      </c>
      <c r="K28" s="10">
        <v>0.12484695385722669</v>
      </c>
    </row>
    <row r="29" spans="1:11" x14ac:dyDescent="0.25">
      <c r="A29" s="6" t="s">
        <v>1722</v>
      </c>
      <c r="B29">
        <v>63988477</v>
      </c>
      <c r="C29">
        <v>63988477</v>
      </c>
      <c r="D29">
        <v>63988477</v>
      </c>
      <c r="E29">
        <v>50000000</v>
      </c>
      <c r="F29">
        <v>50000000</v>
      </c>
      <c r="G29">
        <v>50000000</v>
      </c>
      <c r="H29" s="9">
        <v>0</v>
      </c>
      <c r="I29" s="9">
        <v>13988477</v>
      </c>
      <c r="J29" s="10">
        <v>1</v>
      </c>
      <c r="K29" s="10">
        <v>0.78139068695133973</v>
      </c>
    </row>
    <row r="30" spans="1:11" x14ac:dyDescent="0.25">
      <c r="A30" s="7" t="s">
        <v>74</v>
      </c>
      <c r="B30">
        <v>63988477</v>
      </c>
      <c r="C30">
        <v>63988477</v>
      </c>
      <c r="D30">
        <v>63988477</v>
      </c>
      <c r="E30">
        <v>50000000</v>
      </c>
      <c r="F30">
        <v>50000000</v>
      </c>
      <c r="G30">
        <v>50000000</v>
      </c>
      <c r="H30" s="9">
        <v>0</v>
      </c>
      <c r="I30" s="9">
        <v>13988477</v>
      </c>
      <c r="J30" s="10">
        <v>1</v>
      </c>
      <c r="K30" s="10">
        <v>0.78139068695133973</v>
      </c>
    </row>
    <row r="31" spans="1:11" x14ac:dyDescent="0.25">
      <c r="A31" s="6" t="s">
        <v>1744</v>
      </c>
      <c r="B31">
        <v>671981721</v>
      </c>
      <c r="C31">
        <v>671981721</v>
      </c>
      <c r="D31">
        <v>43752167</v>
      </c>
      <c r="E31">
        <v>41883637.350000001</v>
      </c>
      <c r="F31">
        <v>0</v>
      </c>
      <c r="G31">
        <v>0</v>
      </c>
      <c r="H31" s="9">
        <v>628229554</v>
      </c>
      <c r="I31" s="9">
        <v>630098083.64999998</v>
      </c>
      <c r="J31" s="10">
        <v>6.5109162396397982E-2</v>
      </c>
      <c r="K31" s="10">
        <v>6.2328536686491208E-2</v>
      </c>
    </row>
    <row r="32" spans="1:11" x14ac:dyDescent="0.25">
      <c r="A32" s="7" t="s">
        <v>143</v>
      </c>
      <c r="B32">
        <v>671981721</v>
      </c>
      <c r="C32">
        <v>671981721</v>
      </c>
      <c r="D32">
        <v>43752167</v>
      </c>
      <c r="E32">
        <v>41883637.350000001</v>
      </c>
      <c r="F32">
        <v>0</v>
      </c>
      <c r="G32">
        <v>0</v>
      </c>
      <c r="H32" s="9">
        <v>628229554</v>
      </c>
      <c r="I32" s="9">
        <v>630098083.64999998</v>
      </c>
      <c r="J32" s="10">
        <v>6.5109162396397982E-2</v>
      </c>
      <c r="K32" s="10">
        <v>6.2328536686491208E-2</v>
      </c>
    </row>
    <row r="33" spans="1:11" x14ac:dyDescent="0.25">
      <c r="A33" s="5" t="s">
        <v>1719</v>
      </c>
      <c r="B33">
        <v>8980923851</v>
      </c>
      <c r="C33">
        <v>27216474043.490002</v>
      </c>
      <c r="D33">
        <v>27216474043.490002</v>
      </c>
      <c r="E33">
        <v>27216474043.490002</v>
      </c>
      <c r="F33">
        <v>27216474043.490002</v>
      </c>
      <c r="G33">
        <v>27216474043.490002</v>
      </c>
      <c r="H33" s="9">
        <v>0</v>
      </c>
      <c r="I33" s="9">
        <v>0</v>
      </c>
      <c r="J33" s="10">
        <v>1</v>
      </c>
      <c r="K33" s="10">
        <v>1</v>
      </c>
    </row>
    <row r="34" spans="1:11" x14ac:dyDescent="0.25">
      <c r="A34" s="6" t="s">
        <v>1722</v>
      </c>
      <c r="B34">
        <v>8980923851</v>
      </c>
      <c r="C34">
        <v>22787828246</v>
      </c>
      <c r="D34">
        <v>22787828246</v>
      </c>
      <c r="E34">
        <v>22787828246</v>
      </c>
      <c r="F34">
        <v>22787828246</v>
      </c>
      <c r="G34">
        <v>22787828246</v>
      </c>
      <c r="H34" s="9">
        <v>0</v>
      </c>
      <c r="I34" s="9">
        <v>0</v>
      </c>
      <c r="J34" s="10">
        <v>1</v>
      </c>
      <c r="K34" s="10">
        <v>1</v>
      </c>
    </row>
    <row r="35" spans="1:11" x14ac:dyDescent="0.25">
      <c r="A35" s="7" t="s">
        <v>76</v>
      </c>
      <c r="B35">
        <v>8980923851</v>
      </c>
      <c r="C35">
        <v>20537828246</v>
      </c>
      <c r="D35">
        <v>20537828246</v>
      </c>
      <c r="E35">
        <v>20537828246</v>
      </c>
      <c r="F35">
        <v>20537828246</v>
      </c>
      <c r="G35">
        <v>20537828246</v>
      </c>
      <c r="H35" s="9">
        <v>0</v>
      </c>
      <c r="I35" s="9">
        <v>0</v>
      </c>
      <c r="J35" s="10">
        <v>1</v>
      </c>
      <c r="K35" s="10">
        <v>1</v>
      </c>
    </row>
    <row r="36" spans="1:11" x14ac:dyDescent="0.25">
      <c r="A36" s="7" t="s">
        <v>64</v>
      </c>
      <c r="B36">
        <v>0</v>
      </c>
      <c r="C36">
        <v>2250000000</v>
      </c>
      <c r="D36">
        <v>2250000000</v>
      </c>
      <c r="E36">
        <v>2250000000</v>
      </c>
      <c r="F36">
        <v>2250000000</v>
      </c>
      <c r="G36">
        <v>2250000000</v>
      </c>
      <c r="H36" s="9">
        <v>0</v>
      </c>
      <c r="I36" s="9">
        <v>0</v>
      </c>
      <c r="J36" s="10">
        <v>1</v>
      </c>
      <c r="K36" s="10">
        <v>1</v>
      </c>
    </row>
    <row r="37" spans="1:11" x14ac:dyDescent="0.25">
      <c r="A37" s="6" t="s">
        <v>1711</v>
      </c>
      <c r="B37">
        <v>0</v>
      </c>
      <c r="C37">
        <v>495322506.64999998</v>
      </c>
      <c r="D37">
        <v>495322506.64999998</v>
      </c>
      <c r="E37">
        <v>495322506.64999998</v>
      </c>
      <c r="F37">
        <v>495322506.64999998</v>
      </c>
      <c r="G37">
        <v>495322506.64999998</v>
      </c>
      <c r="H37" s="9">
        <v>0</v>
      </c>
      <c r="I37" s="9">
        <v>0</v>
      </c>
      <c r="J37" s="10">
        <v>1</v>
      </c>
      <c r="K37" s="10">
        <v>1</v>
      </c>
    </row>
    <row r="38" spans="1:11" x14ac:dyDescent="0.25">
      <c r="A38" s="7" t="s">
        <v>27</v>
      </c>
      <c r="B38">
        <v>0</v>
      </c>
      <c r="C38">
        <v>148221.26999999999</v>
      </c>
      <c r="D38">
        <v>148221.26999999999</v>
      </c>
      <c r="E38">
        <v>148221.26999999999</v>
      </c>
      <c r="F38">
        <v>148221.26999999999</v>
      </c>
      <c r="G38">
        <v>148221.26999999999</v>
      </c>
      <c r="H38" s="9">
        <v>0</v>
      </c>
      <c r="I38" s="9">
        <v>0</v>
      </c>
      <c r="J38" s="10">
        <v>1</v>
      </c>
      <c r="K38" s="10">
        <v>1</v>
      </c>
    </row>
    <row r="39" spans="1:11" x14ac:dyDescent="0.25">
      <c r="A39" s="7" t="s">
        <v>29</v>
      </c>
      <c r="B39">
        <v>0</v>
      </c>
      <c r="C39">
        <v>31350554.379999999</v>
      </c>
      <c r="D39">
        <v>31350554.379999999</v>
      </c>
      <c r="E39">
        <v>31350554.379999999</v>
      </c>
      <c r="F39">
        <v>31350554.379999999</v>
      </c>
      <c r="G39">
        <v>31350554.379999999</v>
      </c>
      <c r="H39" s="9">
        <v>0</v>
      </c>
      <c r="I39" s="9">
        <v>0</v>
      </c>
      <c r="J39" s="10">
        <v>1</v>
      </c>
      <c r="K39" s="10">
        <v>1</v>
      </c>
    </row>
    <row r="40" spans="1:11" x14ac:dyDescent="0.25">
      <c r="A40" s="7" t="s">
        <v>31</v>
      </c>
      <c r="B40">
        <v>0</v>
      </c>
      <c r="C40">
        <v>1236090</v>
      </c>
      <c r="D40">
        <v>1236090</v>
      </c>
      <c r="E40">
        <v>1236090</v>
      </c>
      <c r="F40">
        <v>1236090</v>
      </c>
      <c r="G40">
        <v>1236090</v>
      </c>
      <c r="H40" s="9">
        <v>0</v>
      </c>
      <c r="I40" s="9">
        <v>0</v>
      </c>
      <c r="J40" s="10">
        <v>1</v>
      </c>
      <c r="K40" s="10">
        <v>1</v>
      </c>
    </row>
    <row r="41" spans="1:11" x14ac:dyDescent="0.25">
      <c r="A41" s="7" t="s">
        <v>33</v>
      </c>
      <c r="B41">
        <v>0</v>
      </c>
      <c r="C41">
        <v>462587641</v>
      </c>
      <c r="D41">
        <v>462587641</v>
      </c>
      <c r="E41">
        <v>462587641</v>
      </c>
      <c r="F41">
        <v>462587641</v>
      </c>
      <c r="G41">
        <v>462587641</v>
      </c>
      <c r="H41" s="9">
        <v>0</v>
      </c>
      <c r="I41" s="9">
        <v>0</v>
      </c>
      <c r="J41" s="10">
        <v>1</v>
      </c>
      <c r="K41" s="10">
        <v>1</v>
      </c>
    </row>
    <row r="42" spans="1:11" x14ac:dyDescent="0.25">
      <c r="A42" s="6" t="s">
        <v>1748</v>
      </c>
      <c r="B42">
        <v>0</v>
      </c>
      <c r="C42">
        <v>1000000000</v>
      </c>
      <c r="D42">
        <v>1000000000</v>
      </c>
      <c r="E42">
        <v>1000000000</v>
      </c>
      <c r="F42">
        <v>1000000000</v>
      </c>
      <c r="G42">
        <v>1000000000</v>
      </c>
      <c r="H42" s="9">
        <v>0</v>
      </c>
      <c r="I42" s="9">
        <v>0</v>
      </c>
      <c r="J42" s="10">
        <v>1</v>
      </c>
      <c r="K42" s="10">
        <v>1</v>
      </c>
    </row>
    <row r="43" spans="1:11" x14ac:dyDescent="0.25">
      <c r="A43" s="7" t="s">
        <v>173</v>
      </c>
      <c r="B43">
        <v>0</v>
      </c>
      <c r="C43">
        <v>1000000000</v>
      </c>
      <c r="D43">
        <v>1000000000</v>
      </c>
      <c r="E43">
        <v>1000000000</v>
      </c>
      <c r="F43">
        <v>1000000000</v>
      </c>
      <c r="G43">
        <v>1000000000</v>
      </c>
      <c r="H43" s="9">
        <v>0</v>
      </c>
      <c r="I43" s="9">
        <v>0</v>
      </c>
      <c r="J43" s="10">
        <v>1</v>
      </c>
      <c r="K43" s="10">
        <v>1</v>
      </c>
    </row>
    <row r="44" spans="1:11" x14ac:dyDescent="0.25">
      <c r="A44" s="6" t="s">
        <v>1745</v>
      </c>
      <c r="B44">
        <v>0</v>
      </c>
      <c r="C44">
        <v>255167559</v>
      </c>
      <c r="D44">
        <v>255167559</v>
      </c>
      <c r="E44">
        <v>255167559</v>
      </c>
      <c r="F44">
        <v>255167559</v>
      </c>
      <c r="G44">
        <v>255167559</v>
      </c>
      <c r="H44" s="9">
        <v>0</v>
      </c>
      <c r="I44" s="9">
        <v>0</v>
      </c>
      <c r="J44" s="10">
        <v>1</v>
      </c>
      <c r="K44" s="10">
        <v>1</v>
      </c>
    </row>
    <row r="45" spans="1:11" x14ac:dyDescent="0.25">
      <c r="A45" s="7" t="s">
        <v>153</v>
      </c>
      <c r="B45">
        <v>0</v>
      </c>
      <c r="C45">
        <v>255167559</v>
      </c>
      <c r="D45">
        <v>255167559</v>
      </c>
      <c r="E45">
        <v>255167559</v>
      </c>
      <c r="F45">
        <v>255167559</v>
      </c>
      <c r="G45">
        <v>255167559</v>
      </c>
      <c r="H45" s="9">
        <v>0</v>
      </c>
      <c r="I45" s="9">
        <v>0</v>
      </c>
      <c r="J45" s="10">
        <v>1</v>
      </c>
      <c r="K45" s="10">
        <v>1</v>
      </c>
    </row>
    <row r="46" spans="1:11" x14ac:dyDescent="0.25">
      <c r="A46" s="6" t="s">
        <v>1735</v>
      </c>
      <c r="B46">
        <v>0</v>
      </c>
      <c r="C46">
        <v>2110326128</v>
      </c>
      <c r="D46">
        <v>2110326128</v>
      </c>
      <c r="E46">
        <v>2110326128</v>
      </c>
      <c r="F46">
        <v>2110326128</v>
      </c>
      <c r="G46">
        <v>2110326128</v>
      </c>
      <c r="H46" s="9">
        <v>0</v>
      </c>
      <c r="I46" s="9">
        <v>0</v>
      </c>
      <c r="J46" s="10">
        <v>1</v>
      </c>
      <c r="K46" s="10">
        <v>1</v>
      </c>
    </row>
    <row r="47" spans="1:11" x14ac:dyDescent="0.25">
      <c r="A47" s="7" t="s">
        <v>82</v>
      </c>
      <c r="B47">
        <v>0</v>
      </c>
      <c r="C47">
        <v>1500000000</v>
      </c>
      <c r="D47">
        <v>1500000000</v>
      </c>
      <c r="E47">
        <v>1500000000</v>
      </c>
      <c r="F47">
        <v>1500000000</v>
      </c>
      <c r="G47">
        <v>1500000000</v>
      </c>
      <c r="H47" s="9">
        <v>0</v>
      </c>
      <c r="I47" s="9">
        <v>0</v>
      </c>
      <c r="J47" s="10">
        <v>1</v>
      </c>
      <c r="K47" s="10">
        <v>1</v>
      </c>
    </row>
    <row r="48" spans="1:11" x14ac:dyDescent="0.25">
      <c r="A48" s="7" t="s">
        <v>78</v>
      </c>
      <c r="B48">
        <v>0</v>
      </c>
      <c r="C48">
        <v>610326128</v>
      </c>
      <c r="D48">
        <v>610326128</v>
      </c>
      <c r="E48">
        <v>610326128</v>
      </c>
      <c r="F48">
        <v>610326128</v>
      </c>
      <c r="G48">
        <v>610326128</v>
      </c>
      <c r="H48" s="9">
        <v>0</v>
      </c>
      <c r="I48" s="9">
        <v>0</v>
      </c>
      <c r="J48" s="10">
        <v>1</v>
      </c>
      <c r="K48" s="10">
        <v>1</v>
      </c>
    </row>
    <row r="49" spans="1:11" x14ac:dyDescent="0.25">
      <c r="A49" s="6" t="s">
        <v>1736</v>
      </c>
      <c r="B49">
        <v>0</v>
      </c>
      <c r="C49">
        <v>167829603.84</v>
      </c>
      <c r="D49">
        <v>167829603.84</v>
      </c>
      <c r="E49">
        <v>167829603.84</v>
      </c>
      <c r="F49">
        <v>167829603.84</v>
      </c>
      <c r="G49">
        <v>167829603.84</v>
      </c>
      <c r="H49" s="9">
        <v>0</v>
      </c>
      <c r="I49" s="9">
        <v>0</v>
      </c>
      <c r="J49" s="10">
        <v>1</v>
      </c>
      <c r="K49" s="10">
        <v>1</v>
      </c>
    </row>
    <row r="50" spans="1:11" x14ac:dyDescent="0.25">
      <c r="A50" s="7" t="s">
        <v>90</v>
      </c>
      <c r="B50">
        <v>0</v>
      </c>
      <c r="C50">
        <v>167391953.84</v>
      </c>
      <c r="D50">
        <v>167391953.84</v>
      </c>
      <c r="E50">
        <v>167391953.84</v>
      </c>
      <c r="F50">
        <v>167391953.84</v>
      </c>
      <c r="G50">
        <v>167391953.84</v>
      </c>
      <c r="H50" s="9">
        <v>0</v>
      </c>
      <c r="I50" s="9">
        <v>0</v>
      </c>
      <c r="J50" s="10">
        <v>1</v>
      </c>
      <c r="K50" s="10">
        <v>1</v>
      </c>
    </row>
    <row r="51" spans="1:11" x14ac:dyDescent="0.25">
      <c r="A51" s="7" t="s">
        <v>94</v>
      </c>
      <c r="B51">
        <v>0</v>
      </c>
      <c r="C51">
        <v>437650</v>
      </c>
      <c r="D51">
        <v>437650</v>
      </c>
      <c r="E51">
        <v>437650</v>
      </c>
      <c r="F51">
        <v>437650</v>
      </c>
      <c r="G51">
        <v>437650</v>
      </c>
      <c r="H51" s="9">
        <v>0</v>
      </c>
      <c r="I51" s="9">
        <v>0</v>
      </c>
      <c r="J51" s="10">
        <v>1</v>
      </c>
      <c r="K51" s="10">
        <v>1</v>
      </c>
    </row>
    <row r="52" spans="1:11" x14ac:dyDescent="0.25">
      <c r="A52" s="6" t="s">
        <v>1738</v>
      </c>
      <c r="B52">
        <v>0</v>
      </c>
      <c r="C52">
        <v>400000000</v>
      </c>
      <c r="D52">
        <v>400000000</v>
      </c>
      <c r="E52">
        <v>400000000</v>
      </c>
      <c r="F52">
        <v>400000000</v>
      </c>
      <c r="G52">
        <v>400000000</v>
      </c>
      <c r="H52" s="9">
        <v>0</v>
      </c>
      <c r="I52" s="9">
        <v>0</v>
      </c>
      <c r="J52" s="10">
        <v>1</v>
      </c>
      <c r="K52" s="10">
        <v>1</v>
      </c>
    </row>
    <row r="53" spans="1:11" x14ac:dyDescent="0.25">
      <c r="A53" s="7" t="s">
        <v>104</v>
      </c>
      <c r="B53">
        <v>0</v>
      </c>
      <c r="C53">
        <v>400000000</v>
      </c>
      <c r="D53">
        <v>400000000</v>
      </c>
      <c r="E53">
        <v>400000000</v>
      </c>
      <c r="F53">
        <v>400000000</v>
      </c>
      <c r="G53">
        <v>400000000</v>
      </c>
      <c r="H53" s="9">
        <v>0</v>
      </c>
      <c r="I53" s="9">
        <v>0</v>
      </c>
      <c r="J53" s="10">
        <v>1</v>
      </c>
      <c r="K53" s="10">
        <v>1</v>
      </c>
    </row>
    <row r="54" spans="1:11" x14ac:dyDescent="0.25">
      <c r="A54" s="4" t="s">
        <v>1713</v>
      </c>
      <c r="B54">
        <v>8144773873</v>
      </c>
      <c r="C54">
        <v>26221646897.960003</v>
      </c>
      <c r="D54">
        <v>17251516856.389999</v>
      </c>
      <c r="E54">
        <v>17021849870.149998</v>
      </c>
      <c r="F54">
        <v>13298026592.76</v>
      </c>
      <c r="G54">
        <v>10974182887.34</v>
      </c>
      <c r="H54" s="9">
        <v>8970130041.5700035</v>
      </c>
      <c r="I54" s="9">
        <v>9199797027.8100052</v>
      </c>
      <c r="J54" s="10">
        <v>0.65791126406069245</v>
      </c>
      <c r="K54" s="10">
        <v>0.64915258512897855</v>
      </c>
    </row>
    <row r="55" spans="1:11" x14ac:dyDescent="0.25">
      <c r="A55" s="5" t="s">
        <v>1747</v>
      </c>
      <c r="B55">
        <v>1854479138</v>
      </c>
      <c r="C55">
        <v>2214842687.0900002</v>
      </c>
      <c r="D55">
        <v>1377242962.24</v>
      </c>
      <c r="E55">
        <v>1377242962.24</v>
      </c>
      <c r="F55">
        <v>1201011406.2</v>
      </c>
      <c r="G55">
        <v>1110308555.24</v>
      </c>
      <c r="H55" s="9">
        <v>837599724.85000014</v>
      </c>
      <c r="I55" s="9">
        <v>837599724.85000014</v>
      </c>
      <c r="J55" s="10">
        <v>0.62182428136668644</v>
      </c>
      <c r="K55" s="10">
        <v>0.62182428136668644</v>
      </c>
    </row>
    <row r="56" spans="1:11" x14ac:dyDescent="0.25">
      <c r="A56" s="6" t="s">
        <v>1749</v>
      </c>
      <c r="B56">
        <v>416979138</v>
      </c>
      <c r="C56">
        <v>777342687.08999991</v>
      </c>
      <c r="D56">
        <v>387647520.27999997</v>
      </c>
      <c r="E56">
        <v>387647520.27999997</v>
      </c>
      <c r="F56">
        <v>238859298.24000001</v>
      </c>
      <c r="G56">
        <v>190474215.24000001</v>
      </c>
      <c r="H56" s="9">
        <v>389695166.80999994</v>
      </c>
      <c r="I56" s="9">
        <v>389695166.80999994</v>
      </c>
      <c r="J56" s="10">
        <v>0.49868291902399869</v>
      </c>
      <c r="K56" s="10">
        <v>0.49868291902399869</v>
      </c>
    </row>
    <row r="57" spans="1:11" x14ac:dyDescent="0.25">
      <c r="A57" s="7" t="s">
        <v>185</v>
      </c>
      <c r="B57">
        <v>416979138</v>
      </c>
      <c r="C57">
        <v>416979138</v>
      </c>
      <c r="D57">
        <v>200444205.28</v>
      </c>
      <c r="E57">
        <v>200444205.28</v>
      </c>
      <c r="F57">
        <v>190474215.24000001</v>
      </c>
      <c r="G57">
        <v>190474215.24000001</v>
      </c>
      <c r="H57" s="9">
        <v>216534932.72</v>
      </c>
      <c r="I57" s="9">
        <v>216534932.72</v>
      </c>
      <c r="J57" s="10">
        <v>0.48070559654713468</v>
      </c>
      <c r="K57" s="10">
        <v>0.48070559654713468</v>
      </c>
    </row>
    <row r="58" spans="1:11" x14ac:dyDescent="0.25">
      <c r="A58" s="7" t="s">
        <v>179</v>
      </c>
      <c r="B58">
        <v>0</v>
      </c>
      <c r="C58">
        <v>360363549.08999997</v>
      </c>
      <c r="D58">
        <v>187203315</v>
      </c>
      <c r="E58">
        <v>187203315</v>
      </c>
      <c r="F58">
        <v>48385083</v>
      </c>
      <c r="G58">
        <v>0</v>
      </c>
      <c r="H58" s="9">
        <v>173160234.08999997</v>
      </c>
      <c r="I58" s="9">
        <v>173160234.08999997</v>
      </c>
      <c r="J58" s="10">
        <v>0.51948460234874194</v>
      </c>
      <c r="K58" s="10">
        <v>0.51948460234874194</v>
      </c>
    </row>
    <row r="59" spans="1:11" x14ac:dyDescent="0.25">
      <c r="A59" s="6" t="s">
        <v>1746</v>
      </c>
      <c r="B59">
        <v>1437500000</v>
      </c>
      <c r="C59">
        <v>1437500000</v>
      </c>
      <c r="D59">
        <v>989595441.96000004</v>
      </c>
      <c r="E59">
        <v>989595441.96000004</v>
      </c>
      <c r="F59">
        <v>962152107.96000004</v>
      </c>
      <c r="G59">
        <v>919834340</v>
      </c>
      <c r="H59" s="9">
        <v>447904558.03999996</v>
      </c>
      <c r="I59" s="9">
        <v>447904558.03999996</v>
      </c>
      <c r="J59" s="10">
        <v>0.6884142204939131</v>
      </c>
      <c r="K59" s="10">
        <v>0.6884142204939131</v>
      </c>
    </row>
    <row r="60" spans="1:11" x14ac:dyDescent="0.25">
      <c r="A60" s="7" t="s">
        <v>157</v>
      </c>
      <c r="B60">
        <v>1437500000</v>
      </c>
      <c r="C60">
        <v>1437500000</v>
      </c>
      <c r="D60">
        <v>989595441.96000004</v>
      </c>
      <c r="E60">
        <v>989595441.96000004</v>
      </c>
      <c r="F60">
        <v>962152107.96000004</v>
      </c>
      <c r="G60">
        <v>919834340</v>
      </c>
      <c r="H60" s="9">
        <v>447904558.03999996</v>
      </c>
      <c r="I60" s="9">
        <v>447904558.03999996</v>
      </c>
      <c r="J60" s="10">
        <v>0.6884142204939131</v>
      </c>
      <c r="K60" s="10">
        <v>0.6884142204939131</v>
      </c>
    </row>
    <row r="61" spans="1:11" x14ac:dyDescent="0.25">
      <c r="A61" s="5" t="s">
        <v>1729</v>
      </c>
      <c r="B61">
        <v>1998313142</v>
      </c>
      <c r="C61">
        <v>3012916240.4099998</v>
      </c>
      <c r="D61">
        <v>2528041858.3899999</v>
      </c>
      <c r="E61">
        <v>2528041858.3899999</v>
      </c>
      <c r="F61">
        <v>1406165389.79</v>
      </c>
      <c r="G61">
        <v>1255830664.3299999</v>
      </c>
      <c r="H61" s="9">
        <v>484874382.01999998</v>
      </c>
      <c r="I61" s="9">
        <v>484874382.01999998</v>
      </c>
      <c r="J61" s="10">
        <v>0.83906808443037972</v>
      </c>
      <c r="K61" s="10">
        <v>0.83906808443037972</v>
      </c>
    </row>
    <row r="62" spans="1:11" x14ac:dyDescent="0.25">
      <c r="A62" s="6" t="s">
        <v>1722</v>
      </c>
      <c r="B62">
        <v>1200000000</v>
      </c>
      <c r="C62">
        <v>1200000000</v>
      </c>
      <c r="D62">
        <v>1054306043</v>
      </c>
      <c r="E62">
        <v>1054306043</v>
      </c>
      <c r="F62">
        <v>1003233331</v>
      </c>
      <c r="G62">
        <v>1003233331</v>
      </c>
      <c r="H62" s="9">
        <v>145693957</v>
      </c>
      <c r="I62" s="9">
        <v>145693957</v>
      </c>
      <c r="J62" s="10">
        <v>0.87858836916666672</v>
      </c>
      <c r="K62" s="10">
        <v>0.87858836916666672</v>
      </c>
    </row>
    <row r="63" spans="1:11" x14ac:dyDescent="0.25">
      <c r="A63" s="7" t="s">
        <v>54</v>
      </c>
      <c r="B63">
        <v>1200000000</v>
      </c>
      <c r="C63">
        <v>1200000000</v>
      </c>
      <c r="D63">
        <v>1054306043</v>
      </c>
      <c r="E63">
        <v>1054306043</v>
      </c>
      <c r="F63">
        <v>1003233331</v>
      </c>
      <c r="G63">
        <v>1003233331</v>
      </c>
      <c r="H63" s="9">
        <v>145693957</v>
      </c>
      <c r="I63" s="9">
        <v>145693957</v>
      </c>
      <c r="J63" s="10">
        <v>0.87858836916666672</v>
      </c>
      <c r="K63" s="10">
        <v>0.87858836916666672</v>
      </c>
    </row>
    <row r="64" spans="1:11" x14ac:dyDescent="0.25">
      <c r="A64" s="6" t="s">
        <v>1749</v>
      </c>
      <c r="B64">
        <v>364113142</v>
      </c>
      <c r="C64">
        <v>878716240.41000009</v>
      </c>
      <c r="D64">
        <v>658116339.30999994</v>
      </c>
      <c r="E64">
        <v>658116339.30999994</v>
      </c>
      <c r="F64">
        <v>371569479.70999998</v>
      </c>
      <c r="G64">
        <v>252597333.33000001</v>
      </c>
      <c r="H64" s="9">
        <v>220599901.10000014</v>
      </c>
      <c r="I64" s="9">
        <v>220599901.10000014</v>
      </c>
      <c r="J64" s="10">
        <v>0.7489520610236241</v>
      </c>
      <c r="K64" s="10">
        <v>0.7489520610236241</v>
      </c>
    </row>
    <row r="65" spans="1:11" x14ac:dyDescent="0.25">
      <c r="A65" s="7" t="s">
        <v>187</v>
      </c>
      <c r="B65">
        <v>364113142</v>
      </c>
      <c r="C65">
        <v>364113142</v>
      </c>
      <c r="D65">
        <v>364113141.31</v>
      </c>
      <c r="E65">
        <v>364113141.31</v>
      </c>
      <c r="F65">
        <v>326613186.70999998</v>
      </c>
      <c r="G65">
        <v>252597333.33000001</v>
      </c>
      <c r="H65" s="9">
        <v>0.68999999761581421</v>
      </c>
      <c r="I65" s="9">
        <v>0.68999999761581421</v>
      </c>
      <c r="J65" s="10">
        <v>0.99999999810498463</v>
      </c>
      <c r="K65" s="10">
        <v>0.99999999810498463</v>
      </c>
    </row>
    <row r="66" spans="1:11" x14ac:dyDescent="0.25">
      <c r="A66" s="7" t="s">
        <v>181</v>
      </c>
      <c r="B66">
        <v>0</v>
      </c>
      <c r="C66">
        <v>514603098.41000003</v>
      </c>
      <c r="D66">
        <v>294003198</v>
      </c>
      <c r="E66">
        <v>294003198</v>
      </c>
      <c r="F66">
        <v>44956293</v>
      </c>
      <c r="G66">
        <v>0</v>
      </c>
      <c r="H66" s="9">
        <v>220599900.41000003</v>
      </c>
      <c r="I66" s="9">
        <v>220599900.41000003</v>
      </c>
      <c r="J66" s="10">
        <v>0.57132030278946877</v>
      </c>
      <c r="K66" s="10">
        <v>0.57132030278946877</v>
      </c>
    </row>
    <row r="67" spans="1:11" x14ac:dyDescent="0.25">
      <c r="A67" s="6" t="s">
        <v>1746</v>
      </c>
      <c r="B67">
        <v>434200000</v>
      </c>
      <c r="C67">
        <v>934200000</v>
      </c>
      <c r="D67">
        <v>815619476.07999992</v>
      </c>
      <c r="E67">
        <v>815619476.07999992</v>
      </c>
      <c r="F67">
        <v>31362579.079999998</v>
      </c>
      <c r="G67">
        <v>0</v>
      </c>
      <c r="H67" s="9">
        <v>118580523.92000008</v>
      </c>
      <c r="I67" s="9">
        <v>118580523.92000008</v>
      </c>
      <c r="J67" s="10">
        <v>0.87306730473132088</v>
      </c>
      <c r="K67" s="10">
        <v>0.87306730473132088</v>
      </c>
    </row>
    <row r="68" spans="1:11" x14ac:dyDescent="0.25">
      <c r="A68" s="7" t="s">
        <v>161</v>
      </c>
      <c r="B68">
        <v>434200000</v>
      </c>
      <c r="C68">
        <v>434200000</v>
      </c>
      <c r="D68">
        <v>374755059.07999998</v>
      </c>
      <c r="E68">
        <v>374755059.07999998</v>
      </c>
      <c r="F68">
        <v>31362579.079999998</v>
      </c>
      <c r="G68">
        <v>0</v>
      </c>
      <c r="H68" s="9">
        <v>59444940.920000017</v>
      </c>
      <c r="I68" s="9">
        <v>59444940.920000017</v>
      </c>
      <c r="J68" s="10">
        <v>0.8630931807461999</v>
      </c>
      <c r="K68" s="10">
        <v>0.8630931807461999</v>
      </c>
    </row>
    <row r="69" spans="1:11" x14ac:dyDescent="0.25">
      <c r="A69" s="7" t="s">
        <v>167</v>
      </c>
      <c r="B69">
        <v>0</v>
      </c>
      <c r="C69">
        <v>500000000</v>
      </c>
      <c r="D69">
        <v>440864417</v>
      </c>
      <c r="E69">
        <v>440864417</v>
      </c>
      <c r="F69">
        <v>0</v>
      </c>
      <c r="G69">
        <v>0</v>
      </c>
      <c r="H69" s="9">
        <v>59135583</v>
      </c>
      <c r="I69" s="9">
        <v>59135583</v>
      </c>
      <c r="J69" s="10">
        <v>0.88172883400000002</v>
      </c>
      <c r="K69" s="10">
        <v>0.88172883400000002</v>
      </c>
    </row>
    <row r="70" spans="1:11" x14ac:dyDescent="0.25">
      <c r="A70" s="5" t="s">
        <v>1714</v>
      </c>
      <c r="B70">
        <v>4291981593</v>
      </c>
      <c r="C70">
        <v>20993887970.459999</v>
      </c>
      <c r="D70">
        <v>13346232035.76</v>
      </c>
      <c r="E70">
        <v>13116565049.52</v>
      </c>
      <c r="F70">
        <v>10690849796.77</v>
      </c>
      <c r="G70">
        <v>8608043667.7700005</v>
      </c>
      <c r="H70" s="9">
        <v>7647655934.6999989</v>
      </c>
      <c r="I70" s="9">
        <v>7877322920.9399986</v>
      </c>
      <c r="J70" s="10">
        <v>0.63571988449872485</v>
      </c>
      <c r="K70" s="10">
        <v>0.62478017735333291</v>
      </c>
    </row>
    <row r="71" spans="1:11" x14ac:dyDescent="0.25">
      <c r="A71" s="6" t="s">
        <v>1722</v>
      </c>
      <c r="B71">
        <v>0</v>
      </c>
      <c r="C71">
        <v>2800000000</v>
      </c>
      <c r="D71">
        <v>2056470359.55</v>
      </c>
      <c r="E71">
        <v>2054286525.3099999</v>
      </c>
      <c r="F71">
        <v>1716678965.76</v>
      </c>
      <c r="G71">
        <v>617816165.75999999</v>
      </c>
      <c r="H71" s="9">
        <v>743529640.45000005</v>
      </c>
      <c r="I71" s="9">
        <v>745713474.69000006</v>
      </c>
      <c r="J71" s="10">
        <v>0.73445369983928566</v>
      </c>
      <c r="K71" s="10">
        <v>0.73367375903928567</v>
      </c>
    </row>
    <row r="72" spans="1:11" x14ac:dyDescent="0.25">
      <c r="A72" s="7" t="s">
        <v>66</v>
      </c>
      <c r="B72">
        <v>0</v>
      </c>
      <c r="C72">
        <v>1900000000</v>
      </c>
      <c r="D72">
        <v>1500000000</v>
      </c>
      <c r="E72">
        <v>1497816165.76</v>
      </c>
      <c r="F72">
        <v>1217816165.76</v>
      </c>
      <c r="G72">
        <v>617816165.75999999</v>
      </c>
      <c r="H72" s="9">
        <v>400000000</v>
      </c>
      <c r="I72" s="9">
        <v>402183834.24000001</v>
      </c>
      <c r="J72" s="10">
        <v>0.78947368421052633</v>
      </c>
      <c r="K72" s="10">
        <v>0.78832429776842106</v>
      </c>
    </row>
    <row r="73" spans="1:11" x14ac:dyDescent="0.25">
      <c r="A73" s="7" t="s">
        <v>60</v>
      </c>
      <c r="B73">
        <v>0</v>
      </c>
      <c r="C73">
        <v>900000000</v>
      </c>
      <c r="D73">
        <v>556470359.54999995</v>
      </c>
      <c r="E73">
        <v>556470359.54999995</v>
      </c>
      <c r="F73">
        <v>498862800</v>
      </c>
      <c r="G73">
        <v>0</v>
      </c>
      <c r="H73" s="9">
        <v>343529640.45000005</v>
      </c>
      <c r="I73" s="9">
        <v>343529640.45000005</v>
      </c>
      <c r="J73" s="10">
        <v>0.61830039949999993</v>
      </c>
      <c r="K73" s="10">
        <v>0.61830039949999993</v>
      </c>
    </row>
    <row r="74" spans="1:11" x14ac:dyDescent="0.25">
      <c r="A74" s="6" t="s">
        <v>1756</v>
      </c>
      <c r="B74">
        <v>0</v>
      </c>
      <c r="C74">
        <v>5736714.1500000004</v>
      </c>
      <c r="D74">
        <v>0</v>
      </c>
      <c r="E74">
        <v>0</v>
      </c>
      <c r="F74">
        <v>0</v>
      </c>
      <c r="G74">
        <v>0</v>
      </c>
      <c r="H74" s="9">
        <v>5736714.1500000004</v>
      </c>
      <c r="I74" s="9">
        <v>5736714.1500000004</v>
      </c>
      <c r="J74" s="10">
        <v>0</v>
      </c>
      <c r="K74" s="10">
        <v>0</v>
      </c>
    </row>
    <row r="75" spans="1:11" x14ac:dyDescent="0.25">
      <c r="A75" s="7" t="s">
        <v>232</v>
      </c>
      <c r="B75">
        <v>0</v>
      </c>
      <c r="C75">
        <v>266193.15000000002</v>
      </c>
      <c r="D75">
        <v>0</v>
      </c>
      <c r="E75">
        <v>0</v>
      </c>
      <c r="F75">
        <v>0</v>
      </c>
      <c r="G75">
        <v>0</v>
      </c>
      <c r="H75" s="9">
        <v>266193.15000000002</v>
      </c>
      <c r="I75" s="9">
        <v>266193.15000000002</v>
      </c>
      <c r="J75" s="10">
        <v>0</v>
      </c>
      <c r="K75" s="10">
        <v>0</v>
      </c>
    </row>
    <row r="76" spans="1:11" x14ac:dyDescent="0.25">
      <c r="A76" s="7" t="s">
        <v>236</v>
      </c>
      <c r="B76">
        <v>0</v>
      </c>
      <c r="C76">
        <v>5470521</v>
      </c>
      <c r="D76">
        <v>0</v>
      </c>
      <c r="E76">
        <v>0</v>
      </c>
      <c r="F76">
        <v>0</v>
      </c>
      <c r="G76">
        <v>0</v>
      </c>
      <c r="H76" s="9">
        <v>5470521</v>
      </c>
      <c r="I76" s="9">
        <v>5470521</v>
      </c>
      <c r="J76" s="10">
        <v>0</v>
      </c>
      <c r="K76" s="10">
        <v>0</v>
      </c>
    </row>
    <row r="77" spans="1:11" x14ac:dyDescent="0.25">
      <c r="A77" s="6" t="s">
        <v>1711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 s="9">
        <v>0</v>
      </c>
      <c r="I77" s="9">
        <v>0</v>
      </c>
      <c r="J77" s="10" t="e">
        <v>#DIV/0!</v>
      </c>
      <c r="K77" s="10" t="e">
        <v>#DIV/0!</v>
      </c>
    </row>
    <row r="78" spans="1:11" x14ac:dyDescent="0.25">
      <c r="A78" s="7" t="s">
        <v>238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 s="9">
        <v>0</v>
      </c>
      <c r="I78" s="9">
        <v>0</v>
      </c>
      <c r="J78" s="10" t="e">
        <v>#DIV/0!</v>
      </c>
      <c r="K78" s="10" t="e">
        <v>#DIV/0!</v>
      </c>
    </row>
    <row r="79" spans="1:11" x14ac:dyDescent="0.25">
      <c r="A79" s="7" t="s">
        <v>240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 s="9">
        <v>0</v>
      </c>
      <c r="I79" s="9">
        <v>0</v>
      </c>
      <c r="J79" s="10" t="e">
        <v>#DIV/0!</v>
      </c>
      <c r="K79" s="10" t="e">
        <v>#DIV/0!</v>
      </c>
    </row>
    <row r="80" spans="1:11" x14ac:dyDescent="0.25">
      <c r="A80" s="7" t="s">
        <v>242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 s="9">
        <v>0</v>
      </c>
      <c r="I80" s="9">
        <v>0</v>
      </c>
      <c r="J80" s="10" t="e">
        <v>#DIV/0!</v>
      </c>
      <c r="K80" s="10" t="e">
        <v>#DIV/0!</v>
      </c>
    </row>
    <row r="81" spans="1:11" x14ac:dyDescent="0.25">
      <c r="A81" s="7" t="s">
        <v>21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 s="9">
        <v>0</v>
      </c>
      <c r="I81" s="9">
        <v>0</v>
      </c>
      <c r="J81" s="10" t="e">
        <v>#DIV/0!</v>
      </c>
      <c r="K81" s="10" t="e">
        <v>#DIV/0!</v>
      </c>
    </row>
    <row r="82" spans="1:11" x14ac:dyDescent="0.25">
      <c r="A82" s="6" t="s">
        <v>1720</v>
      </c>
      <c r="B82">
        <v>0</v>
      </c>
      <c r="C82">
        <v>51464419</v>
      </c>
      <c r="D82">
        <v>0</v>
      </c>
      <c r="E82">
        <v>0</v>
      </c>
      <c r="F82">
        <v>0</v>
      </c>
      <c r="G82">
        <v>0</v>
      </c>
      <c r="H82" s="9">
        <v>51464419</v>
      </c>
      <c r="I82" s="9">
        <v>51464419</v>
      </c>
      <c r="J82" s="10">
        <v>0</v>
      </c>
      <c r="K82" s="10">
        <v>0</v>
      </c>
    </row>
    <row r="83" spans="1:11" x14ac:dyDescent="0.25">
      <c r="A83" s="7" t="s">
        <v>191</v>
      </c>
      <c r="B83">
        <v>0</v>
      </c>
      <c r="C83">
        <v>51464419</v>
      </c>
      <c r="D83">
        <v>0</v>
      </c>
      <c r="E83">
        <v>0</v>
      </c>
      <c r="F83">
        <v>0</v>
      </c>
      <c r="G83">
        <v>0</v>
      </c>
      <c r="H83" s="9">
        <v>51464419</v>
      </c>
      <c r="I83" s="9">
        <v>51464419</v>
      </c>
      <c r="J83" s="10">
        <v>0</v>
      </c>
      <c r="K83" s="10">
        <v>0</v>
      </c>
    </row>
    <row r="84" spans="1:11" x14ac:dyDescent="0.25">
      <c r="A84" s="6" t="s">
        <v>1750</v>
      </c>
      <c r="B84">
        <v>0</v>
      </c>
      <c r="C84">
        <v>1451938750.28</v>
      </c>
      <c r="D84">
        <v>668202838</v>
      </c>
      <c r="E84">
        <v>668202838</v>
      </c>
      <c r="F84">
        <v>668202838</v>
      </c>
      <c r="G84">
        <v>0</v>
      </c>
      <c r="H84" s="9">
        <v>783735912.27999997</v>
      </c>
      <c r="I84" s="9">
        <v>783735912.27999997</v>
      </c>
      <c r="J84" s="10">
        <v>0.46021420522810624</v>
      </c>
      <c r="K84" s="10">
        <v>0.46021420522810624</v>
      </c>
    </row>
    <row r="85" spans="1:11" x14ac:dyDescent="0.25">
      <c r="A85" s="7" t="s">
        <v>195</v>
      </c>
      <c r="B85">
        <v>0</v>
      </c>
      <c r="C85">
        <v>9654718.2799999993</v>
      </c>
      <c r="D85">
        <v>0</v>
      </c>
      <c r="E85">
        <v>0</v>
      </c>
      <c r="F85">
        <v>0</v>
      </c>
      <c r="G85">
        <v>0</v>
      </c>
      <c r="H85" s="9">
        <v>9654718.2799999993</v>
      </c>
      <c r="I85" s="9">
        <v>9654718.2799999993</v>
      </c>
      <c r="J85" s="10">
        <v>0</v>
      </c>
      <c r="K85" s="10">
        <v>0</v>
      </c>
    </row>
    <row r="86" spans="1:11" x14ac:dyDescent="0.25">
      <c r="A86" s="7" t="s">
        <v>199</v>
      </c>
      <c r="B86">
        <v>0</v>
      </c>
      <c r="C86">
        <v>1442284032</v>
      </c>
      <c r="D86">
        <v>668202838</v>
      </c>
      <c r="E86">
        <v>668202838</v>
      </c>
      <c r="F86">
        <v>668202838</v>
      </c>
      <c r="G86">
        <v>0</v>
      </c>
      <c r="H86" s="9">
        <v>774081194</v>
      </c>
      <c r="I86" s="9">
        <v>774081194</v>
      </c>
      <c r="J86" s="10">
        <v>0.46329490112527294</v>
      </c>
      <c r="K86" s="10">
        <v>0.46329490112527294</v>
      </c>
    </row>
    <row r="87" spans="1:11" x14ac:dyDescent="0.25">
      <c r="A87" s="6" t="s">
        <v>1751</v>
      </c>
      <c r="B87">
        <v>0</v>
      </c>
      <c r="C87">
        <v>31121031</v>
      </c>
      <c r="D87">
        <v>0</v>
      </c>
      <c r="E87">
        <v>0</v>
      </c>
      <c r="F87">
        <v>0</v>
      </c>
      <c r="G87">
        <v>0</v>
      </c>
      <c r="H87" s="9">
        <v>31121031</v>
      </c>
      <c r="I87" s="9">
        <v>31121031</v>
      </c>
      <c r="J87" s="10">
        <v>0</v>
      </c>
      <c r="K87" s="10">
        <v>0</v>
      </c>
    </row>
    <row r="88" spans="1:11" x14ac:dyDescent="0.25">
      <c r="A88" s="7" t="s">
        <v>201</v>
      </c>
      <c r="B88">
        <v>0</v>
      </c>
      <c r="C88">
        <v>31121031</v>
      </c>
      <c r="D88">
        <v>0</v>
      </c>
      <c r="E88">
        <v>0</v>
      </c>
      <c r="F88">
        <v>0</v>
      </c>
      <c r="G88">
        <v>0</v>
      </c>
      <c r="H88" s="9">
        <v>31121031</v>
      </c>
      <c r="I88" s="9">
        <v>31121031</v>
      </c>
      <c r="J88" s="10">
        <v>0</v>
      </c>
      <c r="K88" s="10">
        <v>0</v>
      </c>
    </row>
    <row r="89" spans="1:11" x14ac:dyDescent="0.25">
      <c r="A89" s="6" t="s">
        <v>1754</v>
      </c>
      <c r="B89">
        <v>0</v>
      </c>
      <c r="C89">
        <v>5594299227.6199999</v>
      </c>
      <c r="D89">
        <v>3879608084</v>
      </c>
      <c r="E89">
        <v>3735874932</v>
      </c>
      <c r="F89">
        <v>1804798919.5</v>
      </c>
      <c r="G89">
        <v>1652731247.5</v>
      </c>
      <c r="H89" s="9">
        <v>1714691143.6199999</v>
      </c>
      <c r="I89" s="9">
        <v>1858424295.6199999</v>
      </c>
      <c r="J89" s="10">
        <v>0.69349313044352723</v>
      </c>
      <c r="K89" s="10">
        <v>0.66780034102490526</v>
      </c>
    </row>
    <row r="90" spans="1:11" x14ac:dyDescent="0.25">
      <c r="A90" s="7" t="s">
        <v>217</v>
      </c>
      <c r="B90">
        <v>0</v>
      </c>
      <c r="C90">
        <v>5594299227.6199999</v>
      </c>
      <c r="D90">
        <v>3879608084</v>
      </c>
      <c r="E90">
        <v>3735874932</v>
      </c>
      <c r="F90">
        <v>1804798919.5</v>
      </c>
      <c r="G90">
        <v>1652731247.5</v>
      </c>
      <c r="H90" s="9">
        <v>1714691143.6199999</v>
      </c>
      <c r="I90" s="9">
        <v>1858424295.6199999</v>
      </c>
      <c r="J90" s="10">
        <v>0.69349313044352723</v>
      </c>
      <c r="K90" s="10">
        <v>0.66780034102490526</v>
      </c>
    </row>
    <row r="91" spans="1:11" x14ac:dyDescent="0.25">
      <c r="A91" s="6" t="s">
        <v>1748</v>
      </c>
      <c r="B91">
        <v>0</v>
      </c>
      <c r="C91">
        <v>2058818108</v>
      </c>
      <c r="D91">
        <v>1481756777</v>
      </c>
      <c r="E91">
        <v>1481756777</v>
      </c>
      <c r="F91">
        <v>1481756777</v>
      </c>
      <c r="G91">
        <v>1408036777</v>
      </c>
      <c r="H91" s="9">
        <v>577061331</v>
      </c>
      <c r="I91" s="9">
        <v>577061331</v>
      </c>
      <c r="J91" s="10">
        <v>0.71971232973049026</v>
      </c>
      <c r="K91" s="10">
        <v>0.71971232973049026</v>
      </c>
    </row>
    <row r="92" spans="1:11" x14ac:dyDescent="0.25">
      <c r="A92" s="7" t="s">
        <v>169</v>
      </c>
      <c r="B92">
        <v>0</v>
      </c>
      <c r="C92">
        <v>2058818108</v>
      </c>
      <c r="D92">
        <v>1481756777</v>
      </c>
      <c r="E92">
        <v>1481756777</v>
      </c>
      <c r="F92">
        <v>1481756777</v>
      </c>
      <c r="G92">
        <v>1408036777</v>
      </c>
      <c r="H92" s="9">
        <v>577061331</v>
      </c>
      <c r="I92" s="9">
        <v>577061331</v>
      </c>
      <c r="J92" s="10">
        <v>0.71971232973049026</v>
      </c>
      <c r="K92" s="10">
        <v>0.71971232973049026</v>
      </c>
    </row>
    <row r="93" spans="1:11" x14ac:dyDescent="0.25">
      <c r="A93" s="6" t="s">
        <v>1749</v>
      </c>
      <c r="B93">
        <v>513860046</v>
      </c>
      <c r="C93">
        <v>776133536.64999998</v>
      </c>
      <c r="D93">
        <v>451433523.20999998</v>
      </c>
      <c r="E93">
        <v>367683523.20999998</v>
      </c>
      <c r="F93">
        <v>212351842.50999999</v>
      </c>
      <c r="G93">
        <v>212351842.50999999</v>
      </c>
      <c r="H93" s="9">
        <v>324700013.44</v>
      </c>
      <c r="I93" s="9">
        <v>408450013.44</v>
      </c>
      <c r="J93" s="10">
        <v>0.58164413969084217</v>
      </c>
      <c r="K93" s="10">
        <v>0.47373745089926206</v>
      </c>
    </row>
    <row r="94" spans="1:11" x14ac:dyDescent="0.25">
      <c r="A94" s="7" t="s">
        <v>189</v>
      </c>
      <c r="B94">
        <v>513860046</v>
      </c>
      <c r="C94">
        <v>513860046</v>
      </c>
      <c r="D94">
        <v>319976423.20999998</v>
      </c>
      <c r="E94">
        <v>319976423.20999998</v>
      </c>
      <c r="F94">
        <v>164644742.50999999</v>
      </c>
      <c r="G94">
        <v>164644742.50999999</v>
      </c>
      <c r="H94" s="9">
        <v>193883622.79000002</v>
      </c>
      <c r="I94" s="9">
        <v>193883622.79000002</v>
      </c>
      <c r="J94" s="10">
        <v>0.62269177317981239</v>
      </c>
      <c r="K94" s="10">
        <v>0.62269177317981239</v>
      </c>
    </row>
    <row r="95" spans="1:11" x14ac:dyDescent="0.25">
      <c r="A95" s="7" t="s">
        <v>175</v>
      </c>
      <c r="B95">
        <v>0</v>
      </c>
      <c r="C95">
        <v>100186617.15000001</v>
      </c>
      <c r="D95">
        <v>47707100</v>
      </c>
      <c r="E95">
        <v>47707100</v>
      </c>
      <c r="F95">
        <v>47707100</v>
      </c>
      <c r="G95">
        <v>47707100</v>
      </c>
      <c r="H95" s="9">
        <v>52479517.150000006</v>
      </c>
      <c r="I95" s="9">
        <v>52479517.150000006</v>
      </c>
      <c r="J95" s="10">
        <v>0.47618236204714492</v>
      </c>
      <c r="K95" s="10">
        <v>0.47618236204714492</v>
      </c>
    </row>
    <row r="96" spans="1:11" x14ac:dyDescent="0.25">
      <c r="A96" s="7" t="s">
        <v>183</v>
      </c>
      <c r="B96">
        <v>0</v>
      </c>
      <c r="C96">
        <v>162086873.5</v>
      </c>
      <c r="D96">
        <v>83750000</v>
      </c>
      <c r="E96">
        <v>0</v>
      </c>
      <c r="F96">
        <v>0</v>
      </c>
      <c r="G96">
        <v>0</v>
      </c>
      <c r="H96" s="9">
        <v>78336873.5</v>
      </c>
      <c r="I96" s="9">
        <v>162086873.5</v>
      </c>
      <c r="J96" s="10">
        <v>0.51669822602877213</v>
      </c>
      <c r="K96" s="10">
        <v>0</v>
      </c>
    </row>
    <row r="97" spans="1:11" x14ac:dyDescent="0.25">
      <c r="A97" s="6" t="s">
        <v>1740</v>
      </c>
      <c r="B97">
        <v>0</v>
      </c>
      <c r="C97">
        <v>2108217023.71</v>
      </c>
      <c r="D97">
        <v>0</v>
      </c>
      <c r="E97">
        <v>0</v>
      </c>
      <c r="F97">
        <v>0</v>
      </c>
      <c r="G97">
        <v>0</v>
      </c>
      <c r="H97" s="9">
        <v>2108217023.71</v>
      </c>
      <c r="I97" s="9">
        <v>2108217023.71</v>
      </c>
      <c r="J97" s="10">
        <v>0</v>
      </c>
      <c r="K97" s="10">
        <v>0</v>
      </c>
    </row>
    <row r="98" spans="1:11" x14ac:dyDescent="0.25">
      <c r="A98" s="7" t="s">
        <v>124</v>
      </c>
      <c r="B98">
        <v>0</v>
      </c>
      <c r="C98">
        <v>2108217023.71</v>
      </c>
      <c r="D98">
        <v>0</v>
      </c>
      <c r="E98">
        <v>0</v>
      </c>
      <c r="F98">
        <v>0</v>
      </c>
      <c r="G98">
        <v>0</v>
      </c>
      <c r="H98" s="9">
        <v>2108217023.71</v>
      </c>
      <c r="I98" s="9">
        <v>2108217023.71</v>
      </c>
      <c r="J98" s="10">
        <v>0</v>
      </c>
      <c r="K98" s="10">
        <v>0</v>
      </c>
    </row>
    <row r="99" spans="1:11" x14ac:dyDescent="0.25">
      <c r="A99" s="6" t="s">
        <v>1741</v>
      </c>
      <c r="B99">
        <v>0</v>
      </c>
      <c r="C99">
        <v>131372954.40000001</v>
      </c>
      <c r="D99">
        <v>0</v>
      </c>
      <c r="E99">
        <v>0</v>
      </c>
      <c r="F99">
        <v>0</v>
      </c>
      <c r="G99">
        <v>0</v>
      </c>
      <c r="H99" s="9">
        <v>131372954.40000001</v>
      </c>
      <c r="I99" s="9">
        <v>131372954.40000001</v>
      </c>
      <c r="J99" s="10">
        <v>0</v>
      </c>
      <c r="K99" s="10">
        <v>0</v>
      </c>
    </row>
    <row r="100" spans="1:11" x14ac:dyDescent="0.25">
      <c r="A100" s="7" t="s">
        <v>126</v>
      </c>
      <c r="B100">
        <v>0</v>
      </c>
      <c r="C100">
        <v>131372954.40000001</v>
      </c>
      <c r="D100">
        <v>0</v>
      </c>
      <c r="E100">
        <v>0</v>
      </c>
      <c r="F100">
        <v>0</v>
      </c>
      <c r="G100">
        <v>0</v>
      </c>
      <c r="H100" s="9">
        <v>131372954.40000001</v>
      </c>
      <c r="I100" s="9">
        <v>131372954.40000001</v>
      </c>
      <c r="J100" s="10">
        <v>0</v>
      </c>
      <c r="K100" s="10">
        <v>0</v>
      </c>
    </row>
    <row r="101" spans="1:11" x14ac:dyDescent="0.25">
      <c r="A101" s="6" t="s">
        <v>1742</v>
      </c>
      <c r="B101">
        <v>0</v>
      </c>
      <c r="C101">
        <v>164548417.5</v>
      </c>
      <c r="D101">
        <v>98984237</v>
      </c>
      <c r="E101">
        <v>98984237</v>
      </c>
      <c r="F101">
        <v>98984237</v>
      </c>
      <c r="G101">
        <v>98984237</v>
      </c>
      <c r="H101" s="9">
        <v>65564180.5</v>
      </c>
      <c r="I101" s="9">
        <v>65564180.5</v>
      </c>
      <c r="J101" s="10">
        <v>0.60155082925668368</v>
      </c>
      <c r="K101" s="10">
        <v>0.60155082925668368</v>
      </c>
    </row>
    <row r="102" spans="1:11" x14ac:dyDescent="0.25">
      <c r="A102" s="7" t="s">
        <v>130</v>
      </c>
      <c r="B102">
        <v>0</v>
      </c>
      <c r="C102">
        <v>164548417.5</v>
      </c>
      <c r="D102">
        <v>98984237</v>
      </c>
      <c r="E102">
        <v>98984237</v>
      </c>
      <c r="F102">
        <v>98984237</v>
      </c>
      <c r="G102">
        <v>98984237</v>
      </c>
      <c r="H102" s="9">
        <v>65564180.5</v>
      </c>
      <c r="I102" s="9">
        <v>65564180.5</v>
      </c>
      <c r="J102" s="10">
        <v>0.60155082925668368</v>
      </c>
      <c r="K102" s="10">
        <v>0.60155082925668368</v>
      </c>
    </row>
    <row r="103" spans="1:11" x14ac:dyDescent="0.25">
      <c r="A103" s="6" t="s">
        <v>1743</v>
      </c>
      <c r="B103">
        <v>1</v>
      </c>
      <c r="C103">
        <v>350321428.92000002</v>
      </c>
      <c r="D103">
        <v>0</v>
      </c>
      <c r="E103">
        <v>0</v>
      </c>
      <c r="F103">
        <v>0</v>
      </c>
      <c r="G103">
        <v>0</v>
      </c>
      <c r="H103" s="9">
        <v>350321428.92000002</v>
      </c>
      <c r="I103" s="9">
        <v>350321428.92000002</v>
      </c>
      <c r="J103" s="10">
        <v>0</v>
      </c>
      <c r="K103" s="10">
        <v>0</v>
      </c>
    </row>
    <row r="104" spans="1:11" x14ac:dyDescent="0.25">
      <c r="A104" s="7" t="s">
        <v>134</v>
      </c>
      <c r="B104">
        <v>1</v>
      </c>
      <c r="C104">
        <v>1</v>
      </c>
      <c r="D104">
        <v>0</v>
      </c>
      <c r="E104">
        <v>0</v>
      </c>
      <c r="F104">
        <v>0</v>
      </c>
      <c r="G104">
        <v>0</v>
      </c>
      <c r="H104" s="9">
        <v>1</v>
      </c>
      <c r="I104" s="9">
        <v>1</v>
      </c>
      <c r="J104" s="10">
        <v>0</v>
      </c>
      <c r="K104" s="10">
        <v>0</v>
      </c>
    </row>
    <row r="105" spans="1:11" x14ac:dyDescent="0.25">
      <c r="A105" s="7" t="s">
        <v>138</v>
      </c>
      <c r="B105">
        <v>0</v>
      </c>
      <c r="C105">
        <v>15758401.220000001</v>
      </c>
      <c r="D105">
        <v>0</v>
      </c>
      <c r="E105">
        <v>0</v>
      </c>
      <c r="F105">
        <v>0</v>
      </c>
      <c r="G105">
        <v>0</v>
      </c>
      <c r="H105" s="9">
        <v>15758401.220000001</v>
      </c>
      <c r="I105" s="9">
        <v>15758401.220000001</v>
      </c>
      <c r="J105" s="10">
        <v>0</v>
      </c>
      <c r="K105" s="10">
        <v>0</v>
      </c>
    </row>
    <row r="106" spans="1:11" x14ac:dyDescent="0.25">
      <c r="A106" s="7" t="s">
        <v>141</v>
      </c>
      <c r="B106">
        <v>0</v>
      </c>
      <c r="C106">
        <v>45064292.450000003</v>
      </c>
      <c r="D106">
        <v>0</v>
      </c>
      <c r="E106">
        <v>0</v>
      </c>
      <c r="F106">
        <v>0</v>
      </c>
      <c r="G106">
        <v>0</v>
      </c>
      <c r="H106" s="9">
        <v>45064292.450000003</v>
      </c>
      <c r="I106" s="9">
        <v>45064292.450000003</v>
      </c>
      <c r="J106" s="10">
        <v>0</v>
      </c>
      <c r="K106" s="10">
        <v>0</v>
      </c>
    </row>
    <row r="107" spans="1:11" x14ac:dyDescent="0.25">
      <c r="A107" s="7" t="s">
        <v>140</v>
      </c>
      <c r="B107">
        <v>0</v>
      </c>
      <c r="C107">
        <v>289498734.25</v>
      </c>
      <c r="D107">
        <v>0</v>
      </c>
      <c r="E107">
        <v>0</v>
      </c>
      <c r="F107">
        <v>0</v>
      </c>
      <c r="G107">
        <v>0</v>
      </c>
      <c r="H107" s="9">
        <v>289498734.25</v>
      </c>
      <c r="I107" s="9">
        <v>289498734.25</v>
      </c>
      <c r="J107" s="10">
        <v>0</v>
      </c>
      <c r="K107" s="10">
        <v>0</v>
      </c>
    </row>
    <row r="108" spans="1:11" x14ac:dyDescent="0.25">
      <c r="A108" s="6" t="s">
        <v>1744</v>
      </c>
      <c r="B108">
        <v>0</v>
      </c>
      <c r="C108">
        <v>26503817.190000001</v>
      </c>
      <c r="D108">
        <v>0</v>
      </c>
      <c r="E108">
        <v>0</v>
      </c>
      <c r="F108">
        <v>0</v>
      </c>
      <c r="G108">
        <v>0</v>
      </c>
      <c r="H108" s="9">
        <v>26503817.190000001</v>
      </c>
      <c r="I108" s="9">
        <v>26503817.190000001</v>
      </c>
      <c r="J108" s="10">
        <v>0</v>
      </c>
      <c r="K108" s="10">
        <v>0</v>
      </c>
    </row>
    <row r="109" spans="1:11" x14ac:dyDescent="0.25">
      <c r="A109" s="7" t="s">
        <v>147</v>
      </c>
      <c r="B109">
        <v>0</v>
      </c>
      <c r="C109">
        <v>26503817.190000001</v>
      </c>
      <c r="D109">
        <v>0</v>
      </c>
      <c r="E109">
        <v>0</v>
      </c>
      <c r="F109">
        <v>0</v>
      </c>
      <c r="G109">
        <v>0</v>
      </c>
      <c r="H109" s="9">
        <v>26503817.190000001</v>
      </c>
      <c r="I109" s="9">
        <v>26503817.190000001</v>
      </c>
      <c r="J109" s="10">
        <v>0</v>
      </c>
      <c r="K109" s="10">
        <v>0</v>
      </c>
    </row>
    <row r="110" spans="1:11" x14ac:dyDescent="0.25">
      <c r="A110" s="6" t="s">
        <v>1745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 s="9">
        <v>0</v>
      </c>
      <c r="I110" s="9">
        <v>0</v>
      </c>
      <c r="J110" s="10" t="e">
        <v>#DIV/0!</v>
      </c>
      <c r="K110" s="10" t="e">
        <v>#DIV/0!</v>
      </c>
    </row>
    <row r="111" spans="1:11" x14ac:dyDescent="0.25">
      <c r="A111" s="7" t="s">
        <v>155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 s="9">
        <v>0</v>
      </c>
      <c r="I111" s="9">
        <v>0</v>
      </c>
      <c r="J111" s="10" t="e">
        <v>#DIV/0!</v>
      </c>
      <c r="K111" s="10" t="e">
        <v>#DIV/0!</v>
      </c>
    </row>
    <row r="112" spans="1:11" x14ac:dyDescent="0.25">
      <c r="A112" s="6" t="s">
        <v>1746</v>
      </c>
      <c r="B112">
        <v>3778121546</v>
      </c>
      <c r="C112">
        <v>3916324932.04</v>
      </c>
      <c r="D112">
        <v>3582815319</v>
      </c>
      <c r="E112">
        <v>3582815319</v>
      </c>
      <c r="F112">
        <v>3581115319</v>
      </c>
      <c r="G112">
        <v>3491162500</v>
      </c>
      <c r="H112" s="9">
        <v>333509613.03999996</v>
      </c>
      <c r="I112" s="9">
        <v>333509613.03999996</v>
      </c>
      <c r="J112" s="10">
        <v>0.91484117921076691</v>
      </c>
      <c r="K112" s="10">
        <v>0.91484117921076691</v>
      </c>
    </row>
    <row r="113" spans="1:11" x14ac:dyDescent="0.25">
      <c r="A113" s="7" t="s">
        <v>163</v>
      </c>
      <c r="B113">
        <v>3778121546</v>
      </c>
      <c r="C113">
        <v>3778121546</v>
      </c>
      <c r="D113">
        <v>3492862500</v>
      </c>
      <c r="E113">
        <v>3492862500</v>
      </c>
      <c r="F113">
        <v>3491162500</v>
      </c>
      <c r="G113">
        <v>3491162500</v>
      </c>
      <c r="H113" s="9">
        <v>285259046</v>
      </c>
      <c r="I113" s="9">
        <v>285259046</v>
      </c>
      <c r="J113" s="10">
        <v>0.9244971231002318</v>
      </c>
      <c r="K113" s="10">
        <v>0.9244971231002318</v>
      </c>
    </row>
    <row r="114" spans="1:11" x14ac:dyDescent="0.25">
      <c r="A114" s="7" t="s">
        <v>165</v>
      </c>
      <c r="B114">
        <v>0</v>
      </c>
      <c r="C114">
        <v>138203386.03999999</v>
      </c>
      <c r="D114">
        <v>89952819</v>
      </c>
      <c r="E114">
        <v>89952819</v>
      </c>
      <c r="F114">
        <v>89952819</v>
      </c>
      <c r="G114">
        <v>0</v>
      </c>
      <c r="H114" s="9">
        <v>48250567.039999992</v>
      </c>
      <c r="I114" s="9">
        <v>48250567.039999992</v>
      </c>
      <c r="J114" s="10">
        <v>0.65087275773377284</v>
      </c>
      <c r="K114" s="10">
        <v>0.65087275773377284</v>
      </c>
    </row>
    <row r="115" spans="1:11" x14ac:dyDescent="0.25">
      <c r="A115" s="6" t="s">
        <v>1735</v>
      </c>
      <c r="B115">
        <v>0</v>
      </c>
      <c r="C115">
        <v>400000000</v>
      </c>
      <c r="D115">
        <v>0</v>
      </c>
      <c r="E115">
        <v>0</v>
      </c>
      <c r="F115">
        <v>0</v>
      </c>
      <c r="G115">
        <v>0</v>
      </c>
      <c r="H115" s="9">
        <v>400000000</v>
      </c>
      <c r="I115" s="9">
        <v>400000000</v>
      </c>
      <c r="J115" s="10">
        <v>0</v>
      </c>
      <c r="K115" s="10">
        <v>0</v>
      </c>
    </row>
    <row r="116" spans="1:11" x14ac:dyDescent="0.25">
      <c r="A116" s="7" t="s">
        <v>86</v>
      </c>
      <c r="B116">
        <v>0</v>
      </c>
      <c r="C116">
        <v>400000000</v>
      </c>
      <c r="D116">
        <v>0</v>
      </c>
      <c r="E116">
        <v>0</v>
      </c>
      <c r="F116">
        <v>0</v>
      </c>
      <c r="G116">
        <v>0</v>
      </c>
      <c r="H116" s="9">
        <v>400000000</v>
      </c>
      <c r="I116" s="9">
        <v>400000000</v>
      </c>
      <c r="J116" s="10">
        <v>0</v>
      </c>
      <c r="K116" s="10">
        <v>0</v>
      </c>
    </row>
    <row r="117" spans="1:11" x14ac:dyDescent="0.25">
      <c r="A117" s="6" t="s">
        <v>1736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 s="9">
        <v>0</v>
      </c>
      <c r="I117" s="9">
        <v>0</v>
      </c>
      <c r="J117" s="10" t="e">
        <v>#DIV/0!</v>
      </c>
      <c r="K117" s="10" t="e">
        <v>#DIV/0!</v>
      </c>
    </row>
    <row r="118" spans="1:11" x14ac:dyDescent="0.25">
      <c r="A118" s="7" t="s">
        <v>96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 s="9">
        <v>0</v>
      </c>
      <c r="I118" s="9">
        <v>0</v>
      </c>
      <c r="J118" s="10" t="e">
        <v>#DIV/0!</v>
      </c>
      <c r="K118" s="10" t="e">
        <v>#DIV/0!</v>
      </c>
    </row>
    <row r="119" spans="1:11" x14ac:dyDescent="0.25">
      <c r="A119" s="7" t="s">
        <v>98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 s="9">
        <v>0</v>
      </c>
      <c r="I119" s="9">
        <v>0</v>
      </c>
      <c r="J119" s="10" t="e">
        <v>#DIV/0!</v>
      </c>
      <c r="K119" s="10" t="e">
        <v>#DIV/0!</v>
      </c>
    </row>
    <row r="120" spans="1:11" x14ac:dyDescent="0.25">
      <c r="A120" s="6" t="s">
        <v>1737</v>
      </c>
      <c r="B120">
        <v>0</v>
      </c>
      <c r="C120">
        <v>126712</v>
      </c>
      <c r="D120">
        <v>0</v>
      </c>
      <c r="E120">
        <v>0</v>
      </c>
      <c r="F120">
        <v>0</v>
      </c>
      <c r="G120">
        <v>0</v>
      </c>
      <c r="H120" s="9">
        <v>126712</v>
      </c>
      <c r="I120" s="9">
        <v>126712</v>
      </c>
      <c r="J120" s="10">
        <v>0</v>
      </c>
      <c r="K120" s="10">
        <v>0</v>
      </c>
    </row>
    <row r="121" spans="1:11" x14ac:dyDescent="0.25">
      <c r="A121" s="7" t="s">
        <v>100</v>
      </c>
      <c r="B121">
        <v>0</v>
      </c>
      <c r="C121">
        <v>126712</v>
      </c>
      <c r="D121">
        <v>0</v>
      </c>
      <c r="E121">
        <v>0</v>
      </c>
      <c r="F121">
        <v>0</v>
      </c>
      <c r="G121">
        <v>0</v>
      </c>
      <c r="H121" s="9">
        <v>126712</v>
      </c>
      <c r="I121" s="9">
        <v>126712</v>
      </c>
      <c r="J121" s="10">
        <v>0</v>
      </c>
      <c r="K121" s="10">
        <v>0</v>
      </c>
    </row>
    <row r="122" spans="1:11" x14ac:dyDescent="0.25">
      <c r="A122" s="6" t="s">
        <v>1738</v>
      </c>
      <c r="B122">
        <v>0</v>
      </c>
      <c r="C122">
        <v>1126960898</v>
      </c>
      <c r="D122">
        <v>1126960898</v>
      </c>
      <c r="E122">
        <v>1126960898</v>
      </c>
      <c r="F122">
        <v>1126960898</v>
      </c>
      <c r="G122">
        <v>1126960898</v>
      </c>
      <c r="H122" s="9">
        <v>0</v>
      </c>
      <c r="I122" s="9">
        <v>0</v>
      </c>
      <c r="J122" s="10">
        <v>1</v>
      </c>
      <c r="K122" s="10">
        <v>1</v>
      </c>
    </row>
    <row r="123" spans="1:11" x14ac:dyDescent="0.25">
      <c r="A123" s="7" t="s">
        <v>108</v>
      </c>
      <c r="B123">
        <v>0</v>
      </c>
      <c r="C123">
        <v>1126960898</v>
      </c>
      <c r="D123">
        <v>1126960898</v>
      </c>
      <c r="E123">
        <v>1126960898</v>
      </c>
      <c r="F123">
        <v>1126960898</v>
      </c>
      <c r="G123">
        <v>1126960898</v>
      </c>
      <c r="H123" s="9">
        <v>0</v>
      </c>
      <c r="I123" s="9">
        <v>0</v>
      </c>
      <c r="J123" s="10">
        <v>1</v>
      </c>
      <c r="K123" s="10">
        <v>1</v>
      </c>
    </row>
    <row r="124" spans="1:11" x14ac:dyDescent="0.25">
      <c r="A124" s="3" t="s">
        <v>1715</v>
      </c>
      <c r="B124">
        <v>10034469502.99</v>
      </c>
      <c r="C124">
        <v>12529737314.939999</v>
      </c>
      <c r="D124">
        <v>11343320246.059999</v>
      </c>
      <c r="E124">
        <v>6863129148.3299999</v>
      </c>
      <c r="F124">
        <v>5551757639.3299999</v>
      </c>
      <c r="G124">
        <v>5103722180.3299999</v>
      </c>
      <c r="H124" s="9">
        <v>1186417068.8799992</v>
      </c>
      <c r="I124" s="9">
        <v>5666608166.6099987</v>
      </c>
      <c r="J124" s="10">
        <v>0.90531189608697071</v>
      </c>
      <c r="K124" s="10">
        <v>0.547747249269676</v>
      </c>
    </row>
    <row r="125" spans="1:11" x14ac:dyDescent="0.25">
      <c r="A125" s="4" t="s">
        <v>1716</v>
      </c>
      <c r="B125">
        <v>10034469502.99</v>
      </c>
      <c r="C125">
        <v>12529737314.939999</v>
      </c>
      <c r="D125">
        <v>11343320246.059999</v>
      </c>
      <c r="E125">
        <v>6863129148.3299999</v>
      </c>
      <c r="F125">
        <v>5551757639.3299999</v>
      </c>
      <c r="G125">
        <v>5103722180.3299999</v>
      </c>
      <c r="H125" s="9">
        <v>1186417068.8799992</v>
      </c>
      <c r="I125" s="9">
        <v>5666608166.6099987</v>
      </c>
      <c r="J125" s="10">
        <v>0.90531189608697071</v>
      </c>
      <c r="K125" s="10">
        <v>0.547747249269676</v>
      </c>
    </row>
    <row r="126" spans="1:11" x14ac:dyDescent="0.25">
      <c r="A126" s="5" t="s">
        <v>1753</v>
      </c>
      <c r="B126">
        <v>452152464</v>
      </c>
      <c r="C126">
        <v>1042615738.08</v>
      </c>
      <c r="D126">
        <v>720462291</v>
      </c>
      <c r="E126">
        <v>240278300</v>
      </c>
      <c r="F126">
        <v>125000000</v>
      </c>
      <c r="G126">
        <v>125000000</v>
      </c>
      <c r="H126" s="9">
        <v>322153447.08000004</v>
      </c>
      <c r="I126" s="9">
        <v>802337438.08000004</v>
      </c>
      <c r="J126" s="10">
        <v>0.69101421040003408</v>
      </c>
      <c r="K126" s="10">
        <v>0.23045719647631427</v>
      </c>
    </row>
    <row r="127" spans="1:11" x14ac:dyDescent="0.25">
      <c r="A127" s="6" t="s">
        <v>1752</v>
      </c>
      <c r="B127">
        <v>452152464</v>
      </c>
      <c r="C127">
        <v>1042615738.08</v>
      </c>
      <c r="D127">
        <v>720462291</v>
      </c>
      <c r="E127">
        <v>240278300</v>
      </c>
      <c r="F127">
        <v>125000000</v>
      </c>
      <c r="G127">
        <v>125000000</v>
      </c>
      <c r="H127" s="9">
        <v>322153447.08000004</v>
      </c>
      <c r="I127" s="9">
        <v>802337438.08000004</v>
      </c>
      <c r="J127" s="10">
        <v>0.69101421040003408</v>
      </c>
      <c r="K127" s="10">
        <v>0.23045719647631427</v>
      </c>
    </row>
    <row r="128" spans="1:11" x14ac:dyDescent="0.25">
      <c r="A128" s="7" t="s">
        <v>211</v>
      </c>
      <c r="B128">
        <v>452152464</v>
      </c>
      <c r="C128">
        <v>452152464</v>
      </c>
      <c r="D128">
        <v>130000000</v>
      </c>
      <c r="E128">
        <v>125000000</v>
      </c>
      <c r="F128">
        <v>125000000</v>
      </c>
      <c r="G128">
        <v>125000000</v>
      </c>
      <c r="H128" s="9">
        <v>322152464</v>
      </c>
      <c r="I128" s="9">
        <v>327152464</v>
      </c>
      <c r="J128" s="10">
        <v>0.28751363832001586</v>
      </c>
      <c r="K128" s="10">
        <v>0.27645542146155372</v>
      </c>
    </row>
    <row r="129" spans="1:11" x14ac:dyDescent="0.25">
      <c r="A129" s="7" t="s">
        <v>205</v>
      </c>
      <c r="B129">
        <v>0</v>
      </c>
      <c r="C129">
        <v>590463274.08000004</v>
      </c>
      <c r="D129">
        <v>590462291</v>
      </c>
      <c r="E129">
        <v>115278300</v>
      </c>
      <c r="F129">
        <v>0</v>
      </c>
      <c r="G129">
        <v>0</v>
      </c>
      <c r="H129" s="9">
        <v>983.08000004291534</v>
      </c>
      <c r="I129" s="9">
        <v>475184974.08000004</v>
      </c>
      <c r="J129" s="10">
        <v>0.999998335070032</v>
      </c>
      <c r="K129" s="10">
        <v>0.19523364967891518</v>
      </c>
    </row>
    <row r="130" spans="1:11" x14ac:dyDescent="0.25">
      <c r="A130" s="5" t="s">
        <v>1730</v>
      </c>
      <c r="B130">
        <v>499999999.80000001</v>
      </c>
      <c r="C130">
        <v>299999999.80000001</v>
      </c>
      <c r="D130">
        <v>299999147</v>
      </c>
      <c r="E130">
        <v>167315050</v>
      </c>
      <c r="F130">
        <v>136650000</v>
      </c>
      <c r="G130">
        <v>136650000</v>
      </c>
      <c r="H130" s="9">
        <v>852.80000001192093</v>
      </c>
      <c r="I130" s="9">
        <v>132684949.80000001</v>
      </c>
      <c r="J130" s="10">
        <v>0.99999715733333139</v>
      </c>
      <c r="K130" s="10">
        <v>0.55771683370514458</v>
      </c>
    </row>
    <row r="131" spans="1:11" x14ac:dyDescent="0.25">
      <c r="A131" s="6" t="s">
        <v>1722</v>
      </c>
      <c r="B131">
        <v>499999999.80000001</v>
      </c>
      <c r="C131">
        <v>299999999.80000001</v>
      </c>
      <c r="D131">
        <v>299999147</v>
      </c>
      <c r="E131">
        <v>167315050</v>
      </c>
      <c r="F131">
        <v>136650000</v>
      </c>
      <c r="G131">
        <v>136650000</v>
      </c>
      <c r="H131" s="9">
        <v>852.80000001192093</v>
      </c>
      <c r="I131" s="9">
        <v>132684949.80000001</v>
      </c>
      <c r="J131" s="10">
        <v>0.99999715733333139</v>
      </c>
      <c r="K131" s="10">
        <v>0.55771683370514458</v>
      </c>
    </row>
    <row r="132" spans="1:11" x14ac:dyDescent="0.25">
      <c r="A132" s="7" t="s">
        <v>56</v>
      </c>
      <c r="B132">
        <v>499999999.80000001</v>
      </c>
      <c r="C132">
        <v>299999999.80000001</v>
      </c>
      <c r="D132">
        <v>299999147</v>
      </c>
      <c r="E132">
        <v>167315050</v>
      </c>
      <c r="F132">
        <v>136650000</v>
      </c>
      <c r="G132">
        <v>136650000</v>
      </c>
      <c r="H132" s="9">
        <v>852.80000001192093</v>
      </c>
      <c r="I132" s="9">
        <v>132684949.80000001</v>
      </c>
      <c r="J132" s="10">
        <v>0.99999715733333139</v>
      </c>
      <c r="K132" s="10">
        <v>0.55771683370514458</v>
      </c>
    </row>
    <row r="133" spans="1:11" x14ac:dyDescent="0.25">
      <c r="A133" s="5" t="s">
        <v>1731</v>
      </c>
      <c r="B133">
        <v>100000000.39</v>
      </c>
      <c r="C133">
        <v>82000000.390000001</v>
      </c>
      <c r="D133">
        <v>81800000</v>
      </c>
      <c r="E133">
        <v>63869054</v>
      </c>
      <c r="F133">
        <v>16000000</v>
      </c>
      <c r="G133">
        <v>16000000</v>
      </c>
      <c r="H133" s="9">
        <v>200000.3900000006</v>
      </c>
      <c r="I133" s="9">
        <v>18130946.390000001</v>
      </c>
      <c r="J133" s="10">
        <v>0.99756097086525874</v>
      </c>
      <c r="K133" s="10">
        <v>0.77889089873454331</v>
      </c>
    </row>
    <row r="134" spans="1:11" x14ac:dyDescent="0.25">
      <c r="A134" s="6" t="s">
        <v>1722</v>
      </c>
      <c r="B134">
        <v>100000000.39</v>
      </c>
      <c r="C134">
        <v>82000000.390000001</v>
      </c>
      <c r="D134">
        <v>81800000</v>
      </c>
      <c r="E134">
        <v>63869054</v>
      </c>
      <c r="F134">
        <v>16000000</v>
      </c>
      <c r="G134">
        <v>16000000</v>
      </c>
      <c r="H134" s="9">
        <v>200000.3900000006</v>
      </c>
      <c r="I134" s="9">
        <v>18130946.390000001</v>
      </c>
      <c r="J134" s="10">
        <v>0.99756097086525874</v>
      </c>
      <c r="K134" s="10">
        <v>0.77889089873454331</v>
      </c>
    </row>
    <row r="135" spans="1:11" x14ac:dyDescent="0.25">
      <c r="A135" s="7" t="s">
        <v>58</v>
      </c>
      <c r="B135">
        <v>100000000.39</v>
      </c>
      <c r="C135">
        <v>82000000.390000001</v>
      </c>
      <c r="D135">
        <v>81800000</v>
      </c>
      <c r="E135">
        <v>63869054</v>
      </c>
      <c r="F135">
        <v>16000000</v>
      </c>
      <c r="G135">
        <v>16000000</v>
      </c>
      <c r="H135" s="9">
        <v>200000.3900000006</v>
      </c>
      <c r="I135" s="9">
        <v>18130946.390000001</v>
      </c>
      <c r="J135" s="10">
        <v>0.99756097086525874</v>
      </c>
      <c r="K135" s="10">
        <v>0.77889089873454331</v>
      </c>
    </row>
    <row r="136" spans="1:11" x14ac:dyDescent="0.25">
      <c r="A136" s="5" t="s">
        <v>1723</v>
      </c>
      <c r="B136">
        <v>799999999.64999998</v>
      </c>
      <c r="C136">
        <v>1206427408.0999999</v>
      </c>
      <c r="D136">
        <v>1069499180</v>
      </c>
      <c r="E136">
        <v>1068932513</v>
      </c>
      <c r="F136">
        <v>199433333</v>
      </c>
      <c r="G136">
        <v>193600000</v>
      </c>
      <c r="H136" s="9">
        <v>136928228.0999999</v>
      </c>
      <c r="I136" s="9">
        <v>137494895.0999999</v>
      </c>
      <c r="J136" s="10">
        <v>0.88650106323790512</v>
      </c>
      <c r="K136" s="10">
        <v>0.88603135656828258</v>
      </c>
    </row>
    <row r="137" spans="1:11" x14ac:dyDescent="0.25">
      <c r="A137" s="6" t="s">
        <v>1722</v>
      </c>
      <c r="B137">
        <v>299999999.64999998</v>
      </c>
      <c r="C137">
        <v>249999999.65000001</v>
      </c>
      <c r="D137">
        <v>249999999</v>
      </c>
      <c r="E137">
        <v>249433332</v>
      </c>
      <c r="F137">
        <v>199433333</v>
      </c>
      <c r="G137">
        <v>193600000</v>
      </c>
      <c r="H137" s="9">
        <v>0.65000000596046448</v>
      </c>
      <c r="I137" s="9">
        <v>566667.65000000596</v>
      </c>
      <c r="J137" s="10">
        <v>0.99999999740000001</v>
      </c>
      <c r="K137" s="10">
        <v>0.99773332939682668</v>
      </c>
    </row>
    <row r="138" spans="1:11" x14ac:dyDescent="0.25">
      <c r="A138" s="7" t="s">
        <v>38</v>
      </c>
      <c r="B138">
        <v>299999999.64999998</v>
      </c>
      <c r="C138">
        <v>249999999.65000001</v>
      </c>
      <c r="D138">
        <v>249999999</v>
      </c>
      <c r="E138">
        <v>249433332</v>
      </c>
      <c r="F138">
        <v>199433333</v>
      </c>
      <c r="G138">
        <v>193600000</v>
      </c>
      <c r="H138" s="9">
        <v>0.65000000596046448</v>
      </c>
      <c r="I138" s="9">
        <v>566667.65000000596</v>
      </c>
      <c r="J138" s="10">
        <v>0.99999999740000001</v>
      </c>
      <c r="K138" s="10">
        <v>0.99773332939682668</v>
      </c>
    </row>
    <row r="139" spans="1:11" x14ac:dyDescent="0.25">
      <c r="A139" s="6" t="s">
        <v>1755</v>
      </c>
      <c r="B139">
        <v>500000000</v>
      </c>
      <c r="C139">
        <v>956427408.45000005</v>
      </c>
      <c r="D139">
        <v>819499181</v>
      </c>
      <c r="E139">
        <v>819499181</v>
      </c>
      <c r="F139">
        <v>0</v>
      </c>
      <c r="G139">
        <v>0</v>
      </c>
      <c r="H139" s="9">
        <v>136928227.45000005</v>
      </c>
      <c r="I139" s="9">
        <v>136928227.45000005</v>
      </c>
      <c r="J139" s="10">
        <v>0.85683364336880741</v>
      </c>
      <c r="K139" s="10">
        <v>0.85683364336880741</v>
      </c>
    </row>
    <row r="140" spans="1:11" x14ac:dyDescent="0.25">
      <c r="A140" s="7" t="s">
        <v>228</v>
      </c>
      <c r="B140">
        <v>500000000</v>
      </c>
      <c r="C140">
        <v>500000000</v>
      </c>
      <c r="D140">
        <v>500000000</v>
      </c>
      <c r="E140">
        <v>500000000</v>
      </c>
      <c r="F140">
        <v>0</v>
      </c>
      <c r="G140">
        <v>0</v>
      </c>
      <c r="H140" s="9">
        <v>0</v>
      </c>
      <c r="I140" s="9">
        <v>0</v>
      </c>
      <c r="J140" s="10">
        <v>1</v>
      </c>
      <c r="K140" s="10">
        <v>1</v>
      </c>
    </row>
    <row r="141" spans="1:11" x14ac:dyDescent="0.25">
      <c r="A141" s="7" t="s">
        <v>221</v>
      </c>
      <c r="B141">
        <v>0</v>
      </c>
      <c r="C141">
        <v>271614744.94999999</v>
      </c>
      <c r="D141">
        <v>190130320</v>
      </c>
      <c r="E141">
        <v>190130320</v>
      </c>
      <c r="F141">
        <v>0</v>
      </c>
      <c r="G141">
        <v>0</v>
      </c>
      <c r="H141" s="9">
        <v>81484424.949999988</v>
      </c>
      <c r="I141" s="9">
        <v>81484424.949999988</v>
      </c>
      <c r="J141" s="10">
        <v>0.69999999460633111</v>
      </c>
      <c r="K141" s="10">
        <v>0.69999999460633111</v>
      </c>
    </row>
    <row r="142" spans="1:11" x14ac:dyDescent="0.25">
      <c r="A142" s="7" t="s">
        <v>225</v>
      </c>
      <c r="B142">
        <v>0</v>
      </c>
      <c r="C142">
        <v>184812663.5</v>
      </c>
      <c r="D142">
        <v>129368861</v>
      </c>
      <c r="E142">
        <v>129368861</v>
      </c>
      <c r="F142">
        <v>0</v>
      </c>
      <c r="G142">
        <v>0</v>
      </c>
      <c r="H142" s="9">
        <v>55443802.5</v>
      </c>
      <c r="I142" s="9">
        <v>55443802.5</v>
      </c>
      <c r="J142" s="10">
        <v>0.69999998133244801</v>
      </c>
      <c r="K142" s="10">
        <v>0.69999998133244801</v>
      </c>
    </row>
    <row r="143" spans="1:11" x14ac:dyDescent="0.25">
      <c r="A143" s="5" t="s">
        <v>1724</v>
      </c>
      <c r="B143">
        <v>2254159162.75</v>
      </c>
      <c r="C143">
        <v>3519286364.25</v>
      </c>
      <c r="D143">
        <v>3094748203</v>
      </c>
      <c r="E143">
        <v>1800763247</v>
      </c>
      <c r="F143">
        <v>1755973247</v>
      </c>
      <c r="G143">
        <v>1753573247</v>
      </c>
      <c r="H143" s="9">
        <v>424538161.25</v>
      </c>
      <c r="I143" s="9">
        <v>1718523117.25</v>
      </c>
      <c r="J143" s="10">
        <v>0.87936811122772218</v>
      </c>
      <c r="K143" s="10">
        <v>0.51168420543798609</v>
      </c>
    </row>
    <row r="144" spans="1:11" x14ac:dyDescent="0.25">
      <c r="A144" s="6" t="s">
        <v>1722</v>
      </c>
      <c r="B144">
        <v>499999999.75</v>
      </c>
      <c r="C144">
        <v>149999999.75</v>
      </c>
      <c r="D144">
        <v>149999999</v>
      </c>
      <c r="E144">
        <v>0</v>
      </c>
      <c r="F144">
        <v>0</v>
      </c>
      <c r="G144">
        <v>0</v>
      </c>
      <c r="H144" s="9">
        <v>0.75</v>
      </c>
      <c r="I144" s="9">
        <v>149999999.75</v>
      </c>
      <c r="J144" s="10">
        <v>0.99999999500000003</v>
      </c>
      <c r="K144" s="10">
        <v>0</v>
      </c>
    </row>
    <row r="145" spans="1:11" x14ac:dyDescent="0.25">
      <c r="A145" s="7" t="s">
        <v>42</v>
      </c>
      <c r="B145">
        <v>499999999.75</v>
      </c>
      <c r="C145">
        <v>149999999.75</v>
      </c>
      <c r="D145">
        <v>149999999</v>
      </c>
      <c r="E145">
        <v>0</v>
      </c>
      <c r="F145">
        <v>0</v>
      </c>
      <c r="G145">
        <v>0</v>
      </c>
      <c r="H145" s="9">
        <v>0.75</v>
      </c>
      <c r="I145" s="9">
        <v>149999999.75</v>
      </c>
      <c r="J145" s="10">
        <v>0.99999999500000003</v>
      </c>
      <c r="K145" s="10">
        <v>0</v>
      </c>
    </row>
    <row r="146" spans="1:11" x14ac:dyDescent="0.25">
      <c r="A146" s="6" t="s">
        <v>1755</v>
      </c>
      <c r="B146">
        <v>1754159163</v>
      </c>
      <c r="C146">
        <v>3369286364.5</v>
      </c>
      <c r="D146">
        <v>2944748204</v>
      </c>
      <c r="E146">
        <v>1800763247</v>
      </c>
      <c r="F146">
        <v>1755973247</v>
      </c>
      <c r="G146">
        <v>1753573247</v>
      </c>
      <c r="H146" s="9">
        <v>424538160.5</v>
      </c>
      <c r="I146" s="9">
        <v>1568523117.5</v>
      </c>
      <c r="J146" s="10">
        <v>0.87399760228958712</v>
      </c>
      <c r="K146" s="10">
        <v>0.53446429070959423</v>
      </c>
    </row>
    <row r="147" spans="1:11" x14ac:dyDescent="0.25">
      <c r="A147" s="7" t="s">
        <v>230</v>
      </c>
      <c r="B147">
        <v>1754159163</v>
      </c>
      <c r="C147">
        <v>1754159163</v>
      </c>
      <c r="D147">
        <v>1754159163</v>
      </c>
      <c r="E147">
        <v>1740763247</v>
      </c>
      <c r="F147">
        <v>1695973247</v>
      </c>
      <c r="G147">
        <v>1693573247</v>
      </c>
      <c r="H147" s="9">
        <v>0</v>
      </c>
      <c r="I147" s="9">
        <v>13395916</v>
      </c>
      <c r="J147" s="10">
        <v>1</v>
      </c>
      <c r="K147" s="10">
        <v>0.99236334063489995</v>
      </c>
    </row>
    <row r="148" spans="1:11" x14ac:dyDescent="0.25">
      <c r="A148" s="7" t="s">
        <v>226</v>
      </c>
      <c r="B148">
        <v>0</v>
      </c>
      <c r="C148">
        <v>1615127201.5</v>
      </c>
      <c r="D148">
        <v>1190589041</v>
      </c>
      <c r="E148">
        <v>60000000</v>
      </c>
      <c r="F148">
        <v>60000000</v>
      </c>
      <c r="G148">
        <v>60000000</v>
      </c>
      <c r="H148" s="9">
        <v>424538160.5</v>
      </c>
      <c r="I148" s="9">
        <v>1555127201.5</v>
      </c>
      <c r="J148" s="10">
        <v>0.73714877682344571</v>
      </c>
      <c r="K148" s="10">
        <v>3.7148776854403071E-2</v>
      </c>
    </row>
    <row r="149" spans="1:11" x14ac:dyDescent="0.25">
      <c r="A149" s="5" t="s">
        <v>1725</v>
      </c>
      <c r="B149">
        <v>427125705.36000001</v>
      </c>
      <c r="C149">
        <v>712018068.27999997</v>
      </c>
      <c r="D149">
        <v>616424000</v>
      </c>
      <c r="E149">
        <v>179500000</v>
      </c>
      <c r="F149">
        <v>156000000</v>
      </c>
      <c r="G149">
        <v>144400000</v>
      </c>
      <c r="H149" s="9">
        <v>95594068.279999971</v>
      </c>
      <c r="I149" s="9">
        <v>532518068.27999997</v>
      </c>
      <c r="J149" s="10">
        <v>0.86574207518227231</v>
      </c>
      <c r="K149" s="10">
        <v>0.25210034407358872</v>
      </c>
    </row>
    <row r="150" spans="1:11" x14ac:dyDescent="0.25">
      <c r="A150" s="6" t="s">
        <v>1722</v>
      </c>
      <c r="B150">
        <v>150000000.36000001</v>
      </c>
      <c r="C150">
        <v>100000000.36</v>
      </c>
      <c r="D150">
        <v>100000000</v>
      </c>
      <c r="E150">
        <v>0</v>
      </c>
      <c r="F150">
        <v>0</v>
      </c>
      <c r="G150">
        <v>0</v>
      </c>
      <c r="H150" s="9">
        <v>0.35999999940395355</v>
      </c>
      <c r="I150" s="9">
        <v>100000000.36</v>
      </c>
      <c r="J150" s="10">
        <v>0.99999999640000004</v>
      </c>
      <c r="K150" s="10">
        <v>0</v>
      </c>
    </row>
    <row r="151" spans="1:11" x14ac:dyDescent="0.25">
      <c r="A151" s="7" t="s">
        <v>44</v>
      </c>
      <c r="B151">
        <v>150000000.36000001</v>
      </c>
      <c r="C151">
        <v>100000000.36</v>
      </c>
      <c r="D151">
        <v>100000000</v>
      </c>
      <c r="E151">
        <v>0</v>
      </c>
      <c r="F151">
        <v>0</v>
      </c>
      <c r="G151">
        <v>0</v>
      </c>
      <c r="H151" s="9">
        <v>0.35999999940395355</v>
      </c>
      <c r="I151" s="9">
        <v>100000000.36</v>
      </c>
      <c r="J151" s="10">
        <v>0.99999999640000004</v>
      </c>
      <c r="K151" s="10">
        <v>0</v>
      </c>
    </row>
    <row r="152" spans="1:11" x14ac:dyDescent="0.25">
      <c r="A152" s="6" t="s">
        <v>1752</v>
      </c>
      <c r="B152">
        <v>277125705</v>
      </c>
      <c r="C152">
        <v>612018067.92000008</v>
      </c>
      <c r="D152">
        <v>516424000</v>
      </c>
      <c r="E152">
        <v>179500000</v>
      </c>
      <c r="F152">
        <v>156000000</v>
      </c>
      <c r="G152">
        <v>144400000</v>
      </c>
      <c r="H152" s="9">
        <v>95594067.920000076</v>
      </c>
      <c r="I152" s="9">
        <v>432518067.92000008</v>
      </c>
      <c r="J152" s="10">
        <v>0.84380515391500555</v>
      </c>
      <c r="K152" s="10">
        <v>0.29329199480996915</v>
      </c>
    </row>
    <row r="153" spans="1:11" x14ac:dyDescent="0.25">
      <c r="A153" s="7" t="s">
        <v>213</v>
      </c>
      <c r="B153">
        <v>277125705</v>
      </c>
      <c r="C153">
        <v>277125705</v>
      </c>
      <c r="D153">
        <v>182000000</v>
      </c>
      <c r="E153">
        <v>179500000</v>
      </c>
      <c r="F153">
        <v>156000000</v>
      </c>
      <c r="G153">
        <v>144400000</v>
      </c>
      <c r="H153" s="9">
        <v>95125705</v>
      </c>
      <c r="I153" s="9">
        <v>97625705</v>
      </c>
      <c r="J153" s="10">
        <v>0.65674167612852807</v>
      </c>
      <c r="K153" s="10">
        <v>0.64772049925863062</v>
      </c>
    </row>
    <row r="154" spans="1:11" x14ac:dyDescent="0.25">
      <c r="A154" s="7" t="s">
        <v>209</v>
      </c>
      <c r="B154">
        <v>0</v>
      </c>
      <c r="C154">
        <v>334892362.92000002</v>
      </c>
      <c r="D154">
        <v>334424000</v>
      </c>
      <c r="E154">
        <v>0</v>
      </c>
      <c r="F154">
        <v>0</v>
      </c>
      <c r="G154">
        <v>0</v>
      </c>
      <c r="H154" s="9">
        <v>468362.92000001669</v>
      </c>
      <c r="I154" s="9">
        <v>334892362.92000002</v>
      </c>
      <c r="J154" s="10">
        <v>0.99860145237139408</v>
      </c>
      <c r="K154" s="10">
        <v>0</v>
      </c>
    </row>
    <row r="155" spans="1:11" x14ac:dyDescent="0.25">
      <c r="A155" s="5" t="s">
        <v>1726</v>
      </c>
      <c r="B155">
        <v>599999999.96000004</v>
      </c>
      <c r="C155">
        <v>399999999.95999998</v>
      </c>
      <c r="D155">
        <v>399999999</v>
      </c>
      <c r="E155">
        <v>392599999</v>
      </c>
      <c r="F155">
        <v>386699999</v>
      </c>
      <c r="G155">
        <v>164200000</v>
      </c>
      <c r="H155" s="9">
        <v>0.95999997854232788</v>
      </c>
      <c r="I155" s="9">
        <v>7400000.9599999785</v>
      </c>
      <c r="J155" s="10">
        <v>0.99999999760000002</v>
      </c>
      <c r="K155" s="10">
        <v>0.9814999975981501</v>
      </c>
    </row>
    <row r="156" spans="1:11" x14ac:dyDescent="0.25">
      <c r="A156" s="6" t="s">
        <v>1722</v>
      </c>
      <c r="B156">
        <v>599999999.96000004</v>
      </c>
      <c r="C156">
        <v>399999999.95999998</v>
      </c>
      <c r="D156">
        <v>399999999</v>
      </c>
      <c r="E156">
        <v>392599999</v>
      </c>
      <c r="F156">
        <v>386699999</v>
      </c>
      <c r="G156">
        <v>164200000</v>
      </c>
      <c r="H156" s="9">
        <v>0.95999997854232788</v>
      </c>
      <c r="I156" s="9">
        <v>7400000.9599999785</v>
      </c>
      <c r="J156" s="10">
        <v>0.99999999760000002</v>
      </c>
      <c r="K156" s="10">
        <v>0.9814999975981501</v>
      </c>
    </row>
    <row r="157" spans="1:11" x14ac:dyDescent="0.25">
      <c r="A157" s="7" t="s">
        <v>46</v>
      </c>
      <c r="B157">
        <v>599999999.96000004</v>
      </c>
      <c r="C157">
        <v>399999999.95999998</v>
      </c>
      <c r="D157">
        <v>399999999</v>
      </c>
      <c r="E157">
        <v>392599999</v>
      </c>
      <c r="F157">
        <v>386699999</v>
      </c>
      <c r="G157">
        <v>164200000</v>
      </c>
      <c r="H157" s="9">
        <v>0.95999997854232788</v>
      </c>
      <c r="I157" s="9">
        <v>7400000.9599999785</v>
      </c>
      <c r="J157" s="10">
        <v>0.99999999760000002</v>
      </c>
      <c r="K157" s="10">
        <v>0.9814999975981501</v>
      </c>
    </row>
    <row r="158" spans="1:11" x14ac:dyDescent="0.25">
      <c r="A158" s="5" t="s">
        <v>1727</v>
      </c>
      <c r="B158">
        <v>2300000000.2800002</v>
      </c>
      <c r="C158">
        <v>2218000000.2799997</v>
      </c>
      <c r="D158">
        <v>2217999073</v>
      </c>
      <c r="E158">
        <v>538074600</v>
      </c>
      <c r="F158">
        <v>504374600</v>
      </c>
      <c r="G158">
        <v>448800000</v>
      </c>
      <c r="H158" s="9">
        <v>927.27999973297119</v>
      </c>
      <c r="I158" s="9">
        <v>1679925400.2799997</v>
      </c>
      <c r="J158" s="10">
        <v>0.99999958192966654</v>
      </c>
      <c r="K158" s="10">
        <v>0.2425944995185183</v>
      </c>
    </row>
    <row r="159" spans="1:11" x14ac:dyDescent="0.25">
      <c r="A159" s="6" t="s">
        <v>1722</v>
      </c>
      <c r="B159">
        <v>2300000000.2800002</v>
      </c>
      <c r="C159">
        <v>2218000000.2799997</v>
      </c>
      <c r="D159">
        <v>2217999073</v>
      </c>
      <c r="E159">
        <v>538074600</v>
      </c>
      <c r="F159">
        <v>504374600</v>
      </c>
      <c r="G159">
        <v>448800000</v>
      </c>
      <c r="H159" s="9">
        <v>927.27999973297119</v>
      </c>
      <c r="I159" s="9">
        <v>1679925400.2799997</v>
      </c>
      <c r="J159" s="10">
        <v>0.99999958192966654</v>
      </c>
      <c r="K159" s="10">
        <v>0.2425944995185183</v>
      </c>
    </row>
    <row r="160" spans="1:11" x14ac:dyDescent="0.25">
      <c r="A160" s="7" t="s">
        <v>48</v>
      </c>
      <c r="B160">
        <v>2300000000.2800002</v>
      </c>
      <c r="C160">
        <v>1518000000.28</v>
      </c>
      <c r="D160">
        <v>1517999073</v>
      </c>
      <c r="E160">
        <v>538074600</v>
      </c>
      <c r="F160">
        <v>504374600</v>
      </c>
      <c r="G160">
        <v>448800000</v>
      </c>
      <c r="H160" s="9">
        <v>927.27999997138977</v>
      </c>
      <c r="I160" s="9">
        <v>979925400.27999997</v>
      </c>
      <c r="J160" s="10">
        <v>0.9999993891436102</v>
      </c>
      <c r="K160" s="10">
        <v>0.35446284578442055</v>
      </c>
    </row>
    <row r="161" spans="1:11" x14ac:dyDescent="0.25">
      <c r="A161" s="7" t="s">
        <v>62</v>
      </c>
      <c r="B161">
        <v>0</v>
      </c>
      <c r="C161">
        <v>700000000</v>
      </c>
      <c r="D161">
        <v>700000000</v>
      </c>
      <c r="E161">
        <v>0</v>
      </c>
      <c r="F161">
        <v>0</v>
      </c>
      <c r="G161">
        <v>0</v>
      </c>
      <c r="H161" s="9">
        <v>0</v>
      </c>
      <c r="I161" s="9">
        <v>700000000</v>
      </c>
      <c r="J161" s="10">
        <v>1</v>
      </c>
      <c r="K161" s="10">
        <v>0</v>
      </c>
    </row>
    <row r="162" spans="1:11" x14ac:dyDescent="0.25">
      <c r="A162" s="5" t="s">
        <v>1728</v>
      </c>
      <c r="B162">
        <v>800000000.08000004</v>
      </c>
      <c r="C162">
        <v>800000000.08000004</v>
      </c>
      <c r="D162">
        <v>800000000</v>
      </c>
      <c r="E162">
        <v>698355053</v>
      </c>
      <c r="F162">
        <v>593526795</v>
      </c>
      <c r="G162">
        <v>448599268</v>
      </c>
      <c r="H162" s="9">
        <v>8.0000042915344238E-2</v>
      </c>
      <c r="I162" s="9">
        <v>101644947.08000004</v>
      </c>
      <c r="J162" s="10">
        <v>0.99999999989999999</v>
      </c>
      <c r="K162" s="10">
        <v>0.87294381616270555</v>
      </c>
    </row>
    <row r="163" spans="1:11" x14ac:dyDescent="0.25">
      <c r="A163" s="6" t="s">
        <v>1722</v>
      </c>
      <c r="B163">
        <v>800000000.08000004</v>
      </c>
      <c r="C163">
        <v>800000000.08000004</v>
      </c>
      <c r="D163">
        <v>800000000</v>
      </c>
      <c r="E163">
        <v>698355053</v>
      </c>
      <c r="F163">
        <v>593526795</v>
      </c>
      <c r="G163">
        <v>448599268</v>
      </c>
      <c r="H163" s="9">
        <v>8.0000042915344238E-2</v>
      </c>
      <c r="I163" s="9">
        <v>101644947.08000004</v>
      </c>
      <c r="J163" s="10">
        <v>0.99999999989999999</v>
      </c>
      <c r="K163" s="10">
        <v>0.87294381616270555</v>
      </c>
    </row>
    <row r="164" spans="1:11" x14ac:dyDescent="0.25">
      <c r="A164" s="7" t="s">
        <v>50</v>
      </c>
      <c r="B164">
        <v>800000000.08000004</v>
      </c>
      <c r="C164">
        <v>800000000.08000004</v>
      </c>
      <c r="D164">
        <v>800000000</v>
      </c>
      <c r="E164">
        <v>698355053</v>
      </c>
      <c r="F164">
        <v>593526795</v>
      </c>
      <c r="G164">
        <v>448599268</v>
      </c>
      <c r="H164" s="9">
        <v>8.0000042915344238E-2</v>
      </c>
      <c r="I164" s="9">
        <v>101644947.08000004</v>
      </c>
      <c r="J164" s="10">
        <v>0.99999999989999999</v>
      </c>
      <c r="K164" s="10">
        <v>0.87294381616270555</v>
      </c>
    </row>
    <row r="165" spans="1:11" x14ac:dyDescent="0.25">
      <c r="A165" s="5" t="s">
        <v>1717</v>
      </c>
      <c r="B165">
        <v>1801032170.72</v>
      </c>
      <c r="C165">
        <v>2249389735.7200003</v>
      </c>
      <c r="D165">
        <v>2042388353.0599999</v>
      </c>
      <c r="E165">
        <v>1713441332.3299999</v>
      </c>
      <c r="F165">
        <v>1678099665.3299999</v>
      </c>
      <c r="G165">
        <v>1672899665.3299999</v>
      </c>
      <c r="H165" s="9">
        <v>207001382.66000032</v>
      </c>
      <c r="I165" s="9">
        <v>535948403.39000034</v>
      </c>
      <c r="J165" s="10">
        <v>0.90797442551957686</v>
      </c>
      <c r="K165" s="10">
        <v>0.76173608562393025</v>
      </c>
    </row>
    <row r="166" spans="1:11" x14ac:dyDescent="0.25">
      <c r="A166" s="6" t="s">
        <v>1722</v>
      </c>
      <c r="B166">
        <v>699999999.72000003</v>
      </c>
      <c r="C166">
        <v>449999999.72000003</v>
      </c>
      <c r="D166">
        <v>437042000</v>
      </c>
      <c r="E166">
        <v>285066666</v>
      </c>
      <c r="F166">
        <v>259369999</v>
      </c>
      <c r="G166">
        <v>254169999</v>
      </c>
      <c r="H166" s="9">
        <v>12957999.720000029</v>
      </c>
      <c r="I166" s="9">
        <v>164933333.72000003</v>
      </c>
      <c r="J166" s="10">
        <v>0.97120444504874937</v>
      </c>
      <c r="K166" s="10">
        <v>0.63348148039416619</v>
      </c>
    </row>
    <row r="167" spans="1:11" x14ac:dyDescent="0.25">
      <c r="A167" s="7" t="s">
        <v>52</v>
      </c>
      <c r="B167">
        <v>699999999.72000003</v>
      </c>
      <c r="C167">
        <v>449999999.72000003</v>
      </c>
      <c r="D167">
        <v>437042000</v>
      </c>
      <c r="E167">
        <v>285066666</v>
      </c>
      <c r="F167">
        <v>259369999</v>
      </c>
      <c r="G167">
        <v>254169999</v>
      </c>
      <c r="H167" s="9">
        <v>12957999.720000029</v>
      </c>
      <c r="I167" s="9">
        <v>164933333.72000003</v>
      </c>
      <c r="J167" s="10">
        <v>0.97120444504874937</v>
      </c>
      <c r="K167" s="10">
        <v>0.63348148039416619</v>
      </c>
    </row>
    <row r="168" spans="1:11" x14ac:dyDescent="0.25">
      <c r="A168" s="6" t="s">
        <v>1711</v>
      </c>
      <c r="B168">
        <v>0</v>
      </c>
      <c r="C168">
        <v>43190006</v>
      </c>
      <c r="D168">
        <v>43190000</v>
      </c>
      <c r="E168">
        <v>0</v>
      </c>
      <c r="F168">
        <v>0</v>
      </c>
      <c r="G168">
        <v>0</v>
      </c>
      <c r="H168" s="9">
        <v>6</v>
      </c>
      <c r="I168" s="9">
        <v>43190006</v>
      </c>
      <c r="J168" s="10">
        <v>0.99999986107897276</v>
      </c>
      <c r="K168" s="10">
        <v>0</v>
      </c>
    </row>
    <row r="169" spans="1:11" x14ac:dyDescent="0.25">
      <c r="A169" s="7" t="s">
        <v>25</v>
      </c>
      <c r="B169">
        <v>0</v>
      </c>
      <c r="C169">
        <v>43190006</v>
      </c>
      <c r="D169">
        <v>43190000</v>
      </c>
      <c r="E169">
        <v>0</v>
      </c>
      <c r="F169">
        <v>0</v>
      </c>
      <c r="G169">
        <v>0</v>
      </c>
      <c r="H169" s="9">
        <v>6</v>
      </c>
      <c r="I169" s="9">
        <v>43190006</v>
      </c>
      <c r="J169" s="10">
        <v>0.99999986107897276</v>
      </c>
      <c r="K169" s="10">
        <v>0</v>
      </c>
    </row>
    <row r="170" spans="1:11" x14ac:dyDescent="0.25">
      <c r="A170" s="6" t="s">
        <v>1752</v>
      </c>
      <c r="B170">
        <v>837617171</v>
      </c>
      <c r="C170">
        <v>837617171</v>
      </c>
      <c r="D170">
        <v>837617171</v>
      </c>
      <c r="E170">
        <v>835593333.33000004</v>
      </c>
      <c r="F170">
        <v>827593333.33000004</v>
      </c>
      <c r="G170">
        <v>827593333.33000004</v>
      </c>
      <c r="H170" s="9">
        <v>0</v>
      </c>
      <c r="I170" s="9">
        <v>2023837.6699999571</v>
      </c>
      <c r="J170" s="10">
        <v>1</v>
      </c>
      <c r="K170" s="10">
        <v>0.99758381544687802</v>
      </c>
    </row>
    <row r="171" spans="1:11" x14ac:dyDescent="0.25">
      <c r="A171" s="7" t="s">
        <v>215</v>
      </c>
      <c r="B171">
        <v>837617171</v>
      </c>
      <c r="C171">
        <v>837617171</v>
      </c>
      <c r="D171">
        <v>837617171</v>
      </c>
      <c r="E171">
        <v>835593333.33000004</v>
      </c>
      <c r="F171">
        <v>827593333.33000004</v>
      </c>
      <c r="G171">
        <v>827593333.33000004</v>
      </c>
      <c r="H171" s="9">
        <v>0</v>
      </c>
      <c r="I171" s="9">
        <v>2023837.6699999571</v>
      </c>
      <c r="J171" s="10">
        <v>1</v>
      </c>
      <c r="K171" s="10">
        <v>0.99758381544687802</v>
      </c>
    </row>
    <row r="172" spans="1:11" x14ac:dyDescent="0.25">
      <c r="A172" s="6" t="s">
        <v>1745</v>
      </c>
      <c r="B172">
        <v>263415000</v>
      </c>
      <c r="C172">
        <v>263415000</v>
      </c>
      <c r="D172">
        <v>69582829</v>
      </c>
      <c r="E172">
        <v>65200000</v>
      </c>
      <c r="F172">
        <v>65200000</v>
      </c>
      <c r="G172">
        <v>65200000</v>
      </c>
      <c r="H172" s="9">
        <v>193832171</v>
      </c>
      <c r="I172" s="9">
        <v>198215000</v>
      </c>
      <c r="J172" s="10">
        <v>0.26415666913425584</v>
      </c>
      <c r="K172" s="10">
        <v>0.24751817474327581</v>
      </c>
    </row>
    <row r="173" spans="1:11" x14ac:dyDescent="0.25">
      <c r="A173" s="7" t="s">
        <v>149</v>
      </c>
      <c r="B173">
        <v>263415000</v>
      </c>
      <c r="C173">
        <v>263415000</v>
      </c>
      <c r="D173">
        <v>69582829</v>
      </c>
      <c r="E173">
        <v>65200000</v>
      </c>
      <c r="F173">
        <v>65200000</v>
      </c>
      <c r="G173">
        <v>65200000</v>
      </c>
      <c r="H173" s="9">
        <v>193832171</v>
      </c>
      <c r="I173" s="9">
        <v>198215000</v>
      </c>
      <c r="J173" s="10">
        <v>0.26415666913425584</v>
      </c>
      <c r="K173" s="10">
        <v>0.24751817474327581</v>
      </c>
    </row>
    <row r="174" spans="1:11" x14ac:dyDescent="0.25">
      <c r="A174" s="6" t="s">
        <v>1735</v>
      </c>
      <c r="B174">
        <v>0</v>
      </c>
      <c r="C174">
        <v>655167559</v>
      </c>
      <c r="D174">
        <v>654956353.05999994</v>
      </c>
      <c r="E174">
        <v>527581333</v>
      </c>
      <c r="F174">
        <v>525936333</v>
      </c>
      <c r="G174">
        <v>525936333</v>
      </c>
      <c r="H174" s="9">
        <v>211205.94000005722</v>
      </c>
      <c r="I174" s="9">
        <v>127586226</v>
      </c>
      <c r="J174" s="10">
        <v>0.99967763065020732</v>
      </c>
      <c r="K174" s="10">
        <v>0.80526168573618284</v>
      </c>
    </row>
    <row r="175" spans="1:11" x14ac:dyDescent="0.25">
      <c r="A175" s="7" t="s">
        <v>84</v>
      </c>
      <c r="B175">
        <v>0</v>
      </c>
      <c r="C175">
        <v>400000000</v>
      </c>
      <c r="D175">
        <v>399999000</v>
      </c>
      <c r="E175">
        <v>395463333</v>
      </c>
      <c r="F175">
        <v>394863333</v>
      </c>
      <c r="G175">
        <v>394863333</v>
      </c>
      <c r="H175" s="9">
        <v>1000</v>
      </c>
      <c r="I175" s="9">
        <v>4536667</v>
      </c>
      <c r="J175" s="10">
        <v>0.99999749999999998</v>
      </c>
      <c r="K175" s="10">
        <v>0.98865833250000001</v>
      </c>
    </row>
    <row r="176" spans="1:11" x14ac:dyDescent="0.25">
      <c r="A176" s="7" t="s">
        <v>88</v>
      </c>
      <c r="B176">
        <v>0</v>
      </c>
      <c r="C176">
        <v>255167559</v>
      </c>
      <c r="D176">
        <v>254957353.06</v>
      </c>
      <c r="E176">
        <v>132118000</v>
      </c>
      <c r="F176">
        <v>131073000</v>
      </c>
      <c r="G176">
        <v>131073000</v>
      </c>
      <c r="H176" s="9">
        <v>210205.93999999762</v>
      </c>
      <c r="I176" s="9">
        <v>123049559</v>
      </c>
      <c r="J176" s="10">
        <v>0.99917620429170628</v>
      </c>
      <c r="K176" s="10">
        <v>0.51776958057587563</v>
      </c>
    </row>
    <row r="177" spans="1:11" x14ac:dyDescent="0.25">
      <c r="A177" s="2" t="s">
        <v>1757</v>
      </c>
      <c r="B177">
        <v>15858788080</v>
      </c>
      <c r="C177">
        <v>30366906458.630001</v>
      </c>
      <c r="D177">
        <v>20448340712.469997</v>
      </c>
      <c r="E177">
        <v>12194019191.41</v>
      </c>
      <c r="F177">
        <v>10379695103.66</v>
      </c>
      <c r="G177">
        <v>9736931275.3799992</v>
      </c>
      <c r="H177" s="9">
        <v>9918565746.1600037</v>
      </c>
      <c r="I177" s="9">
        <v>18172887267.220001</v>
      </c>
      <c r="J177" s="10">
        <v>0.67337582576373245</v>
      </c>
      <c r="K177" s="10">
        <v>0.40155618775400709</v>
      </c>
    </row>
    <row r="178" spans="1:11" x14ac:dyDescent="0.25">
      <c r="A178" s="3" t="s">
        <v>1712</v>
      </c>
      <c r="B178">
        <v>370847000</v>
      </c>
      <c r="C178">
        <v>5720321274.6499996</v>
      </c>
      <c r="D178">
        <v>4766500000</v>
      </c>
      <c r="E178">
        <v>330000000</v>
      </c>
      <c r="F178">
        <v>282101306.12</v>
      </c>
      <c r="G178">
        <v>273885992.07999998</v>
      </c>
      <c r="H178" s="9">
        <v>953821274.64999962</v>
      </c>
      <c r="I178" s="9">
        <v>5390321274.6499996</v>
      </c>
      <c r="J178" s="10">
        <v>0.83325739432207691</v>
      </c>
      <c r="K178" s="10">
        <v>5.7689067476405197E-2</v>
      </c>
    </row>
    <row r="179" spans="1:11" x14ac:dyDescent="0.25">
      <c r="A179" s="4" t="s">
        <v>1713</v>
      </c>
      <c r="B179">
        <v>370847000</v>
      </c>
      <c r="C179">
        <v>5720321274.6499996</v>
      </c>
      <c r="D179">
        <v>4766500000</v>
      </c>
      <c r="E179">
        <v>330000000</v>
      </c>
      <c r="F179">
        <v>282101306.12</v>
      </c>
      <c r="G179">
        <v>273885992.07999998</v>
      </c>
      <c r="H179" s="9">
        <v>953821274.64999962</v>
      </c>
      <c r="I179" s="9">
        <v>5390321274.6499996</v>
      </c>
      <c r="J179" s="10">
        <v>0.83325739432207691</v>
      </c>
      <c r="K179" s="10">
        <v>5.7689067476405197E-2</v>
      </c>
    </row>
    <row r="180" spans="1:11" x14ac:dyDescent="0.25">
      <c r="A180" s="5" t="s">
        <v>1772</v>
      </c>
      <c r="B180">
        <v>370847000</v>
      </c>
      <c r="C180">
        <v>5720321274.6499996</v>
      </c>
      <c r="D180">
        <v>4766500000</v>
      </c>
      <c r="E180">
        <v>330000000</v>
      </c>
      <c r="F180">
        <v>282101306.12</v>
      </c>
      <c r="G180">
        <v>273885992.07999998</v>
      </c>
      <c r="H180" s="9">
        <v>953821274.64999962</v>
      </c>
      <c r="I180" s="9">
        <v>5390321274.6499996</v>
      </c>
      <c r="J180" s="10">
        <v>0.83325739432207691</v>
      </c>
      <c r="K180" s="10">
        <v>5.7689067476405197E-2</v>
      </c>
    </row>
    <row r="181" spans="1:11" x14ac:dyDescent="0.25">
      <c r="A181" s="6" t="s">
        <v>1771</v>
      </c>
      <c r="B181">
        <v>0</v>
      </c>
      <c r="C181">
        <v>5349474274.6499996</v>
      </c>
      <c r="D181">
        <v>4413500000</v>
      </c>
      <c r="E181">
        <v>0</v>
      </c>
      <c r="F181">
        <v>0</v>
      </c>
      <c r="G181">
        <v>0</v>
      </c>
      <c r="H181" s="9">
        <v>935974274.64999962</v>
      </c>
      <c r="I181" s="9">
        <v>5349474274.6499996</v>
      </c>
      <c r="J181" s="10">
        <v>0.82503434419988164</v>
      </c>
      <c r="K181" s="10">
        <v>0</v>
      </c>
    </row>
    <row r="182" spans="1:11" x14ac:dyDescent="0.25">
      <c r="A182" s="7" t="s">
        <v>270</v>
      </c>
      <c r="B182">
        <v>0</v>
      </c>
      <c r="C182">
        <v>5349474274.6499996</v>
      </c>
      <c r="D182">
        <v>4413500000</v>
      </c>
      <c r="E182">
        <v>0</v>
      </c>
      <c r="F182">
        <v>0</v>
      </c>
      <c r="G182">
        <v>0</v>
      </c>
      <c r="H182" s="9">
        <v>935974274.64999962</v>
      </c>
      <c r="I182" s="9">
        <v>5349474274.6499996</v>
      </c>
      <c r="J182" s="10">
        <v>0.82503434419988164</v>
      </c>
      <c r="K182" s="10">
        <v>0</v>
      </c>
    </row>
    <row r="183" spans="1:11" x14ac:dyDescent="0.25">
      <c r="A183" s="6" t="s">
        <v>1773</v>
      </c>
      <c r="B183">
        <v>370847000</v>
      </c>
      <c r="C183">
        <v>370847000</v>
      </c>
      <c r="D183">
        <v>353000000</v>
      </c>
      <c r="E183">
        <v>330000000</v>
      </c>
      <c r="F183">
        <v>282101306.12</v>
      </c>
      <c r="G183">
        <v>273885992.07999998</v>
      </c>
      <c r="H183" s="9">
        <v>17847000</v>
      </c>
      <c r="I183" s="9">
        <v>40847000</v>
      </c>
      <c r="J183" s="10">
        <v>0.95187503202129176</v>
      </c>
      <c r="K183" s="10">
        <v>0.88985484579894136</v>
      </c>
    </row>
    <row r="184" spans="1:11" x14ac:dyDescent="0.25">
      <c r="A184" s="7" t="s">
        <v>274</v>
      </c>
      <c r="B184">
        <v>370847000</v>
      </c>
      <c r="C184">
        <v>370847000</v>
      </c>
      <c r="D184">
        <v>353000000</v>
      </c>
      <c r="E184">
        <v>330000000</v>
      </c>
      <c r="F184">
        <v>282101306.12</v>
      </c>
      <c r="G184">
        <v>273885992.07999998</v>
      </c>
      <c r="H184" s="9">
        <v>17847000</v>
      </c>
      <c r="I184" s="9">
        <v>40847000</v>
      </c>
      <c r="J184" s="10">
        <v>0.95187503202129176</v>
      </c>
      <c r="K184" s="10">
        <v>0.88985484579894136</v>
      </c>
    </row>
    <row r="185" spans="1:11" x14ac:dyDescent="0.25">
      <c r="A185" s="3" t="s">
        <v>1759</v>
      </c>
      <c r="B185">
        <v>15048714429</v>
      </c>
      <c r="C185">
        <v>23658055832.98</v>
      </c>
      <c r="D185">
        <v>14693311361.469999</v>
      </c>
      <c r="E185">
        <v>11625087791.41</v>
      </c>
      <c r="F185">
        <v>9947383297.5400009</v>
      </c>
      <c r="G185">
        <v>9321334783.2999992</v>
      </c>
      <c r="H185" s="9">
        <v>8964744471.5100002</v>
      </c>
      <c r="I185" s="9">
        <v>12032968041.57</v>
      </c>
      <c r="J185" s="10">
        <v>0.62107011096774523</v>
      </c>
      <c r="K185" s="10">
        <v>0.49137967521423709</v>
      </c>
    </row>
    <row r="186" spans="1:11" x14ac:dyDescent="0.25">
      <c r="A186" s="4" t="s">
        <v>1760</v>
      </c>
      <c r="B186">
        <v>11454896908</v>
      </c>
      <c r="C186">
        <v>19570927115.98</v>
      </c>
      <c r="D186">
        <v>10650682644.469999</v>
      </c>
      <c r="E186">
        <v>8321332520.6000004</v>
      </c>
      <c r="F186">
        <v>6995821736.7399998</v>
      </c>
      <c r="G186">
        <v>6581539684.8999996</v>
      </c>
      <c r="H186" s="9">
        <v>8920244471.5100002</v>
      </c>
      <c r="I186" s="9">
        <v>11249594595.379999</v>
      </c>
      <c r="J186" s="10">
        <v>0.54420940721676558</v>
      </c>
      <c r="K186" s="10">
        <v>0.42518846814392808</v>
      </c>
    </row>
    <row r="187" spans="1:11" x14ac:dyDescent="0.25">
      <c r="A187" s="5" t="s">
        <v>1761</v>
      </c>
      <c r="B187">
        <v>7140000000</v>
      </c>
      <c r="C187">
        <v>11243438050.879999</v>
      </c>
      <c r="D187">
        <v>3729847816.98</v>
      </c>
      <c r="E187">
        <v>2383777139.6500001</v>
      </c>
      <c r="F187">
        <v>1202032135.9200001</v>
      </c>
      <c r="G187">
        <v>833793167.08000004</v>
      </c>
      <c r="H187" s="9">
        <v>7513590233.8999996</v>
      </c>
      <c r="I187" s="9">
        <v>8859660911.2299995</v>
      </c>
      <c r="J187" s="10">
        <v>0.33173552432105702</v>
      </c>
      <c r="K187" s="10">
        <v>0.21201496631748037</v>
      </c>
    </row>
    <row r="188" spans="1:11" x14ac:dyDescent="0.25">
      <c r="A188" s="6" t="s">
        <v>1754</v>
      </c>
      <c r="B188">
        <v>7140000000</v>
      </c>
      <c r="C188">
        <v>10830394613.369999</v>
      </c>
      <c r="D188">
        <v>3729847816.98</v>
      </c>
      <c r="E188">
        <v>2383777139.6500001</v>
      </c>
      <c r="F188">
        <v>1202032135.9200001</v>
      </c>
      <c r="G188">
        <v>833793167.08000004</v>
      </c>
      <c r="H188" s="9">
        <v>7100546796.3899994</v>
      </c>
      <c r="I188" s="9">
        <v>8446617473.7199993</v>
      </c>
      <c r="J188" s="10">
        <v>0.34438706530374669</v>
      </c>
      <c r="K188" s="10">
        <v>0.22010067266683472</v>
      </c>
    </row>
    <row r="189" spans="1:11" x14ac:dyDescent="0.25">
      <c r="A189" s="7" t="s">
        <v>268</v>
      </c>
      <c r="B189">
        <v>7140000000</v>
      </c>
      <c r="C189">
        <v>7140000000</v>
      </c>
      <c r="D189">
        <v>1038576285.65</v>
      </c>
      <c r="E189">
        <v>1038576285.65</v>
      </c>
      <c r="F189">
        <v>833793167.08000004</v>
      </c>
      <c r="G189">
        <v>833793167.08000004</v>
      </c>
      <c r="H189" s="9">
        <v>6101423714.3500004</v>
      </c>
      <c r="I189" s="9">
        <v>6101423714.3500004</v>
      </c>
      <c r="J189" s="10">
        <v>0.14545886353641457</v>
      </c>
      <c r="K189" s="10">
        <v>0.14545886353641457</v>
      </c>
    </row>
    <row r="190" spans="1:11" x14ac:dyDescent="0.25">
      <c r="A190" s="7" t="s">
        <v>266</v>
      </c>
      <c r="B190">
        <v>0</v>
      </c>
      <c r="C190">
        <v>3690394613.3699999</v>
      </c>
      <c r="D190">
        <v>2691271531.3299999</v>
      </c>
      <c r="E190">
        <v>1345200854</v>
      </c>
      <c r="F190">
        <v>368238968.83999997</v>
      </c>
      <c r="G190">
        <v>0</v>
      </c>
      <c r="H190" s="9">
        <v>999123082.03999996</v>
      </c>
      <c r="I190" s="9">
        <v>2345193759.3699999</v>
      </c>
      <c r="J190" s="10">
        <v>0.72926388998611202</v>
      </c>
      <c r="K190" s="10">
        <v>0.3645140953562111</v>
      </c>
    </row>
    <row r="191" spans="1:11" x14ac:dyDescent="0.25">
      <c r="A191" s="6" t="s">
        <v>1758</v>
      </c>
      <c r="B191">
        <v>0</v>
      </c>
      <c r="C191">
        <v>413043437.50999999</v>
      </c>
      <c r="D191">
        <v>0</v>
      </c>
      <c r="E191">
        <v>0</v>
      </c>
      <c r="F191">
        <v>0</v>
      </c>
      <c r="G191">
        <v>0</v>
      </c>
      <c r="H191" s="9">
        <v>413043437.50999999</v>
      </c>
      <c r="I191" s="9">
        <v>413043437.50999999</v>
      </c>
      <c r="J191" s="10">
        <v>0</v>
      </c>
      <c r="K191" s="10">
        <v>0</v>
      </c>
    </row>
    <row r="192" spans="1:11" x14ac:dyDescent="0.25">
      <c r="A192" s="7" t="s">
        <v>246</v>
      </c>
      <c r="B192">
        <v>0</v>
      </c>
      <c r="C192">
        <v>27400761.510000002</v>
      </c>
      <c r="D192">
        <v>0</v>
      </c>
      <c r="E192">
        <v>0</v>
      </c>
      <c r="F192">
        <v>0</v>
      </c>
      <c r="G192">
        <v>0</v>
      </c>
      <c r="H192" s="9">
        <v>27400761.510000002</v>
      </c>
      <c r="I192" s="9">
        <v>27400761.510000002</v>
      </c>
      <c r="J192" s="10">
        <v>0</v>
      </c>
      <c r="K192" s="10">
        <v>0</v>
      </c>
    </row>
    <row r="193" spans="1:11" x14ac:dyDescent="0.25">
      <c r="A193" s="7" t="s">
        <v>323</v>
      </c>
      <c r="B193">
        <v>0</v>
      </c>
      <c r="C193">
        <v>385642676</v>
      </c>
      <c r="D193">
        <v>0</v>
      </c>
      <c r="E193">
        <v>0</v>
      </c>
      <c r="F193">
        <v>0</v>
      </c>
      <c r="G193">
        <v>0</v>
      </c>
      <c r="H193" s="9">
        <v>385642676</v>
      </c>
      <c r="I193" s="9">
        <v>385642676</v>
      </c>
      <c r="J193" s="10">
        <v>0</v>
      </c>
      <c r="K193" s="10">
        <v>0</v>
      </c>
    </row>
    <row r="194" spans="1:11" x14ac:dyDescent="0.25">
      <c r="A194" s="5" t="s">
        <v>1769</v>
      </c>
      <c r="B194">
        <v>274516666</v>
      </c>
      <c r="C194">
        <v>4115343886.0999999</v>
      </c>
      <c r="D194">
        <v>3417858869.71</v>
      </c>
      <c r="E194">
        <v>3174177373.6500001</v>
      </c>
      <c r="F194">
        <v>3115602193.52</v>
      </c>
      <c r="G194">
        <v>3111402193.52</v>
      </c>
      <c r="H194" s="9">
        <v>697485016.38999987</v>
      </c>
      <c r="I194" s="9">
        <v>941166512.44999981</v>
      </c>
      <c r="J194" s="10">
        <v>0.83051598221333878</v>
      </c>
      <c r="K194" s="10">
        <v>0.77130307004746623</v>
      </c>
    </row>
    <row r="195" spans="1:11" x14ac:dyDescent="0.25">
      <c r="A195" s="6" t="s">
        <v>1722</v>
      </c>
      <c r="B195">
        <v>274516665</v>
      </c>
      <c r="C195">
        <v>534516665</v>
      </c>
      <c r="D195">
        <v>534516665</v>
      </c>
      <c r="E195">
        <v>290853960</v>
      </c>
      <c r="F195">
        <v>257787294</v>
      </c>
      <c r="G195">
        <v>253587294</v>
      </c>
      <c r="H195" s="9">
        <v>0</v>
      </c>
      <c r="I195" s="9">
        <v>243662705</v>
      </c>
      <c r="J195" s="10">
        <v>1</v>
      </c>
      <c r="K195" s="10">
        <v>0.54414385751658467</v>
      </c>
    </row>
    <row r="196" spans="1:11" x14ac:dyDescent="0.25">
      <c r="A196" s="7" t="s">
        <v>288</v>
      </c>
      <c r="B196">
        <v>274516665</v>
      </c>
      <c r="C196">
        <v>534516665</v>
      </c>
      <c r="D196">
        <v>534516665</v>
      </c>
      <c r="E196">
        <v>290853960</v>
      </c>
      <c r="F196">
        <v>257787294</v>
      </c>
      <c r="G196">
        <v>253587294</v>
      </c>
      <c r="H196" s="9">
        <v>0</v>
      </c>
      <c r="I196" s="9">
        <v>243662705</v>
      </c>
      <c r="J196" s="10">
        <v>1</v>
      </c>
      <c r="K196" s="10">
        <v>0.54414385751658467</v>
      </c>
    </row>
    <row r="197" spans="1:11" x14ac:dyDescent="0.25">
      <c r="A197" s="6" t="s">
        <v>1782</v>
      </c>
      <c r="B197">
        <v>1</v>
      </c>
      <c r="C197">
        <v>3458745333.9000001</v>
      </c>
      <c r="D197">
        <v>2883342204.71</v>
      </c>
      <c r="E197">
        <v>2883323413.6500001</v>
      </c>
      <c r="F197">
        <v>2857814899.52</v>
      </c>
      <c r="G197">
        <v>2857814899.52</v>
      </c>
      <c r="H197" s="9">
        <v>575403129.19000006</v>
      </c>
      <c r="I197" s="9">
        <v>575421920.25</v>
      </c>
      <c r="J197" s="10">
        <v>0.83363819141284135</v>
      </c>
      <c r="K197" s="10">
        <v>0.83363275850056073</v>
      </c>
    </row>
    <row r="198" spans="1:11" x14ac:dyDescent="0.25">
      <c r="A198" s="7" t="s">
        <v>314</v>
      </c>
      <c r="B198">
        <v>1</v>
      </c>
      <c r="C198">
        <v>1</v>
      </c>
      <c r="D198">
        <v>0</v>
      </c>
      <c r="E198">
        <v>0</v>
      </c>
      <c r="F198">
        <v>0</v>
      </c>
      <c r="G198">
        <v>0</v>
      </c>
      <c r="H198" s="9">
        <v>1</v>
      </c>
      <c r="I198" s="9">
        <v>1</v>
      </c>
      <c r="J198" s="10">
        <v>0</v>
      </c>
      <c r="K198" s="10">
        <v>0</v>
      </c>
    </row>
    <row r="199" spans="1:11" x14ac:dyDescent="0.25">
      <c r="A199" s="7" t="s">
        <v>316</v>
      </c>
      <c r="B199">
        <v>0</v>
      </c>
      <c r="C199">
        <v>696961852</v>
      </c>
      <c r="D199">
        <v>696961852</v>
      </c>
      <c r="E199">
        <v>696961852</v>
      </c>
      <c r="F199">
        <v>671453337.87</v>
      </c>
      <c r="G199">
        <v>671453337.87</v>
      </c>
      <c r="H199" s="9">
        <v>0</v>
      </c>
      <c r="I199" s="9">
        <v>0</v>
      </c>
      <c r="J199" s="10">
        <v>1</v>
      </c>
      <c r="K199" s="10">
        <v>1</v>
      </c>
    </row>
    <row r="200" spans="1:11" x14ac:dyDescent="0.25">
      <c r="A200" s="7" t="s">
        <v>310</v>
      </c>
      <c r="B200">
        <v>0</v>
      </c>
      <c r="C200">
        <v>2761783480.9000001</v>
      </c>
      <c r="D200">
        <v>2186380352.71</v>
      </c>
      <c r="E200">
        <v>2186361561.6500001</v>
      </c>
      <c r="F200">
        <v>2186361561.6500001</v>
      </c>
      <c r="G200">
        <v>2186361561.6500001</v>
      </c>
      <c r="H200" s="9">
        <v>575403128.19000006</v>
      </c>
      <c r="I200" s="9">
        <v>575421919.25</v>
      </c>
      <c r="J200" s="10">
        <v>0.79165523576725505</v>
      </c>
      <c r="K200" s="10">
        <v>0.79164843180882394</v>
      </c>
    </row>
    <row r="201" spans="1:11" x14ac:dyDescent="0.25">
      <c r="A201" s="6" t="s">
        <v>1768</v>
      </c>
      <c r="B201">
        <v>0</v>
      </c>
      <c r="C201">
        <v>122081887.2</v>
      </c>
      <c r="D201">
        <v>0</v>
      </c>
      <c r="E201">
        <v>0</v>
      </c>
      <c r="F201">
        <v>0</v>
      </c>
      <c r="G201">
        <v>0</v>
      </c>
      <c r="H201" s="9">
        <v>122081887.2</v>
      </c>
      <c r="I201" s="9">
        <v>122081887.2</v>
      </c>
      <c r="J201" s="10">
        <v>0</v>
      </c>
      <c r="K201" s="10">
        <v>0</v>
      </c>
    </row>
    <row r="202" spans="1:11" x14ac:dyDescent="0.25">
      <c r="A202" s="7" t="s">
        <v>258</v>
      </c>
      <c r="B202">
        <v>0</v>
      </c>
      <c r="C202">
        <v>122081887.2</v>
      </c>
      <c r="D202">
        <v>0</v>
      </c>
      <c r="E202">
        <v>0</v>
      </c>
      <c r="F202">
        <v>0</v>
      </c>
      <c r="G202">
        <v>0</v>
      </c>
      <c r="H202" s="9">
        <v>122081887.2</v>
      </c>
      <c r="I202" s="9">
        <v>122081887.2</v>
      </c>
      <c r="J202" s="10">
        <v>0</v>
      </c>
      <c r="K202" s="10">
        <v>0</v>
      </c>
    </row>
    <row r="203" spans="1:11" x14ac:dyDescent="0.25">
      <c r="A203" s="5" t="s">
        <v>1762</v>
      </c>
      <c r="B203">
        <v>1310816219</v>
      </c>
      <c r="C203">
        <v>1482581156</v>
      </c>
      <c r="D203">
        <v>1199991929.23</v>
      </c>
      <c r="E203">
        <v>1031280376.5599999</v>
      </c>
      <c r="F203">
        <v>1012780376.5599999</v>
      </c>
      <c r="G203">
        <v>999122227.46000004</v>
      </c>
      <c r="H203" s="9">
        <v>282589226.76999998</v>
      </c>
      <c r="I203" s="9">
        <v>451300779.44000006</v>
      </c>
      <c r="J203" s="10">
        <v>0.80939375519082879</v>
      </c>
      <c r="K203" s="10">
        <v>0.69559792554114985</v>
      </c>
    </row>
    <row r="204" spans="1:11" x14ac:dyDescent="0.25">
      <c r="A204" s="6" t="s">
        <v>1722</v>
      </c>
      <c r="B204">
        <v>1200000000</v>
      </c>
      <c r="C204">
        <v>1200000000</v>
      </c>
      <c r="D204">
        <v>1199991929.23</v>
      </c>
      <c r="E204">
        <v>1031280376.5599999</v>
      </c>
      <c r="F204">
        <v>1012780376.5599999</v>
      </c>
      <c r="G204">
        <v>999122227.46000004</v>
      </c>
      <c r="H204" s="9">
        <v>8070.7699999809265</v>
      </c>
      <c r="I204" s="9">
        <v>168719623.44000006</v>
      </c>
      <c r="J204" s="10">
        <v>0.9999932743583333</v>
      </c>
      <c r="K204" s="10">
        <v>0.85940031379999993</v>
      </c>
    </row>
    <row r="205" spans="1:11" x14ac:dyDescent="0.25">
      <c r="A205" s="7" t="s">
        <v>290</v>
      </c>
      <c r="B205">
        <v>1200000000</v>
      </c>
      <c r="C205">
        <v>1200000000</v>
      </c>
      <c r="D205">
        <v>1199991929.23</v>
      </c>
      <c r="E205">
        <v>1031280376.5599999</v>
      </c>
      <c r="F205">
        <v>1012780376.5599999</v>
      </c>
      <c r="G205">
        <v>999122227.46000004</v>
      </c>
      <c r="H205" s="9">
        <v>8070.7699999809265</v>
      </c>
      <c r="I205" s="9">
        <v>168719623.44000006</v>
      </c>
      <c r="J205" s="10">
        <v>0.9999932743583333</v>
      </c>
      <c r="K205" s="10">
        <v>0.85940031379999993</v>
      </c>
    </row>
    <row r="206" spans="1:11" x14ac:dyDescent="0.25">
      <c r="A206" s="6" t="s">
        <v>1755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 s="9">
        <v>0</v>
      </c>
      <c r="I206" s="9">
        <v>0</v>
      </c>
      <c r="J206" s="10" t="e">
        <v>#DIV/0!</v>
      </c>
      <c r="K206" s="10" t="e">
        <v>#DIV/0!</v>
      </c>
    </row>
    <row r="207" spans="1:11" x14ac:dyDescent="0.25">
      <c r="A207" s="7" t="s">
        <v>278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 s="9">
        <v>0</v>
      </c>
      <c r="I207" s="9">
        <v>0</v>
      </c>
      <c r="J207" s="10" t="e">
        <v>#DIV/0!</v>
      </c>
      <c r="K207" s="10" t="e">
        <v>#DIV/0!</v>
      </c>
    </row>
    <row r="208" spans="1:11" x14ac:dyDescent="0.25">
      <c r="A208" s="6" t="s">
        <v>1758</v>
      </c>
      <c r="B208">
        <v>110816219</v>
      </c>
      <c r="C208">
        <v>282581156</v>
      </c>
      <c r="D208">
        <v>0</v>
      </c>
      <c r="E208">
        <v>0</v>
      </c>
      <c r="F208">
        <v>0</v>
      </c>
      <c r="G208">
        <v>0</v>
      </c>
      <c r="H208" s="9">
        <v>282581156</v>
      </c>
      <c r="I208" s="9">
        <v>282581156</v>
      </c>
      <c r="J208" s="10">
        <v>0</v>
      </c>
      <c r="K208" s="10">
        <v>0</v>
      </c>
    </row>
    <row r="209" spans="1:11" x14ac:dyDescent="0.25">
      <c r="A209" s="7" t="s">
        <v>262</v>
      </c>
      <c r="B209">
        <v>110816219</v>
      </c>
      <c r="C209">
        <v>110816219</v>
      </c>
      <c r="D209">
        <v>0</v>
      </c>
      <c r="E209">
        <v>0</v>
      </c>
      <c r="F209">
        <v>0</v>
      </c>
      <c r="G209">
        <v>0</v>
      </c>
      <c r="H209" s="9">
        <v>110816219</v>
      </c>
      <c r="I209" s="9">
        <v>110816219</v>
      </c>
      <c r="J209" s="10">
        <v>0</v>
      </c>
      <c r="K209" s="10">
        <v>0</v>
      </c>
    </row>
    <row r="210" spans="1:11" x14ac:dyDescent="0.25">
      <c r="A210" s="7" t="s">
        <v>250</v>
      </c>
      <c r="B210">
        <v>0</v>
      </c>
      <c r="C210">
        <v>171764937</v>
      </c>
      <c r="D210">
        <v>0</v>
      </c>
      <c r="E210">
        <v>0</v>
      </c>
      <c r="F210">
        <v>0</v>
      </c>
      <c r="G210">
        <v>0</v>
      </c>
      <c r="H210" s="9">
        <v>171764937</v>
      </c>
      <c r="I210" s="9">
        <v>171764937</v>
      </c>
      <c r="J210" s="10">
        <v>0</v>
      </c>
      <c r="K210" s="10">
        <v>0</v>
      </c>
    </row>
    <row r="211" spans="1:11" x14ac:dyDescent="0.25">
      <c r="A211" s="5" t="s">
        <v>1777</v>
      </c>
      <c r="B211">
        <v>164709994</v>
      </c>
      <c r="C211">
        <v>164709994</v>
      </c>
      <c r="D211">
        <v>164709994</v>
      </c>
      <c r="E211">
        <v>131607031.91</v>
      </c>
      <c r="F211">
        <v>131607031.91</v>
      </c>
      <c r="G211">
        <v>120022098.01000001</v>
      </c>
      <c r="H211" s="9">
        <v>0</v>
      </c>
      <c r="I211" s="9">
        <v>33102962.090000004</v>
      </c>
      <c r="J211" s="10">
        <v>1</v>
      </c>
      <c r="K211" s="10">
        <v>0.79902274727786093</v>
      </c>
    </row>
    <row r="212" spans="1:11" x14ac:dyDescent="0.25">
      <c r="A212" s="6" t="s">
        <v>1722</v>
      </c>
      <c r="B212">
        <v>164709994</v>
      </c>
      <c r="C212">
        <v>164709994</v>
      </c>
      <c r="D212">
        <v>164709994</v>
      </c>
      <c r="E212">
        <v>131607031.91</v>
      </c>
      <c r="F212">
        <v>131607031.91</v>
      </c>
      <c r="G212">
        <v>120022098.01000001</v>
      </c>
      <c r="H212" s="9">
        <v>0</v>
      </c>
      <c r="I212" s="9">
        <v>33102962.090000004</v>
      </c>
      <c r="J212" s="10">
        <v>1</v>
      </c>
      <c r="K212" s="10">
        <v>0.79902274727786093</v>
      </c>
    </row>
    <row r="213" spans="1:11" x14ac:dyDescent="0.25">
      <c r="A213" s="7" t="s">
        <v>292</v>
      </c>
      <c r="B213">
        <v>164709994</v>
      </c>
      <c r="C213">
        <v>164709994</v>
      </c>
      <c r="D213">
        <v>164709994</v>
      </c>
      <c r="E213">
        <v>131607031.91</v>
      </c>
      <c r="F213">
        <v>131607031.91</v>
      </c>
      <c r="G213">
        <v>120022098.01000001</v>
      </c>
      <c r="H213" s="9">
        <v>0</v>
      </c>
      <c r="I213" s="9">
        <v>33102962.090000004</v>
      </c>
      <c r="J213" s="10">
        <v>1</v>
      </c>
      <c r="K213" s="10">
        <v>0.79902274727786093</v>
      </c>
    </row>
    <row r="214" spans="1:11" x14ac:dyDescent="0.25">
      <c r="A214" s="5" t="s">
        <v>1770</v>
      </c>
      <c r="B214">
        <v>2084137371</v>
      </c>
      <c r="C214">
        <v>2084137371</v>
      </c>
      <c r="D214">
        <v>1853757376.55</v>
      </c>
      <c r="E214">
        <v>1389499998.8299999</v>
      </c>
      <c r="F214">
        <v>1375099998.8299999</v>
      </c>
      <c r="G214">
        <v>1363199998.8299999</v>
      </c>
      <c r="H214" s="9">
        <v>230379994.45000005</v>
      </c>
      <c r="I214" s="9">
        <v>694637372.17000008</v>
      </c>
      <c r="J214" s="10">
        <v>0.88946026415741475</v>
      </c>
      <c r="K214" s="10">
        <v>0.66670269348094713</v>
      </c>
    </row>
    <row r="215" spans="1:11" x14ac:dyDescent="0.25">
      <c r="A215" s="6" t="s">
        <v>1722</v>
      </c>
      <c r="B215">
        <v>1500000000</v>
      </c>
      <c r="C215">
        <v>1500000000</v>
      </c>
      <c r="D215">
        <v>1499992529.3</v>
      </c>
      <c r="E215">
        <v>1389499998.8299999</v>
      </c>
      <c r="F215">
        <v>1375099998.8299999</v>
      </c>
      <c r="G215">
        <v>1363199998.8299999</v>
      </c>
      <c r="H215" s="9">
        <v>7470.7000000476837</v>
      </c>
      <c r="I215" s="9">
        <v>110500001.17000008</v>
      </c>
      <c r="J215" s="10">
        <v>0.99999501953333325</v>
      </c>
      <c r="K215" s="10">
        <v>0.92633333255333328</v>
      </c>
    </row>
    <row r="216" spans="1:11" x14ac:dyDescent="0.25">
      <c r="A216" s="7" t="s">
        <v>317</v>
      </c>
      <c r="B216">
        <v>1500000000</v>
      </c>
      <c r="C216">
        <v>1500000000</v>
      </c>
      <c r="D216">
        <v>1499992529.3</v>
      </c>
      <c r="E216">
        <v>1389499998.8299999</v>
      </c>
      <c r="F216">
        <v>1375099998.8299999</v>
      </c>
      <c r="G216">
        <v>1363199998.8299999</v>
      </c>
      <c r="H216" s="9">
        <v>7470.7000000476837</v>
      </c>
      <c r="I216" s="9">
        <v>110500001.17000008</v>
      </c>
      <c r="J216" s="10">
        <v>0.99999501953333325</v>
      </c>
      <c r="K216" s="10">
        <v>0.92633333255333328</v>
      </c>
    </row>
    <row r="217" spans="1:11" x14ac:dyDescent="0.25">
      <c r="A217" s="6" t="s">
        <v>1752</v>
      </c>
      <c r="B217">
        <v>584137371</v>
      </c>
      <c r="C217">
        <v>584137371</v>
      </c>
      <c r="D217">
        <v>353764847.25</v>
      </c>
      <c r="E217">
        <v>0</v>
      </c>
      <c r="F217">
        <v>0</v>
      </c>
      <c r="G217">
        <v>0</v>
      </c>
      <c r="H217" s="9">
        <v>230372523.75</v>
      </c>
      <c r="I217" s="9">
        <v>584137371</v>
      </c>
      <c r="J217" s="10">
        <v>0.60561926836555713</v>
      </c>
      <c r="K217" s="10">
        <v>0</v>
      </c>
    </row>
    <row r="218" spans="1:11" x14ac:dyDescent="0.25">
      <c r="A218" s="7" t="s">
        <v>264</v>
      </c>
      <c r="B218">
        <v>584137371</v>
      </c>
      <c r="C218">
        <v>584137371</v>
      </c>
      <c r="D218">
        <v>353764847.25</v>
      </c>
      <c r="E218">
        <v>0</v>
      </c>
      <c r="F218">
        <v>0</v>
      </c>
      <c r="G218">
        <v>0</v>
      </c>
      <c r="H218" s="9">
        <v>230372523.75</v>
      </c>
      <c r="I218" s="9">
        <v>584137371</v>
      </c>
      <c r="J218" s="10">
        <v>0.60561926836555713</v>
      </c>
      <c r="K218" s="10">
        <v>0</v>
      </c>
    </row>
    <row r="219" spans="1:11" x14ac:dyDescent="0.25">
      <c r="A219" s="5" t="s">
        <v>1778</v>
      </c>
      <c r="B219">
        <v>274516658</v>
      </c>
      <c r="C219">
        <v>274516658</v>
      </c>
      <c r="D219">
        <v>274516658</v>
      </c>
      <c r="E219">
        <v>210990600</v>
      </c>
      <c r="F219">
        <v>158700000</v>
      </c>
      <c r="G219">
        <v>154000000</v>
      </c>
      <c r="H219" s="9">
        <v>0</v>
      </c>
      <c r="I219" s="9">
        <v>63526058</v>
      </c>
      <c r="J219" s="10">
        <v>1</v>
      </c>
      <c r="K219" s="10">
        <v>0.76858942381558504</v>
      </c>
    </row>
    <row r="220" spans="1:11" x14ac:dyDescent="0.25">
      <c r="A220" s="6" t="s">
        <v>1722</v>
      </c>
      <c r="B220">
        <v>274516658</v>
      </c>
      <c r="C220">
        <v>274516658</v>
      </c>
      <c r="D220">
        <v>274516658</v>
      </c>
      <c r="E220">
        <v>210990600</v>
      </c>
      <c r="F220">
        <v>158700000</v>
      </c>
      <c r="G220">
        <v>154000000</v>
      </c>
      <c r="H220" s="9">
        <v>0</v>
      </c>
      <c r="I220" s="9">
        <v>63526058</v>
      </c>
      <c r="J220" s="10">
        <v>1</v>
      </c>
      <c r="K220" s="10">
        <v>0.76858942381558504</v>
      </c>
    </row>
    <row r="221" spans="1:11" x14ac:dyDescent="0.25">
      <c r="A221" s="7" t="s">
        <v>294</v>
      </c>
      <c r="B221">
        <v>274516658</v>
      </c>
      <c r="C221">
        <v>274516658</v>
      </c>
      <c r="D221">
        <v>274516658</v>
      </c>
      <c r="E221">
        <v>210990600</v>
      </c>
      <c r="F221">
        <v>158700000</v>
      </c>
      <c r="G221">
        <v>154000000</v>
      </c>
      <c r="H221" s="9">
        <v>0</v>
      </c>
      <c r="I221" s="9">
        <v>63526058</v>
      </c>
      <c r="J221" s="10">
        <v>1</v>
      </c>
      <c r="K221" s="10">
        <v>0.76858942381558504</v>
      </c>
    </row>
    <row r="222" spans="1:11" x14ac:dyDescent="0.25">
      <c r="A222" s="5" t="s">
        <v>1774</v>
      </c>
      <c r="B222">
        <v>206200000</v>
      </c>
      <c r="C222">
        <v>206200000</v>
      </c>
      <c r="D222">
        <v>10000000</v>
      </c>
      <c r="E222">
        <v>0</v>
      </c>
      <c r="F222">
        <v>0</v>
      </c>
      <c r="G222">
        <v>0</v>
      </c>
      <c r="H222" s="9">
        <v>196200000</v>
      </c>
      <c r="I222" s="9">
        <v>206200000</v>
      </c>
      <c r="J222" s="10">
        <v>4.8496605237633363E-2</v>
      </c>
      <c r="K222" s="10">
        <v>0</v>
      </c>
    </row>
    <row r="223" spans="1:11" x14ac:dyDescent="0.25">
      <c r="A223" s="6" t="s">
        <v>1755</v>
      </c>
      <c r="B223">
        <v>206200000</v>
      </c>
      <c r="C223">
        <v>206200000</v>
      </c>
      <c r="D223">
        <v>10000000</v>
      </c>
      <c r="E223">
        <v>0</v>
      </c>
      <c r="F223">
        <v>0</v>
      </c>
      <c r="G223">
        <v>0</v>
      </c>
      <c r="H223" s="9">
        <v>196200000</v>
      </c>
      <c r="I223" s="9">
        <v>206200000</v>
      </c>
      <c r="J223" s="10">
        <v>4.8496605237633363E-2</v>
      </c>
      <c r="K223" s="10">
        <v>0</v>
      </c>
    </row>
    <row r="224" spans="1:11" x14ac:dyDescent="0.25">
      <c r="A224" s="7" t="s">
        <v>284</v>
      </c>
      <c r="B224">
        <v>206200000</v>
      </c>
      <c r="C224">
        <v>6200000</v>
      </c>
      <c r="D224">
        <v>0</v>
      </c>
      <c r="E224">
        <v>0</v>
      </c>
      <c r="F224">
        <v>0</v>
      </c>
      <c r="G224">
        <v>0</v>
      </c>
      <c r="H224" s="9">
        <v>6200000</v>
      </c>
      <c r="I224" s="9">
        <v>6200000</v>
      </c>
      <c r="J224" s="10">
        <v>0</v>
      </c>
      <c r="K224" s="10">
        <v>0</v>
      </c>
    </row>
    <row r="225" spans="1:11" x14ac:dyDescent="0.25">
      <c r="A225" s="7" t="s">
        <v>280</v>
      </c>
      <c r="B225">
        <v>0</v>
      </c>
      <c r="C225">
        <v>200000000</v>
      </c>
      <c r="D225">
        <v>10000000</v>
      </c>
      <c r="E225">
        <v>0</v>
      </c>
      <c r="F225">
        <v>0</v>
      </c>
      <c r="G225">
        <v>0</v>
      </c>
      <c r="H225" s="9">
        <v>190000000</v>
      </c>
      <c r="I225" s="9">
        <v>200000000</v>
      </c>
      <c r="J225" s="10">
        <v>0.05</v>
      </c>
      <c r="K225" s="10">
        <v>0</v>
      </c>
    </row>
    <row r="226" spans="1:11" x14ac:dyDescent="0.25">
      <c r="A226" s="4" t="s">
        <v>1763</v>
      </c>
      <c r="B226">
        <v>2574516658</v>
      </c>
      <c r="C226">
        <v>3017827854</v>
      </c>
      <c r="D226">
        <v>3017827854</v>
      </c>
      <c r="E226">
        <v>2423921416.5</v>
      </c>
      <c r="F226">
        <v>2365635789.02</v>
      </c>
      <c r="G226">
        <v>2359195699.6800003</v>
      </c>
      <c r="H226" s="9">
        <v>0</v>
      </c>
      <c r="I226" s="9">
        <v>593906437.5</v>
      </c>
      <c r="J226" s="10">
        <v>1</v>
      </c>
      <c r="K226" s="10">
        <v>0.80320069061831911</v>
      </c>
    </row>
    <row r="227" spans="1:11" x14ac:dyDescent="0.25">
      <c r="A227" s="5" t="s">
        <v>1779</v>
      </c>
      <c r="B227">
        <v>374516658</v>
      </c>
      <c r="C227">
        <v>374516658</v>
      </c>
      <c r="D227">
        <v>374516658</v>
      </c>
      <c r="E227">
        <v>76500000</v>
      </c>
      <c r="F227">
        <v>71000000</v>
      </c>
      <c r="G227">
        <v>68000000</v>
      </c>
      <c r="H227" s="9">
        <v>0</v>
      </c>
      <c r="I227" s="9">
        <v>298016658</v>
      </c>
      <c r="J227" s="10">
        <v>1</v>
      </c>
      <c r="K227" s="10">
        <v>0.20426327738938652</v>
      </c>
    </row>
    <row r="228" spans="1:11" x14ac:dyDescent="0.25">
      <c r="A228" s="6" t="s">
        <v>1722</v>
      </c>
      <c r="B228">
        <v>374516658</v>
      </c>
      <c r="C228">
        <v>374516658</v>
      </c>
      <c r="D228">
        <v>374516658</v>
      </c>
      <c r="E228">
        <v>76500000</v>
      </c>
      <c r="F228">
        <v>71000000</v>
      </c>
      <c r="G228">
        <v>68000000</v>
      </c>
      <c r="H228" s="9">
        <v>0</v>
      </c>
      <c r="I228" s="9">
        <v>298016658</v>
      </c>
      <c r="J228" s="10">
        <v>1</v>
      </c>
      <c r="K228" s="10">
        <v>0.20426327738938652</v>
      </c>
    </row>
    <row r="229" spans="1:11" x14ac:dyDescent="0.25">
      <c r="A229" s="7" t="s">
        <v>296</v>
      </c>
      <c r="B229">
        <v>374516658</v>
      </c>
      <c r="C229">
        <v>374516658</v>
      </c>
      <c r="D229">
        <v>374516658</v>
      </c>
      <c r="E229">
        <v>76500000</v>
      </c>
      <c r="F229">
        <v>71000000</v>
      </c>
      <c r="G229">
        <v>68000000</v>
      </c>
      <c r="H229" s="9">
        <v>0</v>
      </c>
      <c r="I229" s="9">
        <v>298016658</v>
      </c>
      <c r="J229" s="10">
        <v>1</v>
      </c>
      <c r="K229" s="10">
        <v>0.20426327738938652</v>
      </c>
    </row>
    <row r="230" spans="1:11" x14ac:dyDescent="0.25">
      <c r="A230" s="5" t="s">
        <v>1764</v>
      </c>
      <c r="B230">
        <v>2200000000</v>
      </c>
      <c r="C230">
        <v>2643311196</v>
      </c>
      <c r="D230">
        <v>2643311196</v>
      </c>
      <c r="E230">
        <v>2347421416.5</v>
      </c>
      <c r="F230">
        <v>2294635789.02</v>
      </c>
      <c r="G230">
        <v>2291195699.6800003</v>
      </c>
      <c r="H230" s="9">
        <v>0</v>
      </c>
      <c r="I230" s="9">
        <v>295889779.5</v>
      </c>
      <c r="J230" s="10">
        <v>1</v>
      </c>
      <c r="K230" s="10">
        <v>0.88806093662079733</v>
      </c>
    </row>
    <row r="231" spans="1:11" x14ac:dyDescent="0.25">
      <c r="A231" s="6" t="s">
        <v>1722</v>
      </c>
      <c r="B231">
        <v>2200000000</v>
      </c>
      <c r="C231">
        <v>2200000000</v>
      </c>
      <c r="D231">
        <v>2200000000</v>
      </c>
      <c r="E231">
        <v>2030819628</v>
      </c>
      <c r="F231">
        <v>1978034000.52</v>
      </c>
      <c r="G231">
        <v>1974593911.1800001</v>
      </c>
      <c r="H231" s="9">
        <v>0</v>
      </c>
      <c r="I231" s="9">
        <v>169180372</v>
      </c>
      <c r="J231" s="10">
        <v>1</v>
      </c>
      <c r="K231" s="10">
        <v>0.92309983090909087</v>
      </c>
    </row>
    <row r="232" spans="1:11" x14ac:dyDescent="0.25">
      <c r="A232" s="7" t="s">
        <v>298</v>
      </c>
      <c r="B232">
        <v>200000000</v>
      </c>
      <c r="C232">
        <v>200000000</v>
      </c>
      <c r="D232">
        <v>200000000</v>
      </c>
      <c r="E232">
        <v>112785627.48</v>
      </c>
      <c r="F232">
        <v>60000000</v>
      </c>
      <c r="G232">
        <v>60000000</v>
      </c>
      <c r="H232" s="9">
        <v>0</v>
      </c>
      <c r="I232" s="9">
        <v>87214372.519999996</v>
      </c>
      <c r="J232" s="10">
        <v>1</v>
      </c>
      <c r="K232" s="10">
        <v>0.56392813740000003</v>
      </c>
    </row>
    <row r="233" spans="1:11" x14ac:dyDescent="0.25">
      <c r="A233" s="7" t="s">
        <v>300</v>
      </c>
      <c r="B233">
        <v>500000000</v>
      </c>
      <c r="C233">
        <v>500000000</v>
      </c>
      <c r="D233">
        <v>500000000</v>
      </c>
      <c r="E233">
        <v>469461689.51999998</v>
      </c>
      <c r="F233">
        <v>469461689.51999998</v>
      </c>
      <c r="G233">
        <v>466021600.18000001</v>
      </c>
      <c r="H233" s="9">
        <v>0</v>
      </c>
      <c r="I233" s="9">
        <v>30538310.480000019</v>
      </c>
      <c r="J233" s="10">
        <v>1</v>
      </c>
      <c r="K233" s="10">
        <v>0.93892337904000001</v>
      </c>
    </row>
    <row r="234" spans="1:11" x14ac:dyDescent="0.25">
      <c r="A234" s="7" t="s">
        <v>302</v>
      </c>
      <c r="B234">
        <v>1500000000</v>
      </c>
      <c r="C234">
        <v>1500000000</v>
      </c>
      <c r="D234">
        <v>1500000000</v>
      </c>
      <c r="E234">
        <v>1448572311</v>
      </c>
      <c r="F234">
        <v>1448572311</v>
      </c>
      <c r="G234">
        <v>1448572311</v>
      </c>
      <c r="H234" s="9">
        <v>0</v>
      </c>
      <c r="I234" s="9">
        <v>51427689</v>
      </c>
      <c r="J234" s="10">
        <v>1</v>
      </c>
      <c r="K234" s="10">
        <v>0.965714874</v>
      </c>
    </row>
    <row r="235" spans="1:11" x14ac:dyDescent="0.25">
      <c r="A235" s="6" t="s">
        <v>1738</v>
      </c>
      <c r="B235">
        <v>0</v>
      </c>
      <c r="C235">
        <v>443311196</v>
      </c>
      <c r="D235">
        <v>443311196</v>
      </c>
      <c r="E235">
        <v>316601788.5</v>
      </c>
      <c r="F235">
        <v>316601788.5</v>
      </c>
      <c r="G235">
        <v>316601788.5</v>
      </c>
      <c r="H235" s="9">
        <v>0</v>
      </c>
      <c r="I235" s="9">
        <v>126709407.5</v>
      </c>
      <c r="J235" s="10">
        <v>1</v>
      </c>
      <c r="K235" s="10">
        <v>0.71417503405440719</v>
      </c>
    </row>
    <row r="236" spans="1:11" x14ac:dyDescent="0.25">
      <c r="A236" s="7" t="s">
        <v>252</v>
      </c>
      <c r="B236">
        <v>0</v>
      </c>
      <c r="C236">
        <v>141423408</v>
      </c>
      <c r="D236">
        <v>141423408</v>
      </c>
      <c r="E236">
        <v>70060095</v>
      </c>
      <c r="F236">
        <v>70060095</v>
      </c>
      <c r="G236">
        <v>70060095</v>
      </c>
      <c r="H236" s="9">
        <v>0</v>
      </c>
      <c r="I236" s="9">
        <v>71363313</v>
      </c>
      <c r="J236" s="10">
        <v>1</v>
      </c>
      <c r="K236" s="10">
        <v>0.49539249542056008</v>
      </c>
    </row>
    <row r="237" spans="1:11" x14ac:dyDescent="0.25">
      <c r="A237" s="7" t="s">
        <v>254</v>
      </c>
      <c r="B237">
        <v>0</v>
      </c>
      <c r="C237">
        <v>301887788</v>
      </c>
      <c r="D237">
        <v>301887788</v>
      </c>
      <c r="E237">
        <v>246541693.5</v>
      </c>
      <c r="F237">
        <v>246541693.5</v>
      </c>
      <c r="G237">
        <v>246541693.5</v>
      </c>
      <c r="H237" s="9">
        <v>0</v>
      </c>
      <c r="I237" s="9">
        <v>55346094.5</v>
      </c>
      <c r="J237" s="10">
        <v>1</v>
      </c>
      <c r="K237" s="10">
        <v>0.81666666655625031</v>
      </c>
    </row>
    <row r="238" spans="1:11" x14ac:dyDescent="0.25">
      <c r="A238" s="4" t="s">
        <v>1775</v>
      </c>
      <c r="B238">
        <v>1019300863</v>
      </c>
      <c r="C238">
        <v>1069300863</v>
      </c>
      <c r="D238">
        <v>1024800863</v>
      </c>
      <c r="E238">
        <v>879833854.31000006</v>
      </c>
      <c r="F238">
        <v>585925771.77999997</v>
      </c>
      <c r="G238">
        <v>380599398.72000003</v>
      </c>
      <c r="H238" s="9">
        <v>44500000</v>
      </c>
      <c r="I238" s="9">
        <v>189467008.68999994</v>
      </c>
      <c r="J238" s="10">
        <v>0.95838402311286641</v>
      </c>
      <c r="K238" s="10">
        <v>0.8228122549546657</v>
      </c>
    </row>
    <row r="239" spans="1:11" x14ac:dyDescent="0.25">
      <c r="A239" s="5" t="s">
        <v>1783</v>
      </c>
      <c r="B239">
        <v>700000000</v>
      </c>
      <c r="C239">
        <v>700000000</v>
      </c>
      <c r="D239">
        <v>700000000</v>
      </c>
      <c r="E239">
        <v>613369725.98000002</v>
      </c>
      <c r="F239">
        <v>321601076.77999997</v>
      </c>
      <c r="G239">
        <v>189899398.72</v>
      </c>
      <c r="H239" s="9">
        <v>0</v>
      </c>
      <c r="I239" s="9">
        <v>86630274.019999981</v>
      </c>
      <c r="J239" s="10">
        <v>1</v>
      </c>
      <c r="K239" s="10">
        <v>0.87624246568571429</v>
      </c>
    </row>
    <row r="240" spans="1:11" x14ac:dyDescent="0.25">
      <c r="A240" s="6" t="s">
        <v>1722</v>
      </c>
      <c r="B240">
        <v>700000000</v>
      </c>
      <c r="C240">
        <v>700000000</v>
      </c>
      <c r="D240">
        <v>700000000</v>
      </c>
      <c r="E240">
        <v>613369725.98000002</v>
      </c>
      <c r="F240">
        <v>321601076.77999997</v>
      </c>
      <c r="G240">
        <v>189899398.72</v>
      </c>
      <c r="H240" s="9">
        <v>0</v>
      </c>
      <c r="I240" s="9">
        <v>86630274.019999981</v>
      </c>
      <c r="J240" s="10">
        <v>1</v>
      </c>
      <c r="K240" s="10">
        <v>0.87624246568571429</v>
      </c>
    </row>
    <row r="241" spans="1:11" x14ac:dyDescent="0.25">
      <c r="A241" s="7" t="s">
        <v>319</v>
      </c>
      <c r="B241">
        <v>700000000</v>
      </c>
      <c r="C241">
        <v>700000000</v>
      </c>
      <c r="D241">
        <v>700000000</v>
      </c>
      <c r="E241">
        <v>613369725.98000002</v>
      </c>
      <c r="F241">
        <v>321601076.77999997</v>
      </c>
      <c r="G241">
        <v>189899398.72</v>
      </c>
      <c r="H241" s="9">
        <v>0</v>
      </c>
      <c r="I241" s="9">
        <v>86630274.019999981</v>
      </c>
      <c r="J241" s="10">
        <v>1</v>
      </c>
      <c r="K241" s="10">
        <v>0.87624246568571429</v>
      </c>
    </row>
    <row r="242" spans="1:11" x14ac:dyDescent="0.25">
      <c r="A242" s="5" t="s">
        <v>1776</v>
      </c>
      <c r="B242">
        <v>319300863</v>
      </c>
      <c r="C242">
        <v>369300863</v>
      </c>
      <c r="D242">
        <v>324800863</v>
      </c>
      <c r="E242">
        <v>266464128.32999998</v>
      </c>
      <c r="F242">
        <v>264324695</v>
      </c>
      <c r="G242">
        <v>190700000</v>
      </c>
      <c r="H242" s="9">
        <v>44500000</v>
      </c>
      <c r="I242" s="9">
        <v>102836734.67000002</v>
      </c>
      <c r="J242" s="10">
        <v>0.87950204167272683</v>
      </c>
      <c r="K242" s="10">
        <v>0.72153670631958411</v>
      </c>
    </row>
    <row r="243" spans="1:11" x14ac:dyDescent="0.25">
      <c r="A243" s="6" t="s">
        <v>1722</v>
      </c>
      <c r="B243">
        <v>113100863</v>
      </c>
      <c r="C243">
        <v>113100863</v>
      </c>
      <c r="D243">
        <v>113100863</v>
      </c>
      <c r="E243">
        <v>86990795</v>
      </c>
      <c r="F243">
        <v>86990795</v>
      </c>
      <c r="G243">
        <v>65000000</v>
      </c>
      <c r="H243" s="9">
        <v>0</v>
      </c>
      <c r="I243" s="9">
        <v>26110068</v>
      </c>
      <c r="J243" s="10">
        <v>1</v>
      </c>
      <c r="K243" s="10">
        <v>0.76914351219406696</v>
      </c>
    </row>
    <row r="244" spans="1:11" x14ac:dyDescent="0.25">
      <c r="A244" s="7" t="s">
        <v>321</v>
      </c>
      <c r="B244">
        <v>113100863</v>
      </c>
      <c r="C244">
        <v>113100863</v>
      </c>
      <c r="D244">
        <v>113100863</v>
      </c>
      <c r="E244">
        <v>86990795</v>
      </c>
      <c r="F244">
        <v>86990795</v>
      </c>
      <c r="G244">
        <v>65000000</v>
      </c>
      <c r="H244" s="9">
        <v>0</v>
      </c>
      <c r="I244" s="9">
        <v>26110068</v>
      </c>
      <c r="J244" s="10">
        <v>1</v>
      </c>
      <c r="K244" s="10">
        <v>0.76914351219406696</v>
      </c>
    </row>
    <row r="245" spans="1:11" x14ac:dyDescent="0.25">
      <c r="A245" s="6" t="s">
        <v>1755</v>
      </c>
      <c r="B245">
        <v>206200000</v>
      </c>
      <c r="C245">
        <v>256200000</v>
      </c>
      <c r="D245">
        <v>211700000</v>
      </c>
      <c r="E245">
        <v>179473333.32999998</v>
      </c>
      <c r="F245">
        <v>177333900</v>
      </c>
      <c r="G245">
        <v>125700000</v>
      </c>
      <c r="H245" s="9">
        <v>44500000</v>
      </c>
      <c r="I245" s="9">
        <v>76726666.670000017</v>
      </c>
      <c r="J245" s="10">
        <v>0.82630757220921158</v>
      </c>
      <c r="K245" s="10">
        <v>0.70052042673692416</v>
      </c>
    </row>
    <row r="246" spans="1:11" x14ac:dyDescent="0.25">
      <c r="A246" s="7" t="s">
        <v>286</v>
      </c>
      <c r="B246">
        <v>206200000</v>
      </c>
      <c r="C246">
        <v>206200000</v>
      </c>
      <c r="D246">
        <v>161700000</v>
      </c>
      <c r="E246">
        <v>129473333.33</v>
      </c>
      <c r="F246">
        <v>127333900</v>
      </c>
      <c r="G246">
        <v>125700000</v>
      </c>
      <c r="H246" s="9">
        <v>44500000</v>
      </c>
      <c r="I246" s="9">
        <v>76726666.670000002</v>
      </c>
      <c r="J246" s="10">
        <v>0.78419010669253153</v>
      </c>
      <c r="K246" s="10">
        <v>0.62790171353055291</v>
      </c>
    </row>
    <row r="247" spans="1:11" x14ac:dyDescent="0.25">
      <c r="A247" s="7" t="s">
        <v>282</v>
      </c>
      <c r="B247">
        <v>0</v>
      </c>
      <c r="C247">
        <v>50000000</v>
      </c>
      <c r="D247">
        <v>50000000</v>
      </c>
      <c r="E247">
        <v>50000000</v>
      </c>
      <c r="F247">
        <v>50000000</v>
      </c>
      <c r="G247">
        <v>0</v>
      </c>
      <c r="H247" s="9">
        <v>0</v>
      </c>
      <c r="I247" s="9">
        <v>0</v>
      </c>
      <c r="J247" s="10">
        <v>1</v>
      </c>
      <c r="K247" s="10">
        <v>1</v>
      </c>
    </row>
    <row r="248" spans="1:11" x14ac:dyDescent="0.25">
      <c r="A248" s="3" t="s">
        <v>1765</v>
      </c>
      <c r="B248">
        <v>439226651</v>
      </c>
      <c r="C248">
        <v>988529351</v>
      </c>
      <c r="D248">
        <v>988529351</v>
      </c>
      <c r="E248">
        <v>238931400</v>
      </c>
      <c r="F248">
        <v>150210500</v>
      </c>
      <c r="G248">
        <v>141710500</v>
      </c>
      <c r="H248" s="9">
        <v>0</v>
      </c>
      <c r="I248" s="9">
        <v>749597951</v>
      </c>
      <c r="J248" s="10">
        <v>1</v>
      </c>
      <c r="K248" s="10">
        <v>0.24170390060577979</v>
      </c>
    </row>
    <row r="249" spans="1:11" x14ac:dyDescent="0.25">
      <c r="A249" s="4" t="s">
        <v>1766</v>
      </c>
      <c r="B249">
        <v>439226651</v>
      </c>
      <c r="C249">
        <v>988529351</v>
      </c>
      <c r="D249">
        <v>988529351</v>
      </c>
      <c r="E249">
        <v>238931400</v>
      </c>
      <c r="F249">
        <v>150210500</v>
      </c>
      <c r="G249">
        <v>141710500</v>
      </c>
      <c r="H249" s="9">
        <v>0</v>
      </c>
      <c r="I249" s="9">
        <v>749597951</v>
      </c>
      <c r="J249" s="10">
        <v>1</v>
      </c>
      <c r="K249" s="10">
        <v>0.24170390060577979</v>
      </c>
    </row>
    <row r="250" spans="1:11" x14ac:dyDescent="0.25">
      <c r="A250" s="5" t="s">
        <v>1780</v>
      </c>
      <c r="B250">
        <v>219613326</v>
      </c>
      <c r="C250">
        <v>329916026</v>
      </c>
      <c r="D250">
        <v>329916026</v>
      </c>
      <c r="E250">
        <v>184610400</v>
      </c>
      <c r="F250">
        <v>97400000</v>
      </c>
      <c r="G250">
        <v>94400000</v>
      </c>
      <c r="H250" s="9">
        <v>0</v>
      </c>
      <c r="I250" s="9">
        <v>145305626</v>
      </c>
      <c r="J250" s="10">
        <v>1</v>
      </c>
      <c r="K250" s="10">
        <v>0.5595678459099771</v>
      </c>
    </row>
    <row r="251" spans="1:11" x14ac:dyDescent="0.25">
      <c r="A251" s="6" t="s">
        <v>1722</v>
      </c>
      <c r="B251">
        <v>219613326</v>
      </c>
      <c r="C251">
        <v>329916026</v>
      </c>
      <c r="D251">
        <v>329916026</v>
      </c>
      <c r="E251">
        <v>184610400</v>
      </c>
      <c r="F251">
        <v>97400000</v>
      </c>
      <c r="G251">
        <v>94400000</v>
      </c>
      <c r="H251" s="9">
        <v>0</v>
      </c>
      <c r="I251" s="9">
        <v>145305626</v>
      </c>
      <c r="J251" s="10">
        <v>1</v>
      </c>
      <c r="K251" s="10">
        <v>0.5595678459099771</v>
      </c>
    </row>
    <row r="252" spans="1:11" x14ac:dyDescent="0.25">
      <c r="A252" s="7" t="s">
        <v>304</v>
      </c>
      <c r="B252">
        <v>219613326</v>
      </c>
      <c r="C252">
        <v>329916026</v>
      </c>
      <c r="D252">
        <v>329916026</v>
      </c>
      <c r="E252">
        <v>184610400</v>
      </c>
      <c r="F252">
        <v>97400000</v>
      </c>
      <c r="G252">
        <v>94400000</v>
      </c>
      <c r="H252" s="9">
        <v>0</v>
      </c>
      <c r="I252" s="9">
        <v>145305626</v>
      </c>
      <c r="J252" s="10">
        <v>1</v>
      </c>
      <c r="K252" s="10">
        <v>0.5595678459099771</v>
      </c>
    </row>
    <row r="253" spans="1:11" x14ac:dyDescent="0.25">
      <c r="A253" s="5" t="s">
        <v>1767</v>
      </c>
      <c r="B253">
        <v>164709994</v>
      </c>
      <c r="C253">
        <v>603709994</v>
      </c>
      <c r="D253">
        <v>603709994</v>
      </c>
      <c r="E253">
        <v>3021000</v>
      </c>
      <c r="F253">
        <v>1510500</v>
      </c>
      <c r="G253">
        <v>1510500</v>
      </c>
      <c r="H253" s="9">
        <v>0</v>
      </c>
      <c r="I253" s="9">
        <v>600688994</v>
      </c>
      <c r="J253" s="10">
        <v>1</v>
      </c>
      <c r="K253" s="10">
        <v>5.0040582896164545E-3</v>
      </c>
    </row>
    <row r="254" spans="1:11" x14ac:dyDescent="0.25">
      <c r="A254" s="6" t="s">
        <v>1722</v>
      </c>
      <c r="B254">
        <v>164709994</v>
      </c>
      <c r="C254">
        <v>3709994</v>
      </c>
      <c r="D254">
        <v>3709994</v>
      </c>
      <c r="E254">
        <v>3021000</v>
      </c>
      <c r="F254">
        <v>1510500</v>
      </c>
      <c r="G254">
        <v>1510500</v>
      </c>
      <c r="H254" s="9">
        <v>0</v>
      </c>
      <c r="I254" s="9">
        <v>688994</v>
      </c>
      <c r="J254" s="10">
        <v>1</v>
      </c>
      <c r="K254" s="10">
        <v>0.81428703119196422</v>
      </c>
    </row>
    <row r="255" spans="1:11" x14ac:dyDescent="0.25">
      <c r="A255" s="7" t="s">
        <v>306</v>
      </c>
      <c r="B255">
        <v>164709994</v>
      </c>
      <c r="C255">
        <v>3709994</v>
      </c>
      <c r="D255">
        <v>3709994</v>
      </c>
      <c r="E255">
        <v>3021000</v>
      </c>
      <c r="F255">
        <v>1510500</v>
      </c>
      <c r="G255">
        <v>1510500</v>
      </c>
      <c r="H255" s="9">
        <v>0</v>
      </c>
      <c r="I255" s="9">
        <v>688994</v>
      </c>
      <c r="J255" s="10">
        <v>1</v>
      </c>
      <c r="K255" s="10">
        <v>0.81428703119196422</v>
      </c>
    </row>
    <row r="256" spans="1:11" x14ac:dyDescent="0.25">
      <c r="A256" s="6" t="s">
        <v>1738</v>
      </c>
      <c r="B256">
        <v>0</v>
      </c>
      <c r="C256">
        <v>600000000</v>
      </c>
      <c r="D256">
        <v>600000000</v>
      </c>
      <c r="E256">
        <v>0</v>
      </c>
      <c r="F256">
        <v>0</v>
      </c>
      <c r="G256">
        <v>0</v>
      </c>
      <c r="H256" s="9">
        <v>0</v>
      </c>
      <c r="I256" s="9">
        <v>600000000</v>
      </c>
      <c r="J256" s="10">
        <v>1</v>
      </c>
      <c r="K256" s="10">
        <v>0</v>
      </c>
    </row>
    <row r="257" spans="1:11" x14ac:dyDescent="0.25">
      <c r="A257" s="7" t="s">
        <v>256</v>
      </c>
      <c r="B257">
        <v>0</v>
      </c>
      <c r="C257">
        <v>600000000</v>
      </c>
      <c r="D257">
        <v>600000000</v>
      </c>
      <c r="E257">
        <v>0</v>
      </c>
      <c r="F257">
        <v>0</v>
      </c>
      <c r="G257">
        <v>0</v>
      </c>
      <c r="H257" s="9">
        <v>0</v>
      </c>
      <c r="I257" s="9">
        <v>600000000</v>
      </c>
      <c r="J257" s="10">
        <v>1</v>
      </c>
      <c r="K257" s="10">
        <v>0</v>
      </c>
    </row>
    <row r="258" spans="1:11" x14ac:dyDescent="0.25">
      <c r="A258" s="5" t="s">
        <v>1781</v>
      </c>
      <c r="B258">
        <v>54903331</v>
      </c>
      <c r="C258">
        <v>54903331</v>
      </c>
      <c r="D258">
        <v>54903331</v>
      </c>
      <c r="E258">
        <v>51300000</v>
      </c>
      <c r="F258">
        <v>51300000</v>
      </c>
      <c r="G258">
        <v>45800000</v>
      </c>
      <c r="H258" s="9">
        <v>0</v>
      </c>
      <c r="I258" s="9">
        <v>3603331</v>
      </c>
      <c r="J258" s="10">
        <v>1</v>
      </c>
      <c r="K258" s="10">
        <v>0.93436953761512209</v>
      </c>
    </row>
    <row r="259" spans="1:11" x14ac:dyDescent="0.25">
      <c r="A259" s="6" t="s">
        <v>1722</v>
      </c>
      <c r="B259">
        <v>54903331</v>
      </c>
      <c r="C259">
        <v>54903331</v>
      </c>
      <c r="D259">
        <v>54903331</v>
      </c>
      <c r="E259">
        <v>51300000</v>
      </c>
      <c r="F259">
        <v>51300000</v>
      </c>
      <c r="G259">
        <v>45800000</v>
      </c>
      <c r="H259" s="9">
        <v>0</v>
      </c>
      <c r="I259" s="9">
        <v>3603331</v>
      </c>
      <c r="J259" s="10">
        <v>1</v>
      </c>
      <c r="K259" s="10">
        <v>0.93436953761512209</v>
      </c>
    </row>
    <row r="260" spans="1:11" x14ac:dyDescent="0.25">
      <c r="A260" s="7" t="s">
        <v>308</v>
      </c>
      <c r="B260">
        <v>54903331</v>
      </c>
      <c r="C260">
        <v>54903331</v>
      </c>
      <c r="D260">
        <v>54903331</v>
      </c>
      <c r="E260">
        <v>51300000</v>
      </c>
      <c r="F260">
        <v>51300000</v>
      </c>
      <c r="G260">
        <v>45800000</v>
      </c>
      <c r="H260" s="9">
        <v>0</v>
      </c>
      <c r="I260" s="9">
        <v>3603331</v>
      </c>
      <c r="J260" s="10">
        <v>1</v>
      </c>
      <c r="K260" s="10">
        <v>0.93436953761512209</v>
      </c>
    </row>
    <row r="261" spans="1:11" x14ac:dyDescent="0.25">
      <c r="A261" s="2" t="s">
        <v>1784</v>
      </c>
      <c r="B261">
        <v>67261484199</v>
      </c>
      <c r="C261">
        <v>78546950016.080002</v>
      </c>
      <c r="D261">
        <v>76860375090.089996</v>
      </c>
      <c r="E261">
        <v>62041182429.330002</v>
      </c>
      <c r="F261">
        <v>45778702528.18</v>
      </c>
      <c r="G261">
        <v>20625861319.860001</v>
      </c>
      <c r="H261" s="9">
        <v>1686574925.9900055</v>
      </c>
      <c r="I261" s="9">
        <v>16505767586.75</v>
      </c>
      <c r="J261" s="10">
        <v>0.97852781138357714</v>
      </c>
      <c r="K261" s="10">
        <v>0.78986112658262397</v>
      </c>
    </row>
    <row r="262" spans="1:11" x14ac:dyDescent="0.25">
      <c r="A262" s="3" t="s">
        <v>1792</v>
      </c>
      <c r="B262">
        <v>8976670563</v>
      </c>
      <c r="C262">
        <v>8029207499</v>
      </c>
      <c r="D262">
        <v>7365572312.6700001</v>
      </c>
      <c r="E262">
        <v>5257802900</v>
      </c>
      <c r="F262">
        <v>1068673900</v>
      </c>
      <c r="G262">
        <v>717333900</v>
      </c>
      <c r="H262" s="9">
        <v>663635186.32999992</v>
      </c>
      <c r="I262" s="9">
        <v>2771404599</v>
      </c>
      <c r="J262" s="10">
        <v>0.91734736131646211</v>
      </c>
      <c r="K262" s="10">
        <v>0.65483460237574309</v>
      </c>
    </row>
    <row r="263" spans="1:11" x14ac:dyDescent="0.25">
      <c r="A263" s="4" t="s">
        <v>1793</v>
      </c>
      <c r="B263">
        <v>8047751321</v>
      </c>
      <c r="C263">
        <v>7100288257</v>
      </c>
      <c r="D263">
        <v>6436708881.6700001</v>
      </c>
      <c r="E263">
        <v>4341722900</v>
      </c>
      <c r="F263">
        <v>152593900</v>
      </c>
      <c r="G263">
        <v>152593900</v>
      </c>
      <c r="H263" s="9">
        <v>663579375.32999992</v>
      </c>
      <c r="I263" s="9">
        <v>2758565357</v>
      </c>
      <c r="J263" s="10">
        <v>0.90654191050964816</v>
      </c>
      <c r="K263" s="10">
        <v>0.61148544155508078</v>
      </c>
    </row>
    <row r="264" spans="1:11" x14ac:dyDescent="0.25">
      <c r="A264" s="5" t="s">
        <v>1796</v>
      </c>
      <c r="B264">
        <v>100265780</v>
      </c>
      <c r="C264">
        <v>100265780</v>
      </c>
      <c r="D264">
        <v>100265780</v>
      </c>
      <c r="E264">
        <v>0</v>
      </c>
      <c r="F264">
        <v>0</v>
      </c>
      <c r="G264">
        <v>0</v>
      </c>
      <c r="H264" s="9">
        <v>0</v>
      </c>
      <c r="I264" s="9">
        <v>100265780</v>
      </c>
      <c r="J264" s="10">
        <v>1</v>
      </c>
      <c r="K264" s="10">
        <v>0</v>
      </c>
    </row>
    <row r="265" spans="1:11" x14ac:dyDescent="0.25">
      <c r="A265" s="6" t="s">
        <v>1722</v>
      </c>
      <c r="B265">
        <v>100265780</v>
      </c>
      <c r="C265">
        <v>100265780</v>
      </c>
      <c r="D265">
        <v>100265780</v>
      </c>
      <c r="E265">
        <v>0</v>
      </c>
      <c r="F265">
        <v>0</v>
      </c>
      <c r="G265">
        <v>0</v>
      </c>
      <c r="H265" s="9">
        <v>0</v>
      </c>
      <c r="I265" s="9">
        <v>100265780</v>
      </c>
      <c r="J265" s="10">
        <v>1</v>
      </c>
      <c r="K265" s="10">
        <v>0</v>
      </c>
    </row>
    <row r="266" spans="1:11" x14ac:dyDescent="0.25">
      <c r="A266" s="7" t="s">
        <v>370</v>
      </c>
      <c r="B266">
        <v>100265780</v>
      </c>
      <c r="C266">
        <v>100265780</v>
      </c>
      <c r="D266">
        <v>100265780</v>
      </c>
      <c r="E266">
        <v>0</v>
      </c>
      <c r="F266">
        <v>0</v>
      </c>
      <c r="G266">
        <v>0</v>
      </c>
      <c r="H266" s="9">
        <v>0</v>
      </c>
      <c r="I266" s="9">
        <v>100265780</v>
      </c>
      <c r="J266" s="10">
        <v>1</v>
      </c>
      <c r="K266" s="10">
        <v>0</v>
      </c>
    </row>
    <row r="267" spans="1:11" x14ac:dyDescent="0.25">
      <c r="A267" s="5" t="s">
        <v>1794</v>
      </c>
      <c r="B267">
        <v>4340306289</v>
      </c>
      <c r="C267">
        <v>1740306289</v>
      </c>
      <c r="D267">
        <v>1076726913.6700001</v>
      </c>
      <c r="E267">
        <v>46000000</v>
      </c>
      <c r="F267">
        <v>46000000</v>
      </c>
      <c r="G267">
        <v>46000000</v>
      </c>
      <c r="H267" s="9">
        <v>663579375.32999992</v>
      </c>
      <c r="I267" s="9">
        <v>1694306289</v>
      </c>
      <c r="J267" s="10">
        <v>0.61869966251095931</v>
      </c>
      <c r="K267" s="10">
        <v>2.6432128810171759E-2</v>
      </c>
    </row>
    <row r="268" spans="1:11" x14ac:dyDescent="0.25">
      <c r="A268" s="6" t="s">
        <v>1722</v>
      </c>
      <c r="B268">
        <v>3200000000</v>
      </c>
      <c r="C268">
        <v>600000000</v>
      </c>
      <c r="D268">
        <v>600000000</v>
      </c>
      <c r="E268">
        <v>46000000</v>
      </c>
      <c r="F268">
        <v>46000000</v>
      </c>
      <c r="G268">
        <v>46000000</v>
      </c>
      <c r="H268" s="9">
        <v>0</v>
      </c>
      <c r="I268" s="9">
        <v>554000000</v>
      </c>
      <c r="J268" s="10">
        <v>1</v>
      </c>
      <c r="K268" s="10">
        <v>7.6666666666666661E-2</v>
      </c>
    </row>
    <row r="269" spans="1:11" x14ac:dyDescent="0.25">
      <c r="A269" s="7" t="s">
        <v>372</v>
      </c>
      <c r="B269">
        <v>3200000000</v>
      </c>
      <c r="C269">
        <v>600000000</v>
      </c>
      <c r="D269">
        <v>600000000</v>
      </c>
      <c r="E269">
        <v>46000000</v>
      </c>
      <c r="F269">
        <v>46000000</v>
      </c>
      <c r="G269">
        <v>46000000</v>
      </c>
      <c r="H269" s="9">
        <v>0</v>
      </c>
      <c r="I269" s="9">
        <v>554000000</v>
      </c>
      <c r="J269" s="10">
        <v>1</v>
      </c>
      <c r="K269" s="10">
        <v>7.6666666666666661E-2</v>
      </c>
    </row>
    <row r="270" spans="1:11" x14ac:dyDescent="0.25">
      <c r="A270" s="6" t="s">
        <v>1752</v>
      </c>
      <c r="B270">
        <v>1140306289</v>
      </c>
      <c r="C270">
        <v>1140306289</v>
      </c>
      <c r="D270">
        <v>476726913.67000002</v>
      </c>
      <c r="E270">
        <v>0</v>
      </c>
      <c r="F270">
        <v>0</v>
      </c>
      <c r="G270">
        <v>0</v>
      </c>
      <c r="H270" s="9">
        <v>663579375.32999992</v>
      </c>
      <c r="I270" s="9">
        <v>1140306289</v>
      </c>
      <c r="J270" s="10">
        <v>0.41806917866608384</v>
      </c>
      <c r="K270" s="10">
        <v>0</v>
      </c>
    </row>
    <row r="271" spans="1:11" x14ac:dyDescent="0.25">
      <c r="A271" s="7" t="s">
        <v>362</v>
      </c>
      <c r="B271">
        <v>1140306289</v>
      </c>
      <c r="C271">
        <v>1140306289</v>
      </c>
      <c r="D271">
        <v>476726913.67000002</v>
      </c>
      <c r="E271">
        <v>0</v>
      </c>
      <c r="F271">
        <v>0</v>
      </c>
      <c r="G271">
        <v>0</v>
      </c>
      <c r="H271" s="9">
        <v>663579375.32999992</v>
      </c>
      <c r="I271" s="9">
        <v>1140306289</v>
      </c>
      <c r="J271" s="10">
        <v>0.41806917866608384</v>
      </c>
      <c r="K271" s="10">
        <v>0</v>
      </c>
    </row>
    <row r="272" spans="1:11" x14ac:dyDescent="0.25">
      <c r="A272" s="5" t="s">
        <v>1797</v>
      </c>
      <c r="B272">
        <v>969198063</v>
      </c>
      <c r="C272">
        <v>3479327063</v>
      </c>
      <c r="D272">
        <v>3479327063</v>
      </c>
      <c r="E272">
        <v>3458627063</v>
      </c>
      <c r="F272">
        <v>72900000</v>
      </c>
      <c r="G272">
        <v>72900000</v>
      </c>
      <c r="H272" s="9">
        <v>0</v>
      </c>
      <c r="I272" s="9">
        <v>20700000</v>
      </c>
      <c r="J272" s="10">
        <v>1</v>
      </c>
      <c r="K272" s="10">
        <v>0.99405057368129346</v>
      </c>
    </row>
    <row r="273" spans="1:11" x14ac:dyDescent="0.25">
      <c r="A273" s="6" t="s">
        <v>1722</v>
      </c>
      <c r="B273">
        <v>879327063</v>
      </c>
      <c r="C273">
        <v>3479327063</v>
      </c>
      <c r="D273">
        <v>3479327063</v>
      </c>
      <c r="E273">
        <v>3458627063</v>
      </c>
      <c r="F273">
        <v>72900000</v>
      </c>
      <c r="G273">
        <v>72900000</v>
      </c>
      <c r="H273" s="9">
        <v>0</v>
      </c>
      <c r="I273" s="9">
        <v>20700000</v>
      </c>
      <c r="J273" s="10">
        <v>1</v>
      </c>
      <c r="K273" s="10">
        <v>0.99405057368129346</v>
      </c>
    </row>
    <row r="274" spans="1:11" x14ac:dyDescent="0.25">
      <c r="A274" s="7" t="s">
        <v>374</v>
      </c>
      <c r="B274">
        <v>879327063</v>
      </c>
      <c r="C274">
        <v>3479327063</v>
      </c>
      <c r="D274">
        <v>3479327063</v>
      </c>
      <c r="E274">
        <v>3458627063</v>
      </c>
      <c r="F274">
        <v>72900000</v>
      </c>
      <c r="G274">
        <v>72900000</v>
      </c>
      <c r="H274" s="9">
        <v>0</v>
      </c>
      <c r="I274" s="9">
        <v>20700000</v>
      </c>
      <c r="J274" s="10">
        <v>1</v>
      </c>
      <c r="K274" s="10">
        <v>0.99405057368129346</v>
      </c>
    </row>
    <row r="275" spans="1:11" x14ac:dyDescent="0.25">
      <c r="A275" s="6" t="s">
        <v>1804</v>
      </c>
      <c r="B275">
        <v>89871000</v>
      </c>
      <c r="C275">
        <v>0</v>
      </c>
      <c r="D275">
        <v>0</v>
      </c>
      <c r="E275">
        <v>0</v>
      </c>
      <c r="F275">
        <v>0</v>
      </c>
      <c r="G275">
        <v>0</v>
      </c>
      <c r="H275" s="9">
        <v>0</v>
      </c>
      <c r="I275" s="9">
        <v>0</v>
      </c>
      <c r="J275" s="10" t="e">
        <v>#DIV/0!</v>
      </c>
      <c r="K275" s="10" t="e">
        <v>#DIV/0!</v>
      </c>
    </row>
    <row r="276" spans="1:11" x14ac:dyDescent="0.25">
      <c r="A276" s="7" t="s">
        <v>392</v>
      </c>
      <c r="B276">
        <v>89871000</v>
      </c>
      <c r="C276">
        <v>0</v>
      </c>
      <c r="D276">
        <v>0</v>
      </c>
      <c r="E276">
        <v>0</v>
      </c>
      <c r="F276">
        <v>0</v>
      </c>
      <c r="G276">
        <v>0</v>
      </c>
      <c r="H276" s="9">
        <v>0</v>
      </c>
      <c r="I276" s="9">
        <v>0</v>
      </c>
      <c r="J276" s="10" t="e">
        <v>#DIV/0!</v>
      </c>
      <c r="K276" s="10" t="e">
        <v>#DIV/0!</v>
      </c>
    </row>
    <row r="277" spans="1:11" x14ac:dyDescent="0.25">
      <c r="A277" s="5" t="s">
        <v>1798</v>
      </c>
      <c r="B277">
        <v>879327063</v>
      </c>
      <c r="C277">
        <v>439663531</v>
      </c>
      <c r="D277">
        <v>439663531</v>
      </c>
      <c r="E277">
        <v>0</v>
      </c>
      <c r="F277">
        <v>0</v>
      </c>
      <c r="G277">
        <v>0</v>
      </c>
      <c r="H277" s="9">
        <v>0</v>
      </c>
      <c r="I277" s="9">
        <v>439663531</v>
      </c>
      <c r="J277" s="10">
        <v>1</v>
      </c>
      <c r="K277" s="10">
        <v>0</v>
      </c>
    </row>
    <row r="278" spans="1:11" x14ac:dyDescent="0.25">
      <c r="A278" s="6" t="s">
        <v>1722</v>
      </c>
      <c r="B278">
        <v>879327063</v>
      </c>
      <c r="C278">
        <v>439663531</v>
      </c>
      <c r="D278">
        <v>439663531</v>
      </c>
      <c r="E278">
        <v>0</v>
      </c>
      <c r="F278">
        <v>0</v>
      </c>
      <c r="G278">
        <v>0</v>
      </c>
      <c r="H278" s="9">
        <v>0</v>
      </c>
      <c r="I278" s="9">
        <v>439663531</v>
      </c>
      <c r="J278" s="10">
        <v>1</v>
      </c>
      <c r="K278" s="10">
        <v>0</v>
      </c>
    </row>
    <row r="279" spans="1:11" x14ac:dyDescent="0.25">
      <c r="A279" s="7" t="s">
        <v>376</v>
      </c>
      <c r="B279">
        <v>879327063</v>
      </c>
      <c r="C279">
        <v>439663531</v>
      </c>
      <c r="D279">
        <v>439663531</v>
      </c>
      <c r="E279">
        <v>0</v>
      </c>
      <c r="F279">
        <v>0</v>
      </c>
      <c r="G279">
        <v>0</v>
      </c>
      <c r="H279" s="9">
        <v>0</v>
      </c>
      <c r="I279" s="9">
        <v>439663531</v>
      </c>
      <c r="J279" s="10">
        <v>1</v>
      </c>
      <c r="K279" s="10">
        <v>0</v>
      </c>
    </row>
    <row r="280" spans="1:11" x14ac:dyDescent="0.25">
      <c r="A280" s="5" t="s">
        <v>1799</v>
      </c>
      <c r="B280">
        <v>879327063</v>
      </c>
      <c r="C280">
        <v>879327063</v>
      </c>
      <c r="D280">
        <v>879327063</v>
      </c>
      <c r="E280">
        <v>803401937</v>
      </c>
      <c r="F280">
        <v>0</v>
      </c>
      <c r="G280">
        <v>0</v>
      </c>
      <c r="H280" s="9">
        <v>0</v>
      </c>
      <c r="I280" s="9">
        <v>75925126</v>
      </c>
      <c r="J280" s="10">
        <v>1</v>
      </c>
      <c r="K280" s="10">
        <v>0.91365541992877342</v>
      </c>
    </row>
    <row r="281" spans="1:11" x14ac:dyDescent="0.25">
      <c r="A281" s="6" t="s">
        <v>1722</v>
      </c>
      <c r="B281">
        <v>879327063</v>
      </c>
      <c r="C281">
        <v>879327063</v>
      </c>
      <c r="D281">
        <v>879327063</v>
      </c>
      <c r="E281">
        <v>803401937</v>
      </c>
      <c r="F281">
        <v>0</v>
      </c>
      <c r="G281">
        <v>0</v>
      </c>
      <c r="H281" s="9">
        <v>0</v>
      </c>
      <c r="I281" s="9">
        <v>75925126</v>
      </c>
      <c r="J281" s="10">
        <v>1</v>
      </c>
      <c r="K281" s="10">
        <v>0.91365541992877342</v>
      </c>
    </row>
    <row r="282" spans="1:11" x14ac:dyDescent="0.25">
      <c r="A282" s="7" t="s">
        <v>378</v>
      </c>
      <c r="B282">
        <v>879327063</v>
      </c>
      <c r="C282">
        <v>879327063</v>
      </c>
      <c r="D282">
        <v>879327063</v>
      </c>
      <c r="E282">
        <v>803401937</v>
      </c>
      <c r="F282">
        <v>0</v>
      </c>
      <c r="G282">
        <v>0</v>
      </c>
      <c r="H282" s="9">
        <v>0</v>
      </c>
      <c r="I282" s="9">
        <v>75925126</v>
      </c>
      <c r="J282" s="10">
        <v>1</v>
      </c>
      <c r="K282" s="10">
        <v>0.91365541992877342</v>
      </c>
    </row>
    <row r="283" spans="1:11" x14ac:dyDescent="0.25">
      <c r="A283" s="5" t="s">
        <v>1800</v>
      </c>
      <c r="B283">
        <v>879327063</v>
      </c>
      <c r="C283">
        <v>461398531</v>
      </c>
      <c r="D283">
        <v>461398531</v>
      </c>
      <c r="E283">
        <v>33693900</v>
      </c>
      <c r="F283">
        <v>33693900</v>
      </c>
      <c r="G283">
        <v>33693900</v>
      </c>
      <c r="H283" s="9">
        <v>0</v>
      </c>
      <c r="I283" s="9">
        <v>427704631</v>
      </c>
      <c r="J283" s="10">
        <v>1</v>
      </c>
      <c r="K283" s="10">
        <v>7.3025590105313967E-2</v>
      </c>
    </row>
    <row r="284" spans="1:11" x14ac:dyDescent="0.25">
      <c r="A284" s="6" t="s">
        <v>1722</v>
      </c>
      <c r="B284">
        <v>879327063</v>
      </c>
      <c r="C284">
        <v>461398531</v>
      </c>
      <c r="D284">
        <v>461398531</v>
      </c>
      <c r="E284">
        <v>33693900</v>
      </c>
      <c r="F284">
        <v>33693900</v>
      </c>
      <c r="G284">
        <v>33693900</v>
      </c>
      <c r="H284" s="9">
        <v>0</v>
      </c>
      <c r="I284" s="9">
        <v>427704631</v>
      </c>
      <c r="J284" s="10">
        <v>1</v>
      </c>
      <c r="K284" s="10">
        <v>7.3025590105313967E-2</v>
      </c>
    </row>
    <row r="285" spans="1:11" x14ac:dyDescent="0.25">
      <c r="A285" s="7" t="s">
        <v>380</v>
      </c>
      <c r="B285">
        <v>879327063</v>
      </c>
      <c r="C285">
        <v>461398531</v>
      </c>
      <c r="D285">
        <v>461398531</v>
      </c>
      <c r="E285">
        <v>33693900</v>
      </c>
      <c r="F285">
        <v>33693900</v>
      </c>
      <c r="G285">
        <v>33693900</v>
      </c>
      <c r="H285" s="9">
        <v>0</v>
      </c>
      <c r="I285" s="9">
        <v>427704631</v>
      </c>
      <c r="J285" s="10">
        <v>1</v>
      </c>
      <c r="K285" s="10">
        <v>7.3025590105313967E-2</v>
      </c>
    </row>
    <row r="286" spans="1:11" x14ac:dyDescent="0.25">
      <c r="A286" s="4" t="s">
        <v>1801</v>
      </c>
      <c r="B286">
        <v>928919242</v>
      </c>
      <c r="C286">
        <v>928919242</v>
      </c>
      <c r="D286">
        <v>928863431</v>
      </c>
      <c r="E286">
        <v>916080000</v>
      </c>
      <c r="F286">
        <v>916080000</v>
      </c>
      <c r="G286">
        <v>564740000</v>
      </c>
      <c r="H286" s="9">
        <v>55811</v>
      </c>
      <c r="I286" s="9">
        <v>12839242</v>
      </c>
      <c r="J286" s="10">
        <v>0.99993991835083551</v>
      </c>
      <c r="K286" s="10">
        <v>0.98617830117034011</v>
      </c>
    </row>
    <row r="287" spans="1:11" x14ac:dyDescent="0.25">
      <c r="A287" s="5" t="s">
        <v>1802</v>
      </c>
      <c r="B287">
        <v>439663531</v>
      </c>
      <c r="C287">
        <v>439663531</v>
      </c>
      <c r="D287">
        <v>439663431</v>
      </c>
      <c r="E287">
        <v>426880000</v>
      </c>
      <c r="F287">
        <v>426880000</v>
      </c>
      <c r="G287">
        <v>173380000</v>
      </c>
      <c r="H287" s="9">
        <v>100</v>
      </c>
      <c r="I287" s="9">
        <v>12783531</v>
      </c>
      <c r="J287" s="10">
        <v>0.99999977255334371</v>
      </c>
      <c r="K287" s="10">
        <v>0.97092428619011384</v>
      </c>
    </row>
    <row r="288" spans="1:11" x14ac:dyDescent="0.25">
      <c r="A288" s="6" t="s">
        <v>1722</v>
      </c>
      <c r="B288">
        <v>439663531</v>
      </c>
      <c r="C288">
        <v>439663531</v>
      </c>
      <c r="D288">
        <v>439663431</v>
      </c>
      <c r="E288">
        <v>426880000</v>
      </c>
      <c r="F288">
        <v>426880000</v>
      </c>
      <c r="G288">
        <v>173380000</v>
      </c>
      <c r="H288" s="9">
        <v>100</v>
      </c>
      <c r="I288" s="9">
        <v>12783531</v>
      </c>
      <c r="J288" s="10">
        <v>0.99999977255334371</v>
      </c>
      <c r="K288" s="10">
        <v>0.97092428619011384</v>
      </c>
    </row>
    <row r="289" spans="1:11" x14ac:dyDescent="0.25">
      <c r="A289" s="7" t="s">
        <v>382</v>
      </c>
      <c r="B289">
        <v>439663531</v>
      </c>
      <c r="C289">
        <v>439663531</v>
      </c>
      <c r="D289">
        <v>439663431</v>
      </c>
      <c r="E289">
        <v>426880000</v>
      </c>
      <c r="F289">
        <v>426880000</v>
      </c>
      <c r="G289">
        <v>173380000</v>
      </c>
      <c r="H289" s="9">
        <v>100</v>
      </c>
      <c r="I289" s="9">
        <v>12783531</v>
      </c>
      <c r="J289" s="10">
        <v>0.99999977255334371</v>
      </c>
      <c r="K289" s="10">
        <v>0.97092428619011384</v>
      </c>
    </row>
    <row r="290" spans="1:11" x14ac:dyDescent="0.25">
      <c r="A290" s="5" t="s">
        <v>1803</v>
      </c>
      <c r="B290">
        <v>489255711</v>
      </c>
      <c r="C290">
        <v>489255711</v>
      </c>
      <c r="D290">
        <v>489200000</v>
      </c>
      <c r="E290">
        <v>489200000</v>
      </c>
      <c r="F290">
        <v>489200000</v>
      </c>
      <c r="G290">
        <v>391360000</v>
      </c>
      <c r="H290" s="9">
        <v>55711</v>
      </c>
      <c r="I290" s="9">
        <v>55711</v>
      </c>
      <c r="J290" s="10">
        <v>0.9998861311196835</v>
      </c>
      <c r="K290" s="10">
        <v>0.9998861311196835</v>
      </c>
    </row>
    <row r="291" spans="1:11" x14ac:dyDescent="0.25">
      <c r="A291" s="6" t="s">
        <v>1722</v>
      </c>
      <c r="B291">
        <v>489255711</v>
      </c>
      <c r="C291">
        <v>489255711</v>
      </c>
      <c r="D291">
        <v>489200000</v>
      </c>
      <c r="E291">
        <v>489200000</v>
      </c>
      <c r="F291">
        <v>489200000</v>
      </c>
      <c r="G291">
        <v>391360000</v>
      </c>
      <c r="H291" s="9">
        <v>55711</v>
      </c>
      <c r="I291" s="9">
        <v>55711</v>
      </c>
      <c r="J291" s="10">
        <v>0.9998861311196835</v>
      </c>
      <c r="K291" s="10">
        <v>0.9998861311196835</v>
      </c>
    </row>
    <row r="292" spans="1:11" x14ac:dyDescent="0.25">
      <c r="A292" s="7" t="s">
        <v>384</v>
      </c>
      <c r="B292">
        <v>489255710</v>
      </c>
      <c r="C292">
        <v>489255710</v>
      </c>
      <c r="D292">
        <v>489200000</v>
      </c>
      <c r="E292">
        <v>489200000</v>
      </c>
      <c r="F292">
        <v>489200000</v>
      </c>
      <c r="G292">
        <v>391360000</v>
      </c>
      <c r="H292" s="9">
        <v>55710</v>
      </c>
      <c r="I292" s="9">
        <v>55710</v>
      </c>
      <c r="J292" s="10">
        <v>0.99988613316337172</v>
      </c>
      <c r="K292" s="10">
        <v>0.99988613316337172</v>
      </c>
    </row>
    <row r="293" spans="1:11" x14ac:dyDescent="0.25">
      <c r="A293" s="7" t="s">
        <v>386</v>
      </c>
      <c r="B293">
        <v>1</v>
      </c>
      <c r="C293">
        <v>1</v>
      </c>
      <c r="D293">
        <v>0</v>
      </c>
      <c r="E293">
        <v>0</v>
      </c>
      <c r="F293">
        <v>0</v>
      </c>
      <c r="G293">
        <v>0</v>
      </c>
      <c r="H293" s="9">
        <v>1</v>
      </c>
      <c r="I293" s="9">
        <v>1</v>
      </c>
      <c r="J293" s="10">
        <v>0</v>
      </c>
      <c r="K293" s="10">
        <v>0</v>
      </c>
    </row>
    <row r="294" spans="1:11" x14ac:dyDescent="0.25">
      <c r="A294" s="3" t="s">
        <v>1759</v>
      </c>
      <c r="B294">
        <v>58284813636</v>
      </c>
      <c r="C294">
        <v>70517742517.080002</v>
      </c>
      <c r="D294">
        <v>69494802777.419998</v>
      </c>
      <c r="E294">
        <v>56783379529.330002</v>
      </c>
      <c r="F294">
        <v>44710028628.18</v>
      </c>
      <c r="G294">
        <v>19908527419.860001</v>
      </c>
      <c r="H294" s="9">
        <v>1022939739.6600037</v>
      </c>
      <c r="I294" s="9">
        <v>13734362987.75</v>
      </c>
      <c r="J294" s="10">
        <v>0.98549386717233267</v>
      </c>
      <c r="K294" s="10">
        <v>0.8052353564151119</v>
      </c>
    </row>
    <row r="295" spans="1:11" x14ac:dyDescent="0.25">
      <c r="A295" s="4" t="s">
        <v>1785</v>
      </c>
      <c r="B295">
        <v>58284813636</v>
      </c>
      <c r="C295">
        <v>70517742517.080002</v>
      </c>
      <c r="D295">
        <v>69494802777.419998</v>
      </c>
      <c r="E295">
        <v>56783379529.330002</v>
      </c>
      <c r="F295">
        <v>44710028628.18</v>
      </c>
      <c r="G295">
        <v>19908527419.860001</v>
      </c>
      <c r="H295" s="9">
        <v>1022939739.6600037</v>
      </c>
      <c r="I295" s="9">
        <v>13734362987.75</v>
      </c>
      <c r="J295" s="10">
        <v>0.98549386717233267</v>
      </c>
      <c r="K295" s="10">
        <v>0.8052353564151119</v>
      </c>
    </row>
    <row r="296" spans="1:11" x14ac:dyDescent="0.25">
      <c r="A296" s="5" t="s">
        <v>1786</v>
      </c>
      <c r="B296">
        <v>13907083469</v>
      </c>
      <c r="C296">
        <v>21277694720.969997</v>
      </c>
      <c r="D296">
        <v>21147331343.16</v>
      </c>
      <c r="E296">
        <v>9747841546.8800011</v>
      </c>
      <c r="F296">
        <v>6429579219.6399994</v>
      </c>
      <c r="G296">
        <v>6314524411.5</v>
      </c>
      <c r="H296" s="9">
        <v>130363377.80999756</v>
      </c>
      <c r="I296" s="9">
        <v>11529853174.089996</v>
      </c>
      <c r="J296" s="10">
        <v>0.9938732377017554</v>
      </c>
      <c r="K296" s="10">
        <v>0.45812488968897197</v>
      </c>
    </row>
    <row r="297" spans="1:11" x14ac:dyDescent="0.25">
      <c r="A297" s="6" t="s">
        <v>1722</v>
      </c>
      <c r="B297">
        <v>4975680265</v>
      </c>
      <c r="C297">
        <v>5787997894.1000004</v>
      </c>
      <c r="D297">
        <v>5787997894</v>
      </c>
      <c r="E297">
        <v>3191284609.7600002</v>
      </c>
      <c r="F297">
        <v>3016959043.52</v>
      </c>
      <c r="G297">
        <v>2994831751.52</v>
      </c>
      <c r="H297" s="9">
        <v>0.10000038146972656</v>
      </c>
      <c r="I297" s="9">
        <v>2596713284.3400002</v>
      </c>
      <c r="J297" s="10">
        <v>0.99999999998272282</v>
      </c>
      <c r="K297" s="10">
        <v>0.55136243449795286</v>
      </c>
    </row>
    <row r="298" spans="1:11" x14ac:dyDescent="0.25">
      <c r="A298" s="7" t="s">
        <v>364</v>
      </c>
      <c r="B298">
        <v>4975680265</v>
      </c>
      <c r="C298">
        <v>4975680265</v>
      </c>
      <c r="D298">
        <v>4975680265</v>
      </c>
      <c r="E298">
        <v>3153728209.7600002</v>
      </c>
      <c r="F298">
        <v>2979402643.52</v>
      </c>
      <c r="G298">
        <v>2957275351.52</v>
      </c>
      <c r="H298" s="9">
        <v>0</v>
      </c>
      <c r="I298" s="9">
        <v>1821952055.2399998</v>
      </c>
      <c r="J298" s="10">
        <v>1</v>
      </c>
      <c r="K298" s="10">
        <v>0.6338285504283705</v>
      </c>
    </row>
    <row r="299" spans="1:11" x14ac:dyDescent="0.25">
      <c r="A299" s="7" t="s">
        <v>388</v>
      </c>
      <c r="B299">
        <v>0</v>
      </c>
      <c r="C299">
        <v>812317629.10000002</v>
      </c>
      <c r="D299">
        <v>812317629</v>
      </c>
      <c r="E299">
        <v>37556400</v>
      </c>
      <c r="F299">
        <v>37556400</v>
      </c>
      <c r="G299">
        <v>37556400</v>
      </c>
      <c r="H299" s="9">
        <v>0.10000002384185791</v>
      </c>
      <c r="I299" s="9">
        <v>774761229.10000002</v>
      </c>
      <c r="J299" s="10">
        <v>0.99999999987689536</v>
      </c>
      <c r="K299" s="10">
        <v>4.6233638978893363E-2</v>
      </c>
    </row>
    <row r="300" spans="1:11" x14ac:dyDescent="0.25">
      <c r="A300" s="6" t="s">
        <v>1749</v>
      </c>
      <c r="B300">
        <v>5996894959</v>
      </c>
      <c r="C300">
        <v>10396847867.43</v>
      </c>
      <c r="D300">
        <v>10396847867</v>
      </c>
      <c r="E300">
        <v>6556556937.1199999</v>
      </c>
      <c r="F300">
        <v>3412620176.1199999</v>
      </c>
      <c r="G300">
        <v>3319692659.98</v>
      </c>
      <c r="H300" s="9">
        <v>0.43000030517578125</v>
      </c>
      <c r="I300" s="9">
        <v>3840290930.3100004</v>
      </c>
      <c r="J300" s="10">
        <v>0.99999999995864131</v>
      </c>
      <c r="K300" s="10">
        <v>0.63062930425861052</v>
      </c>
    </row>
    <row r="301" spans="1:11" x14ac:dyDescent="0.25">
      <c r="A301" s="7" t="s">
        <v>360</v>
      </c>
      <c r="B301">
        <v>5996894959</v>
      </c>
      <c r="C301">
        <v>5996894959</v>
      </c>
      <c r="D301">
        <v>5996894959</v>
      </c>
      <c r="E301">
        <v>2156604029.1199999</v>
      </c>
      <c r="F301">
        <v>412620176.12</v>
      </c>
      <c r="G301">
        <v>319692659.98000002</v>
      </c>
      <c r="H301" s="9">
        <v>0</v>
      </c>
      <c r="I301" s="9">
        <v>3840290929.8800001</v>
      </c>
      <c r="J301" s="10">
        <v>1</v>
      </c>
      <c r="K301" s="10">
        <v>0.35962011071803401</v>
      </c>
    </row>
    <row r="302" spans="1:11" x14ac:dyDescent="0.25">
      <c r="A302" s="7" t="s">
        <v>358</v>
      </c>
      <c r="B302">
        <v>0</v>
      </c>
      <c r="C302">
        <v>4399952908.4300003</v>
      </c>
      <c r="D302">
        <v>4399952908</v>
      </c>
      <c r="E302">
        <v>4399952908</v>
      </c>
      <c r="F302">
        <v>3000000000</v>
      </c>
      <c r="G302">
        <v>3000000000</v>
      </c>
      <c r="H302" s="9">
        <v>0.43000030517578125</v>
      </c>
      <c r="I302" s="9">
        <v>0.43000030517578125</v>
      </c>
      <c r="J302" s="10">
        <v>0.99999999990227162</v>
      </c>
      <c r="K302" s="10">
        <v>0.99999999990227162</v>
      </c>
    </row>
    <row r="303" spans="1:11" x14ac:dyDescent="0.25">
      <c r="A303" s="6" t="s">
        <v>1790</v>
      </c>
      <c r="B303">
        <v>314486520</v>
      </c>
      <c r="C303">
        <v>314486520</v>
      </c>
      <c r="D303">
        <v>314486520</v>
      </c>
      <c r="E303">
        <v>0</v>
      </c>
      <c r="F303">
        <v>0</v>
      </c>
      <c r="G303">
        <v>0</v>
      </c>
      <c r="H303" s="9">
        <v>0</v>
      </c>
      <c r="I303" s="9">
        <v>314486520</v>
      </c>
      <c r="J303" s="10">
        <v>1</v>
      </c>
      <c r="K303" s="10">
        <v>0</v>
      </c>
    </row>
    <row r="304" spans="1:11" x14ac:dyDescent="0.25">
      <c r="A304" s="7" t="s">
        <v>346</v>
      </c>
      <c r="B304">
        <v>314486520</v>
      </c>
      <c r="C304">
        <v>314486520</v>
      </c>
      <c r="D304">
        <v>314486520</v>
      </c>
      <c r="E304">
        <v>0</v>
      </c>
      <c r="F304">
        <v>0</v>
      </c>
      <c r="G304">
        <v>0</v>
      </c>
      <c r="H304" s="9">
        <v>0</v>
      </c>
      <c r="I304" s="9">
        <v>314486520</v>
      </c>
      <c r="J304" s="10">
        <v>1</v>
      </c>
      <c r="K304" s="10">
        <v>0</v>
      </c>
    </row>
    <row r="305" spans="1:11" x14ac:dyDescent="0.25">
      <c r="A305" s="7" t="s">
        <v>350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 s="9">
        <v>0</v>
      </c>
      <c r="I305" s="9">
        <v>0</v>
      </c>
      <c r="J305" s="10" t="e">
        <v>#DIV/0!</v>
      </c>
      <c r="K305" s="10" t="e">
        <v>#DIV/0!</v>
      </c>
    </row>
    <row r="306" spans="1:11" x14ac:dyDescent="0.25">
      <c r="A306" s="6" t="s">
        <v>1791</v>
      </c>
      <c r="B306">
        <v>151851000</v>
      </c>
      <c r="C306">
        <v>238939050</v>
      </c>
      <c r="D306">
        <v>170118417.16</v>
      </c>
      <c r="E306">
        <v>0</v>
      </c>
      <c r="F306">
        <v>0</v>
      </c>
      <c r="G306">
        <v>0</v>
      </c>
      <c r="H306" s="9">
        <v>68820632.840000004</v>
      </c>
      <c r="I306" s="9">
        <v>238939050</v>
      </c>
      <c r="J306" s="10">
        <v>0.71197410871098721</v>
      </c>
      <c r="K306" s="10">
        <v>0</v>
      </c>
    </row>
    <row r="307" spans="1:11" x14ac:dyDescent="0.25">
      <c r="A307" s="7" t="s">
        <v>352</v>
      </c>
      <c r="B307">
        <v>151851000</v>
      </c>
      <c r="C307">
        <v>151851000</v>
      </c>
      <c r="D307">
        <v>83030367.159999996</v>
      </c>
      <c r="E307">
        <v>0</v>
      </c>
      <c r="F307">
        <v>0</v>
      </c>
      <c r="G307">
        <v>0</v>
      </c>
      <c r="H307" s="9">
        <v>68820632.840000004</v>
      </c>
      <c r="I307" s="9">
        <v>151851000</v>
      </c>
      <c r="J307" s="10">
        <v>0.54678841206182371</v>
      </c>
      <c r="K307" s="10">
        <v>0</v>
      </c>
    </row>
    <row r="308" spans="1:11" x14ac:dyDescent="0.25">
      <c r="A308" s="7" t="s">
        <v>356</v>
      </c>
      <c r="B308">
        <v>0</v>
      </c>
      <c r="C308">
        <v>87088050</v>
      </c>
      <c r="D308">
        <v>87088050</v>
      </c>
      <c r="E308">
        <v>0</v>
      </c>
      <c r="F308">
        <v>0</v>
      </c>
      <c r="G308">
        <v>0</v>
      </c>
      <c r="H308" s="9">
        <v>0</v>
      </c>
      <c r="I308" s="9">
        <v>87088050</v>
      </c>
      <c r="J308" s="10">
        <v>1</v>
      </c>
      <c r="K308" s="10">
        <v>0</v>
      </c>
    </row>
    <row r="309" spans="1:11" x14ac:dyDescent="0.25">
      <c r="A309" s="6" t="s">
        <v>1735</v>
      </c>
      <c r="B309">
        <v>0</v>
      </c>
      <c r="C309">
        <v>2256570854</v>
      </c>
      <c r="D309">
        <v>2256570854</v>
      </c>
      <c r="E309">
        <v>0</v>
      </c>
      <c r="F309">
        <v>0</v>
      </c>
      <c r="G309">
        <v>0</v>
      </c>
      <c r="H309" s="9">
        <v>0</v>
      </c>
      <c r="I309" s="9">
        <v>2256570854</v>
      </c>
      <c r="J309" s="10">
        <v>1</v>
      </c>
      <c r="K309" s="10">
        <v>0</v>
      </c>
    </row>
    <row r="310" spans="1:11" x14ac:dyDescent="0.25">
      <c r="A310" s="7" t="s">
        <v>326</v>
      </c>
      <c r="B310">
        <v>0</v>
      </c>
      <c r="C310">
        <v>2256570854</v>
      </c>
      <c r="D310">
        <v>2256570854</v>
      </c>
      <c r="E310">
        <v>0</v>
      </c>
      <c r="F310">
        <v>0</v>
      </c>
      <c r="G310">
        <v>0</v>
      </c>
      <c r="H310" s="9">
        <v>0</v>
      </c>
      <c r="I310" s="9">
        <v>2256570854</v>
      </c>
      <c r="J310" s="10">
        <v>1</v>
      </c>
      <c r="K310" s="10">
        <v>0</v>
      </c>
    </row>
    <row r="311" spans="1:11" x14ac:dyDescent="0.25">
      <c r="A311" s="6" t="s">
        <v>1787</v>
      </c>
      <c r="B311">
        <v>2201975541</v>
      </c>
      <c r="C311">
        <v>2201975541</v>
      </c>
      <c r="D311">
        <v>2201975541</v>
      </c>
      <c r="E311">
        <v>0</v>
      </c>
      <c r="F311">
        <v>0</v>
      </c>
      <c r="G311">
        <v>0</v>
      </c>
      <c r="H311" s="9">
        <v>0</v>
      </c>
      <c r="I311" s="9">
        <v>2201975541</v>
      </c>
      <c r="J311" s="10">
        <v>1</v>
      </c>
      <c r="K311" s="10">
        <v>0</v>
      </c>
    </row>
    <row r="312" spans="1:11" x14ac:dyDescent="0.25">
      <c r="A312" s="7" t="s">
        <v>328</v>
      </c>
      <c r="B312">
        <v>2201975541</v>
      </c>
      <c r="C312">
        <v>2201975541</v>
      </c>
      <c r="D312">
        <v>2201975541</v>
      </c>
      <c r="E312">
        <v>0</v>
      </c>
      <c r="F312">
        <v>0</v>
      </c>
      <c r="G312">
        <v>0</v>
      </c>
      <c r="H312" s="9">
        <v>0</v>
      </c>
      <c r="I312" s="9">
        <v>2201975541</v>
      </c>
      <c r="J312" s="10">
        <v>1</v>
      </c>
      <c r="K312" s="10">
        <v>0</v>
      </c>
    </row>
    <row r="313" spans="1:11" x14ac:dyDescent="0.25">
      <c r="A313" s="6" t="s">
        <v>1738</v>
      </c>
      <c r="B313">
        <v>185318190</v>
      </c>
      <c r="C313">
        <v>0.44</v>
      </c>
      <c r="D313">
        <v>0</v>
      </c>
      <c r="E313">
        <v>0</v>
      </c>
      <c r="F313">
        <v>0</v>
      </c>
      <c r="G313">
        <v>0</v>
      </c>
      <c r="H313" s="9">
        <v>0.44</v>
      </c>
      <c r="I313" s="9">
        <v>0.44</v>
      </c>
      <c r="J313" s="10">
        <v>0</v>
      </c>
      <c r="K313" s="10">
        <v>0</v>
      </c>
    </row>
    <row r="314" spans="1:11" x14ac:dyDescent="0.25">
      <c r="A314" s="7" t="s">
        <v>332</v>
      </c>
      <c r="B314">
        <v>185318190</v>
      </c>
      <c r="C314">
        <v>0</v>
      </c>
      <c r="D314">
        <v>0</v>
      </c>
      <c r="E314">
        <v>0</v>
      </c>
      <c r="F314">
        <v>0</v>
      </c>
      <c r="G314">
        <v>0</v>
      </c>
      <c r="H314" s="9">
        <v>0</v>
      </c>
      <c r="I314" s="9">
        <v>0</v>
      </c>
      <c r="J314" s="10" t="e">
        <v>#DIV/0!</v>
      </c>
      <c r="K314" s="10" t="e">
        <v>#DIV/0!</v>
      </c>
    </row>
    <row r="315" spans="1:11" x14ac:dyDescent="0.25">
      <c r="A315" s="7" t="s">
        <v>334</v>
      </c>
      <c r="B315">
        <v>0</v>
      </c>
      <c r="C315">
        <v>0.44</v>
      </c>
      <c r="D315">
        <v>0</v>
      </c>
      <c r="E315">
        <v>0</v>
      </c>
      <c r="F315">
        <v>0</v>
      </c>
      <c r="G315">
        <v>0</v>
      </c>
      <c r="H315" s="9">
        <v>0.44</v>
      </c>
      <c r="I315" s="9">
        <v>0.44</v>
      </c>
      <c r="J315" s="10">
        <v>0</v>
      </c>
      <c r="K315" s="10">
        <v>0</v>
      </c>
    </row>
    <row r="316" spans="1:11" x14ac:dyDescent="0.25">
      <c r="A316" s="7" t="s">
        <v>336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 s="9">
        <v>0</v>
      </c>
      <c r="I316" s="9">
        <v>0</v>
      </c>
      <c r="J316" s="10" t="e">
        <v>#DIV/0!</v>
      </c>
      <c r="K316" s="10" t="e">
        <v>#DIV/0!</v>
      </c>
    </row>
    <row r="317" spans="1:11" x14ac:dyDescent="0.25">
      <c r="A317" s="6" t="s">
        <v>1788</v>
      </c>
      <c r="B317">
        <v>69585022</v>
      </c>
      <c r="C317">
        <v>69585022</v>
      </c>
      <c r="D317">
        <v>19334250</v>
      </c>
      <c r="E317">
        <v>0</v>
      </c>
      <c r="F317">
        <v>0</v>
      </c>
      <c r="G317">
        <v>0</v>
      </c>
      <c r="H317" s="9">
        <v>50250772</v>
      </c>
      <c r="I317" s="9">
        <v>69585022</v>
      </c>
      <c r="J317" s="10">
        <v>0.27785074207492527</v>
      </c>
      <c r="K317" s="10">
        <v>0</v>
      </c>
    </row>
    <row r="318" spans="1:11" x14ac:dyDescent="0.25">
      <c r="A318" s="7" t="s">
        <v>338</v>
      </c>
      <c r="B318">
        <v>69585022</v>
      </c>
      <c r="C318">
        <v>69585022</v>
      </c>
      <c r="D318">
        <v>19334250</v>
      </c>
      <c r="E318">
        <v>0</v>
      </c>
      <c r="F318">
        <v>0</v>
      </c>
      <c r="G318">
        <v>0</v>
      </c>
      <c r="H318" s="9">
        <v>50250772</v>
      </c>
      <c r="I318" s="9">
        <v>69585022</v>
      </c>
      <c r="J318" s="10">
        <v>0.27785074207492527</v>
      </c>
      <c r="K318" s="10">
        <v>0</v>
      </c>
    </row>
    <row r="319" spans="1:11" x14ac:dyDescent="0.25">
      <c r="A319" s="6" t="s">
        <v>1789</v>
      </c>
      <c r="B319">
        <v>11291972</v>
      </c>
      <c r="C319">
        <v>11291972</v>
      </c>
      <c r="D319">
        <v>0</v>
      </c>
      <c r="E319">
        <v>0</v>
      </c>
      <c r="F319">
        <v>0</v>
      </c>
      <c r="G319">
        <v>0</v>
      </c>
      <c r="H319" s="9">
        <v>11291972</v>
      </c>
      <c r="I319" s="9">
        <v>11291972</v>
      </c>
      <c r="J319" s="10">
        <v>0</v>
      </c>
      <c r="K319" s="10">
        <v>0</v>
      </c>
    </row>
    <row r="320" spans="1:11" x14ac:dyDescent="0.25">
      <c r="A320" s="7" t="s">
        <v>342</v>
      </c>
      <c r="B320">
        <v>11291972</v>
      </c>
      <c r="C320">
        <v>11291972</v>
      </c>
      <c r="D320">
        <v>0</v>
      </c>
      <c r="E320">
        <v>0</v>
      </c>
      <c r="F320">
        <v>0</v>
      </c>
      <c r="G320">
        <v>0</v>
      </c>
      <c r="H320" s="9">
        <v>11291972</v>
      </c>
      <c r="I320" s="9">
        <v>11291972</v>
      </c>
      <c r="J320" s="10">
        <v>0</v>
      </c>
      <c r="K320" s="10">
        <v>0</v>
      </c>
    </row>
    <row r="321" spans="1:11" x14ac:dyDescent="0.25">
      <c r="A321" s="5" t="s">
        <v>1795</v>
      </c>
      <c r="B321">
        <v>44377730167</v>
      </c>
      <c r="C321">
        <v>49240047796.110001</v>
      </c>
      <c r="D321">
        <v>48347471434.260002</v>
      </c>
      <c r="E321">
        <v>47035537982.449997</v>
      </c>
      <c r="F321">
        <v>38280449408.540001</v>
      </c>
      <c r="G321">
        <v>13594003008.360001</v>
      </c>
      <c r="H321" s="9">
        <v>892576361.84999847</v>
      </c>
      <c r="I321" s="9">
        <v>2204509813.6600037</v>
      </c>
      <c r="J321" s="10">
        <v>0.98187295906888794</v>
      </c>
      <c r="K321" s="10">
        <v>0.95522933237619312</v>
      </c>
    </row>
    <row r="322" spans="1:11" x14ac:dyDescent="0.25">
      <c r="A322" s="6" t="s">
        <v>1722</v>
      </c>
      <c r="B322">
        <v>44377730167</v>
      </c>
      <c r="C322">
        <v>49240047796.110001</v>
      </c>
      <c r="D322">
        <v>48347471434.260002</v>
      </c>
      <c r="E322">
        <v>47035537982.449997</v>
      </c>
      <c r="F322">
        <v>38280449408.540001</v>
      </c>
      <c r="G322">
        <v>13594003008.360001</v>
      </c>
      <c r="H322" s="9">
        <v>892576361.84999847</v>
      </c>
      <c r="I322" s="9">
        <v>2204509813.6600037</v>
      </c>
      <c r="J322" s="10">
        <v>0.98187295906888794</v>
      </c>
      <c r="K322" s="10">
        <v>0.95522933237619312</v>
      </c>
    </row>
    <row r="323" spans="1:11" x14ac:dyDescent="0.25">
      <c r="A323" s="7" t="s">
        <v>366</v>
      </c>
      <c r="B323">
        <v>43377730167</v>
      </c>
      <c r="C323">
        <v>43377730167</v>
      </c>
      <c r="D323">
        <v>42488610585.260002</v>
      </c>
      <c r="E323">
        <v>41176677133.449997</v>
      </c>
      <c r="F323">
        <v>32421588559.540001</v>
      </c>
      <c r="G323">
        <v>12597459788.360001</v>
      </c>
      <c r="H323" s="9">
        <v>889119581.73999786</v>
      </c>
      <c r="I323" s="9">
        <v>2201053033.5500031</v>
      </c>
      <c r="J323" s="10">
        <v>0.9795028559973753</v>
      </c>
      <c r="K323" s="10">
        <v>0.94925845531621489</v>
      </c>
    </row>
    <row r="324" spans="1:11" x14ac:dyDescent="0.25">
      <c r="A324" s="7" t="s">
        <v>368</v>
      </c>
      <c r="B324">
        <v>1000000000</v>
      </c>
      <c r="C324">
        <v>1000000000</v>
      </c>
      <c r="D324">
        <v>996543220</v>
      </c>
      <c r="E324">
        <v>996543220</v>
      </c>
      <c r="F324">
        <v>996543220</v>
      </c>
      <c r="G324">
        <v>996543220</v>
      </c>
      <c r="H324" s="9">
        <v>3456780</v>
      </c>
      <c r="I324" s="9">
        <v>3456780</v>
      </c>
      <c r="J324" s="10">
        <v>0.99654321999999995</v>
      </c>
      <c r="K324" s="10">
        <v>0.99654321999999995</v>
      </c>
    </row>
    <row r="325" spans="1:11" x14ac:dyDescent="0.25">
      <c r="A325" s="7" t="s">
        <v>390</v>
      </c>
      <c r="B325">
        <v>0</v>
      </c>
      <c r="C325">
        <v>4862317629.1099997</v>
      </c>
      <c r="D325">
        <v>4862317629</v>
      </c>
      <c r="E325">
        <v>4862317629</v>
      </c>
      <c r="F325">
        <v>4862317629</v>
      </c>
      <c r="G325">
        <v>0</v>
      </c>
      <c r="H325" s="9">
        <v>0.10999965667724609</v>
      </c>
      <c r="I325" s="9">
        <v>0.10999965667724609</v>
      </c>
      <c r="J325" s="10">
        <v>0.9999999999773771</v>
      </c>
      <c r="K325" s="10">
        <v>0.9999999999773771</v>
      </c>
    </row>
    <row r="326" spans="1:11" x14ac:dyDescent="0.25">
      <c r="A326" s="2" t="s">
        <v>1805</v>
      </c>
      <c r="B326">
        <v>14909239081</v>
      </c>
      <c r="C326">
        <v>14914906959</v>
      </c>
      <c r="D326">
        <v>14908194261.82</v>
      </c>
      <c r="E326">
        <v>14600716923.18</v>
      </c>
      <c r="F326">
        <v>11378344318.809999</v>
      </c>
      <c r="G326">
        <v>10519385045.809999</v>
      </c>
      <c r="H326" s="9">
        <v>6712697.1800003052</v>
      </c>
      <c r="I326" s="9">
        <v>314190035.81999969</v>
      </c>
      <c r="J326" s="10">
        <v>0.99954993368725309</v>
      </c>
      <c r="K326" s="10">
        <v>0.97893449575758762</v>
      </c>
    </row>
    <row r="327" spans="1:11" x14ac:dyDescent="0.25">
      <c r="A327" s="3" t="s">
        <v>1759</v>
      </c>
      <c r="B327">
        <v>14909239081</v>
      </c>
      <c r="C327">
        <v>14914906959</v>
      </c>
      <c r="D327">
        <v>14908194261.82</v>
      </c>
      <c r="E327">
        <v>14600716923.18</v>
      </c>
      <c r="F327">
        <v>11378344318.809999</v>
      </c>
      <c r="G327">
        <v>10519385045.809999</v>
      </c>
      <c r="H327" s="9">
        <v>6712697.1800003052</v>
      </c>
      <c r="I327" s="9">
        <v>314190035.81999969</v>
      </c>
      <c r="J327" s="10">
        <v>0.99954993368725309</v>
      </c>
      <c r="K327" s="10">
        <v>0.97893449575758762</v>
      </c>
    </row>
    <row r="328" spans="1:11" x14ac:dyDescent="0.25">
      <c r="A328" s="4" t="s">
        <v>1807</v>
      </c>
      <c r="B328">
        <v>14909239081</v>
      </c>
      <c r="C328">
        <v>14914906959</v>
      </c>
      <c r="D328">
        <v>14908194261.82</v>
      </c>
      <c r="E328">
        <v>14600716923.18</v>
      </c>
      <c r="F328">
        <v>11378344318.809999</v>
      </c>
      <c r="G328">
        <v>10519385045.809999</v>
      </c>
      <c r="H328" s="9">
        <v>6712697.1800003052</v>
      </c>
      <c r="I328" s="9">
        <v>314190035.81999969</v>
      </c>
      <c r="J328" s="10">
        <v>0.99954993368725309</v>
      </c>
      <c r="K328" s="10">
        <v>0.97893449575758762</v>
      </c>
    </row>
    <row r="329" spans="1:11" x14ac:dyDescent="0.25">
      <c r="A329" s="5" t="s">
        <v>1808</v>
      </c>
      <c r="B329">
        <v>14909239081</v>
      </c>
      <c r="C329">
        <v>14914906959</v>
      </c>
      <c r="D329">
        <v>14908194261.82</v>
      </c>
      <c r="E329">
        <v>14600716923.18</v>
      </c>
      <c r="F329">
        <v>11378344318.809999</v>
      </c>
      <c r="G329">
        <v>10519385045.809999</v>
      </c>
      <c r="H329" s="9">
        <v>6712697.1800003052</v>
      </c>
      <c r="I329" s="9">
        <v>314190035.81999969</v>
      </c>
      <c r="J329" s="10">
        <v>0.99954993368725309</v>
      </c>
      <c r="K329" s="10">
        <v>0.97893449575758762</v>
      </c>
    </row>
    <row r="330" spans="1:11" x14ac:dyDescent="0.25">
      <c r="A330" s="6" t="s">
        <v>1722</v>
      </c>
      <c r="B330">
        <v>14909239081</v>
      </c>
      <c r="C330">
        <v>14909239081</v>
      </c>
      <c r="D330">
        <v>14908194261.82</v>
      </c>
      <c r="E330">
        <v>14600716923.18</v>
      </c>
      <c r="F330">
        <v>11378344318.809999</v>
      </c>
      <c r="G330">
        <v>10519385045.809999</v>
      </c>
      <c r="H330" s="9">
        <v>1044819.1800003052</v>
      </c>
      <c r="I330" s="9">
        <v>308522157.81999969</v>
      </c>
      <c r="J330" s="10">
        <v>0.99992992136122283</v>
      </c>
      <c r="K330" s="10">
        <v>0.97930664629201813</v>
      </c>
    </row>
    <row r="331" spans="1:11" x14ac:dyDescent="0.25">
      <c r="A331" s="7" t="s">
        <v>404</v>
      </c>
      <c r="B331">
        <v>14909239081</v>
      </c>
      <c r="C331">
        <v>14909239081</v>
      </c>
      <c r="D331">
        <v>14908194261.82</v>
      </c>
      <c r="E331">
        <v>14600716923.18</v>
      </c>
      <c r="F331">
        <v>11378344318.809999</v>
      </c>
      <c r="G331">
        <v>10519385045.809999</v>
      </c>
      <c r="H331" s="9">
        <v>1044819.1800003052</v>
      </c>
      <c r="I331" s="9">
        <v>308522157.81999969</v>
      </c>
      <c r="J331" s="10">
        <v>0.99992992136122283</v>
      </c>
      <c r="K331" s="10">
        <v>0.97930664629201813</v>
      </c>
    </row>
    <row r="332" spans="1:11" x14ac:dyDescent="0.25">
      <c r="A332" s="6" t="s">
        <v>1806</v>
      </c>
      <c r="B332">
        <v>0</v>
      </c>
      <c r="C332">
        <v>5667878</v>
      </c>
      <c r="D332">
        <v>0</v>
      </c>
      <c r="E332">
        <v>0</v>
      </c>
      <c r="F332">
        <v>0</v>
      </c>
      <c r="G332">
        <v>0</v>
      </c>
      <c r="H332" s="9">
        <v>5667878</v>
      </c>
      <c r="I332" s="9">
        <v>5667878</v>
      </c>
      <c r="J332" s="10">
        <v>0</v>
      </c>
      <c r="K332" s="10">
        <v>0</v>
      </c>
    </row>
    <row r="333" spans="1:11" x14ac:dyDescent="0.25">
      <c r="A333" s="7" t="s">
        <v>398</v>
      </c>
      <c r="B333">
        <v>0</v>
      </c>
      <c r="C333">
        <v>4860564</v>
      </c>
      <c r="D333">
        <v>0</v>
      </c>
      <c r="E333">
        <v>0</v>
      </c>
      <c r="F333">
        <v>0</v>
      </c>
      <c r="G333">
        <v>0</v>
      </c>
      <c r="H333" s="9">
        <v>4860564</v>
      </c>
      <c r="I333" s="9">
        <v>4860564</v>
      </c>
      <c r="J333" s="10">
        <v>0</v>
      </c>
      <c r="K333" s="10">
        <v>0</v>
      </c>
    </row>
    <row r="334" spans="1:11" x14ac:dyDescent="0.25">
      <c r="A334" s="7" t="s">
        <v>402</v>
      </c>
      <c r="B334">
        <v>0</v>
      </c>
      <c r="C334">
        <v>807314</v>
      </c>
      <c r="D334">
        <v>0</v>
      </c>
      <c r="E334">
        <v>0</v>
      </c>
      <c r="F334">
        <v>0</v>
      </c>
      <c r="G334">
        <v>0</v>
      </c>
      <c r="H334" s="9">
        <v>807314</v>
      </c>
      <c r="I334" s="9">
        <v>807314</v>
      </c>
      <c r="J334" s="10">
        <v>0</v>
      </c>
      <c r="K334" s="10">
        <v>0</v>
      </c>
    </row>
    <row r="335" spans="1:11" x14ac:dyDescent="0.25">
      <c r="A335" s="2" t="s">
        <v>1809</v>
      </c>
      <c r="B335">
        <v>101378971917</v>
      </c>
      <c r="C335">
        <v>114941093826.62001</v>
      </c>
      <c r="D335">
        <v>90924733330.590012</v>
      </c>
      <c r="E335">
        <v>83033431383.140015</v>
      </c>
      <c r="F335">
        <v>60573550972.93</v>
      </c>
      <c r="G335">
        <v>57384652513.93</v>
      </c>
      <c r="H335" s="9">
        <v>24016360496.029999</v>
      </c>
      <c r="I335" s="9">
        <v>31907662443.479996</v>
      </c>
      <c r="J335" s="10">
        <v>0.79105505527677622</v>
      </c>
      <c r="K335" s="10">
        <v>0.72239987126266347</v>
      </c>
    </row>
    <row r="336" spans="1:11" x14ac:dyDescent="0.25">
      <c r="A336" s="3" t="s">
        <v>1712</v>
      </c>
      <c r="B336">
        <v>92881354864</v>
      </c>
      <c r="C336">
        <v>105313566746.62001</v>
      </c>
      <c r="D336">
        <v>81397206251.590012</v>
      </c>
      <c r="E336">
        <v>74686451704.070007</v>
      </c>
      <c r="F336">
        <v>53902888212.629997</v>
      </c>
      <c r="G336">
        <v>51381007913.629997</v>
      </c>
      <c r="H336" s="9">
        <v>23916360495.029999</v>
      </c>
      <c r="I336" s="9">
        <v>30627115042.550003</v>
      </c>
      <c r="J336" s="10">
        <v>0.77290332828084962</v>
      </c>
      <c r="K336" s="10">
        <v>0.70918167536536347</v>
      </c>
    </row>
    <row r="337" spans="1:11" x14ac:dyDescent="0.25">
      <c r="A337" s="4" t="s">
        <v>1813</v>
      </c>
      <c r="B337">
        <v>92881354864</v>
      </c>
      <c r="C337">
        <v>105313566746.62001</v>
      </c>
      <c r="D337">
        <v>81397206251.590012</v>
      </c>
      <c r="E337">
        <v>74686451704.070007</v>
      </c>
      <c r="F337">
        <v>53902888212.629997</v>
      </c>
      <c r="G337">
        <v>51381007913.629997</v>
      </c>
      <c r="H337" s="9">
        <v>23916360495.029999</v>
      </c>
      <c r="I337" s="9">
        <v>30627115042.550003</v>
      </c>
      <c r="J337" s="10">
        <v>0.77290332828084962</v>
      </c>
      <c r="K337" s="10">
        <v>0.70918167536536347</v>
      </c>
    </row>
    <row r="338" spans="1:11" x14ac:dyDescent="0.25">
      <c r="A338" s="5" t="s">
        <v>1815</v>
      </c>
      <c r="B338">
        <v>45850823768</v>
      </c>
      <c r="C338">
        <v>45092086159.099998</v>
      </c>
      <c r="D338">
        <v>30191258266.07</v>
      </c>
      <c r="E338">
        <v>28540631964.07</v>
      </c>
      <c r="F338">
        <v>27075135916.07</v>
      </c>
      <c r="G338">
        <v>27061448916.07</v>
      </c>
      <c r="H338" s="9">
        <v>14900827893.029999</v>
      </c>
      <c r="I338" s="9">
        <v>16551454195.029999</v>
      </c>
      <c r="J338" s="10">
        <v>0.66954671734514826</v>
      </c>
      <c r="K338" s="10">
        <v>0.63294104121439587</v>
      </c>
    </row>
    <row r="339" spans="1:11" x14ac:dyDescent="0.25">
      <c r="A339" s="6" t="s">
        <v>1722</v>
      </c>
      <c r="B339">
        <v>8181769174</v>
      </c>
      <c r="C339">
        <v>8181769174</v>
      </c>
      <c r="D339">
        <v>2142465165</v>
      </c>
      <c r="E339">
        <v>2099735165</v>
      </c>
      <c r="F339">
        <v>2096129165</v>
      </c>
      <c r="G339">
        <v>2082442165</v>
      </c>
      <c r="H339" s="9">
        <v>6039304009</v>
      </c>
      <c r="I339" s="9">
        <v>6082034009</v>
      </c>
      <c r="J339" s="10">
        <v>0.26185842199121417</v>
      </c>
      <c r="K339" s="10">
        <v>0.2566358351531759</v>
      </c>
    </row>
    <row r="340" spans="1:11" x14ac:dyDescent="0.25">
      <c r="A340" s="7" t="s">
        <v>506</v>
      </c>
      <c r="B340">
        <v>5649821546</v>
      </c>
      <c r="C340">
        <v>5649821546</v>
      </c>
      <c r="D340">
        <v>0</v>
      </c>
      <c r="E340">
        <v>0</v>
      </c>
      <c r="F340">
        <v>0</v>
      </c>
      <c r="G340">
        <v>0</v>
      </c>
      <c r="H340" s="9">
        <v>5649821546</v>
      </c>
      <c r="I340" s="9">
        <v>5649821546</v>
      </c>
      <c r="J340" s="10">
        <v>0</v>
      </c>
      <c r="K340" s="10">
        <v>0</v>
      </c>
    </row>
    <row r="341" spans="1:11" x14ac:dyDescent="0.25">
      <c r="A341" s="7" t="s">
        <v>508</v>
      </c>
      <c r="B341">
        <v>2231947627</v>
      </c>
      <c r="C341">
        <v>2231947627</v>
      </c>
      <c r="D341">
        <v>1842465165</v>
      </c>
      <c r="E341">
        <v>1842465165</v>
      </c>
      <c r="F341">
        <v>1842465165</v>
      </c>
      <c r="G341">
        <v>1842465165</v>
      </c>
      <c r="H341" s="9">
        <v>389482462</v>
      </c>
      <c r="I341" s="9">
        <v>389482462</v>
      </c>
      <c r="J341" s="10">
        <v>0.82549659441448897</v>
      </c>
      <c r="K341" s="10">
        <v>0.82549659441448897</v>
      </c>
    </row>
    <row r="342" spans="1:11" x14ac:dyDescent="0.25">
      <c r="A342" s="7" t="s">
        <v>510</v>
      </c>
      <c r="B342">
        <v>1</v>
      </c>
      <c r="C342">
        <v>1</v>
      </c>
      <c r="D342">
        <v>0</v>
      </c>
      <c r="E342">
        <v>0</v>
      </c>
      <c r="F342">
        <v>0</v>
      </c>
      <c r="G342">
        <v>0</v>
      </c>
      <c r="H342" s="9">
        <v>1</v>
      </c>
      <c r="I342" s="9">
        <v>1</v>
      </c>
      <c r="J342" s="10">
        <v>0</v>
      </c>
      <c r="K342" s="10">
        <v>0</v>
      </c>
    </row>
    <row r="343" spans="1:11" x14ac:dyDescent="0.25">
      <c r="A343" s="7" t="s">
        <v>512</v>
      </c>
      <c r="B343">
        <v>300000000</v>
      </c>
      <c r="C343">
        <v>300000000</v>
      </c>
      <c r="D343">
        <v>300000000</v>
      </c>
      <c r="E343">
        <v>257270000</v>
      </c>
      <c r="F343">
        <v>253664000</v>
      </c>
      <c r="G343">
        <v>239977000</v>
      </c>
      <c r="H343" s="9">
        <v>0</v>
      </c>
      <c r="I343" s="9">
        <v>42730000</v>
      </c>
      <c r="J343" s="10">
        <v>1</v>
      </c>
      <c r="K343" s="10">
        <v>0.8575666666666667</v>
      </c>
    </row>
    <row r="344" spans="1:11" x14ac:dyDescent="0.25">
      <c r="A344" s="6" t="s">
        <v>1826</v>
      </c>
      <c r="B344">
        <v>36093176816</v>
      </c>
      <c r="C344">
        <v>35984811629.099998</v>
      </c>
      <c r="D344">
        <v>27946602745.07</v>
      </c>
      <c r="E344">
        <v>26338706443.07</v>
      </c>
      <c r="F344">
        <v>24876816395.07</v>
      </c>
      <c r="G344">
        <v>24876816395.07</v>
      </c>
      <c r="H344" s="9">
        <v>8038208884.0299988</v>
      </c>
      <c r="I344" s="9">
        <v>9646105186.0299988</v>
      </c>
      <c r="J344" s="10">
        <v>0.77662217696508085</v>
      </c>
      <c r="K344" s="10">
        <v>0.73193953922967214</v>
      </c>
    </row>
    <row r="345" spans="1:11" x14ac:dyDescent="0.25">
      <c r="A345" s="7" t="s">
        <v>460</v>
      </c>
      <c r="B345">
        <v>1343486814</v>
      </c>
      <c r="C345">
        <v>1343486814</v>
      </c>
      <c r="D345">
        <v>1343486814</v>
      </c>
      <c r="E345">
        <v>1343486814</v>
      </c>
      <c r="F345">
        <v>1343486814</v>
      </c>
      <c r="G345">
        <v>1343486814</v>
      </c>
      <c r="H345" s="9">
        <v>0</v>
      </c>
      <c r="I345" s="9">
        <v>0</v>
      </c>
      <c r="J345" s="10">
        <v>1</v>
      </c>
      <c r="K345" s="10">
        <v>1</v>
      </c>
    </row>
    <row r="346" spans="1:11" x14ac:dyDescent="0.25">
      <c r="A346" s="7" t="s">
        <v>462</v>
      </c>
      <c r="B346">
        <v>1095680487</v>
      </c>
      <c r="C346">
        <v>0</v>
      </c>
      <c r="D346">
        <v>0</v>
      </c>
      <c r="E346">
        <v>0</v>
      </c>
      <c r="F346">
        <v>0</v>
      </c>
      <c r="G346">
        <v>0</v>
      </c>
      <c r="H346" s="9">
        <v>0</v>
      </c>
      <c r="I346" s="9">
        <v>0</v>
      </c>
      <c r="J346" s="10" t="e">
        <v>#DIV/0!</v>
      </c>
      <c r="K346" s="10" t="e">
        <v>#DIV/0!</v>
      </c>
    </row>
    <row r="347" spans="1:11" x14ac:dyDescent="0.25">
      <c r="A347" s="7" t="s">
        <v>464</v>
      </c>
      <c r="B347">
        <v>734439458</v>
      </c>
      <c r="C347">
        <v>0</v>
      </c>
      <c r="D347">
        <v>0</v>
      </c>
      <c r="E347">
        <v>0</v>
      </c>
      <c r="F347">
        <v>0</v>
      </c>
      <c r="G347">
        <v>0</v>
      </c>
      <c r="H347" s="9">
        <v>0</v>
      </c>
      <c r="I347" s="9">
        <v>0</v>
      </c>
      <c r="J347" s="10" t="e">
        <v>#DIV/0!</v>
      </c>
      <c r="K347" s="10" t="e">
        <v>#DIV/0!</v>
      </c>
    </row>
    <row r="348" spans="1:11" x14ac:dyDescent="0.25">
      <c r="A348" s="7" t="s">
        <v>466</v>
      </c>
      <c r="B348">
        <v>14354151181</v>
      </c>
      <c r="C348">
        <v>14354151181</v>
      </c>
      <c r="D348">
        <v>12034271605.07</v>
      </c>
      <c r="E348">
        <v>12034271605.07</v>
      </c>
      <c r="F348">
        <v>10572381557.07</v>
      </c>
      <c r="G348">
        <v>10572381557.07</v>
      </c>
      <c r="H348" s="9">
        <v>2319879575.9300003</v>
      </c>
      <c r="I348" s="9">
        <v>2319879575.9300003</v>
      </c>
      <c r="J348" s="10">
        <v>0.83838267086104479</v>
      </c>
      <c r="K348" s="10">
        <v>0.83838267086104479</v>
      </c>
    </row>
    <row r="349" spans="1:11" x14ac:dyDescent="0.25">
      <c r="A349" s="7" t="s">
        <v>468</v>
      </c>
      <c r="B349">
        <v>15699313668</v>
      </c>
      <c r="C349">
        <v>15531677908</v>
      </c>
      <c r="D349">
        <v>10023901196</v>
      </c>
      <c r="E349">
        <v>8416004894</v>
      </c>
      <c r="F349">
        <v>8416004894</v>
      </c>
      <c r="G349">
        <v>8416004894</v>
      </c>
      <c r="H349" s="9">
        <v>5507776712</v>
      </c>
      <c r="I349" s="9">
        <v>7115673014</v>
      </c>
      <c r="J349" s="10">
        <v>0.64538430782400691</v>
      </c>
      <c r="K349" s="10">
        <v>0.54186063758540315</v>
      </c>
    </row>
    <row r="350" spans="1:11" x14ac:dyDescent="0.25">
      <c r="A350" s="7" t="s">
        <v>470</v>
      </c>
      <c r="B350">
        <v>2866105208</v>
      </c>
      <c r="C350">
        <v>0</v>
      </c>
      <c r="D350">
        <v>0</v>
      </c>
      <c r="E350">
        <v>0</v>
      </c>
      <c r="F350">
        <v>0</v>
      </c>
      <c r="G350">
        <v>0</v>
      </c>
      <c r="H350" s="9">
        <v>0</v>
      </c>
      <c r="I350" s="9">
        <v>0</v>
      </c>
      <c r="J350" s="10" t="e">
        <v>#DIV/0!</v>
      </c>
      <c r="K350" s="10" t="e">
        <v>#DIV/0!</v>
      </c>
    </row>
    <row r="351" spans="1:11" x14ac:dyDescent="0.25">
      <c r="A351" s="7" t="s">
        <v>450</v>
      </c>
      <c r="B351">
        <v>0</v>
      </c>
      <c r="C351">
        <v>210552595</v>
      </c>
      <c r="D351">
        <v>0</v>
      </c>
      <c r="E351">
        <v>0</v>
      </c>
      <c r="F351">
        <v>0</v>
      </c>
      <c r="G351">
        <v>0</v>
      </c>
      <c r="H351" s="9">
        <v>210552595</v>
      </c>
      <c r="I351" s="9">
        <v>210552595</v>
      </c>
      <c r="J351" s="10">
        <v>0</v>
      </c>
      <c r="K351" s="10">
        <v>0</v>
      </c>
    </row>
    <row r="352" spans="1:11" x14ac:dyDescent="0.25">
      <c r="A352" s="7" t="s">
        <v>454</v>
      </c>
      <c r="B352">
        <v>0</v>
      </c>
      <c r="C352">
        <v>762749058</v>
      </c>
      <c r="D352">
        <v>762749058</v>
      </c>
      <c r="E352">
        <v>762749058</v>
      </c>
      <c r="F352">
        <v>762749058</v>
      </c>
      <c r="G352">
        <v>762749058</v>
      </c>
      <c r="H352" s="9">
        <v>0</v>
      </c>
      <c r="I352" s="9">
        <v>0</v>
      </c>
      <c r="J352" s="10">
        <v>1</v>
      </c>
      <c r="K352" s="10">
        <v>1</v>
      </c>
    </row>
    <row r="353" spans="1:11" x14ac:dyDescent="0.25">
      <c r="A353" s="7" t="s">
        <v>456</v>
      </c>
      <c r="B353">
        <v>0</v>
      </c>
      <c r="C353">
        <v>3349920094.5999999</v>
      </c>
      <c r="D353">
        <v>3349920094</v>
      </c>
      <c r="E353">
        <v>3349920094</v>
      </c>
      <c r="F353">
        <v>3349920094</v>
      </c>
      <c r="G353">
        <v>3349920094</v>
      </c>
      <c r="H353" s="9">
        <v>0.59999990463256836</v>
      </c>
      <c r="I353" s="9">
        <v>0.59999990463256836</v>
      </c>
      <c r="J353" s="10">
        <v>0.99999999982089127</v>
      </c>
      <c r="K353" s="10">
        <v>0.99999999982089127</v>
      </c>
    </row>
    <row r="354" spans="1:11" x14ac:dyDescent="0.25">
      <c r="A354" s="7" t="s">
        <v>458</v>
      </c>
      <c r="B354">
        <v>0</v>
      </c>
      <c r="C354">
        <v>432273978.5</v>
      </c>
      <c r="D354">
        <v>432273978</v>
      </c>
      <c r="E354">
        <v>432273978</v>
      </c>
      <c r="F354">
        <v>432273978</v>
      </c>
      <c r="G354">
        <v>432273978</v>
      </c>
      <c r="H354" s="9">
        <v>0.5</v>
      </c>
      <c r="I354" s="9">
        <v>0.5</v>
      </c>
      <c r="J354" s="10">
        <v>0.99999999884332613</v>
      </c>
      <c r="K354" s="10">
        <v>0.99999999884332613</v>
      </c>
    </row>
    <row r="355" spans="1:11" x14ac:dyDescent="0.25">
      <c r="A355" s="6" t="s">
        <v>1748</v>
      </c>
      <c r="B355">
        <v>1002562778</v>
      </c>
      <c r="C355">
        <v>0</v>
      </c>
      <c r="D355">
        <v>0</v>
      </c>
      <c r="E355">
        <v>0</v>
      </c>
      <c r="F355">
        <v>0</v>
      </c>
      <c r="G355">
        <v>0</v>
      </c>
      <c r="H355" s="9">
        <v>0</v>
      </c>
      <c r="I355" s="9">
        <v>0</v>
      </c>
      <c r="J355" s="10" t="e">
        <v>#DIV/0!</v>
      </c>
      <c r="K355" s="10" t="e">
        <v>#DIV/0!</v>
      </c>
    </row>
    <row r="356" spans="1:11" x14ac:dyDescent="0.25">
      <c r="A356" s="7" t="s">
        <v>434</v>
      </c>
      <c r="B356">
        <v>1002562778</v>
      </c>
      <c r="C356">
        <v>0</v>
      </c>
      <c r="D356">
        <v>0</v>
      </c>
      <c r="E356">
        <v>0</v>
      </c>
      <c r="F356">
        <v>0</v>
      </c>
      <c r="G356">
        <v>0</v>
      </c>
      <c r="H356" s="9">
        <v>0</v>
      </c>
      <c r="I356" s="9">
        <v>0</v>
      </c>
      <c r="J356" s="10" t="e">
        <v>#DIV/0!</v>
      </c>
      <c r="K356" s="10" t="e">
        <v>#DIV/0!</v>
      </c>
    </row>
    <row r="357" spans="1:11" x14ac:dyDescent="0.25">
      <c r="A357" s="6" t="s">
        <v>1822</v>
      </c>
      <c r="B357">
        <v>573315000</v>
      </c>
      <c r="C357">
        <v>675505356</v>
      </c>
      <c r="D357">
        <v>102190356</v>
      </c>
      <c r="E357">
        <v>102190356</v>
      </c>
      <c r="F357">
        <v>102190356</v>
      </c>
      <c r="G357">
        <v>102190356</v>
      </c>
      <c r="H357" s="9">
        <v>573315000</v>
      </c>
      <c r="I357" s="9">
        <v>573315000</v>
      </c>
      <c r="J357" s="10">
        <v>0.15127986046642095</v>
      </c>
      <c r="K357" s="10">
        <v>0.15127986046642095</v>
      </c>
    </row>
    <row r="358" spans="1:11" x14ac:dyDescent="0.25">
      <c r="A358" s="7" t="s">
        <v>428</v>
      </c>
      <c r="B358">
        <v>573315000</v>
      </c>
      <c r="C358">
        <v>573315000</v>
      </c>
      <c r="D358">
        <v>0</v>
      </c>
      <c r="E358">
        <v>0</v>
      </c>
      <c r="F358">
        <v>0</v>
      </c>
      <c r="G358">
        <v>0</v>
      </c>
      <c r="H358" s="9">
        <v>573315000</v>
      </c>
      <c r="I358" s="9">
        <v>573315000</v>
      </c>
      <c r="J358" s="10">
        <v>0</v>
      </c>
      <c r="K358" s="10">
        <v>0</v>
      </c>
    </row>
    <row r="359" spans="1:11" x14ac:dyDescent="0.25">
      <c r="A359" s="7" t="s">
        <v>432</v>
      </c>
      <c r="B359">
        <v>0</v>
      </c>
      <c r="C359">
        <v>102190356</v>
      </c>
      <c r="D359">
        <v>102190356</v>
      </c>
      <c r="E359">
        <v>102190356</v>
      </c>
      <c r="F359">
        <v>102190356</v>
      </c>
      <c r="G359">
        <v>102190356</v>
      </c>
      <c r="H359" s="9">
        <v>0</v>
      </c>
      <c r="I359" s="9">
        <v>0</v>
      </c>
      <c r="J359" s="10">
        <v>1</v>
      </c>
      <c r="K359" s="10">
        <v>1</v>
      </c>
    </row>
    <row r="360" spans="1:11" x14ac:dyDescent="0.25">
      <c r="A360" s="6" t="s">
        <v>1738</v>
      </c>
      <c r="B360">
        <v>0</v>
      </c>
      <c r="C360">
        <v>250000000</v>
      </c>
      <c r="D360">
        <v>0</v>
      </c>
      <c r="E360">
        <v>0</v>
      </c>
      <c r="F360">
        <v>0</v>
      </c>
      <c r="G360">
        <v>0</v>
      </c>
      <c r="H360" s="9">
        <v>250000000</v>
      </c>
      <c r="I360" s="9">
        <v>250000000</v>
      </c>
      <c r="J360" s="10">
        <v>0</v>
      </c>
      <c r="K360" s="10">
        <v>0</v>
      </c>
    </row>
    <row r="361" spans="1:11" x14ac:dyDescent="0.25">
      <c r="A361" s="7" t="s">
        <v>416</v>
      </c>
      <c r="B361">
        <v>0</v>
      </c>
      <c r="C361">
        <v>250000000</v>
      </c>
      <c r="D361">
        <v>0</v>
      </c>
      <c r="E361">
        <v>0</v>
      </c>
      <c r="F361">
        <v>0</v>
      </c>
      <c r="G361">
        <v>0</v>
      </c>
      <c r="H361" s="9">
        <v>250000000</v>
      </c>
      <c r="I361" s="9">
        <v>250000000</v>
      </c>
      <c r="J361" s="10">
        <v>0</v>
      </c>
      <c r="K361" s="10">
        <v>0</v>
      </c>
    </row>
    <row r="362" spans="1:11" x14ac:dyDescent="0.25">
      <c r="A362" s="5" t="s">
        <v>1814</v>
      </c>
      <c r="B362">
        <v>45896023209</v>
      </c>
      <c r="C362">
        <v>57462793155</v>
      </c>
      <c r="D362">
        <v>48793420301</v>
      </c>
      <c r="E362">
        <v>45729387892</v>
      </c>
      <c r="F362">
        <v>26432789365</v>
      </c>
      <c r="G362">
        <v>23954428066</v>
      </c>
      <c r="H362" s="9">
        <v>8669372854</v>
      </c>
      <c r="I362" s="9">
        <v>11733405263</v>
      </c>
      <c r="J362" s="10">
        <v>0.84913067433712708</v>
      </c>
      <c r="K362" s="10">
        <v>0.79580865080208785</v>
      </c>
    </row>
    <row r="363" spans="1:11" x14ac:dyDescent="0.25">
      <c r="A363" s="6" t="s">
        <v>1722</v>
      </c>
      <c r="B363">
        <v>8023209</v>
      </c>
      <c r="C363">
        <v>8023209</v>
      </c>
      <c r="D363">
        <v>0</v>
      </c>
      <c r="E363">
        <v>0</v>
      </c>
      <c r="F363">
        <v>0</v>
      </c>
      <c r="G363">
        <v>0</v>
      </c>
      <c r="H363" s="9">
        <v>8023209</v>
      </c>
      <c r="I363" s="9">
        <v>8023209</v>
      </c>
      <c r="J363" s="10">
        <v>0</v>
      </c>
      <c r="K363" s="10">
        <v>0</v>
      </c>
    </row>
    <row r="364" spans="1:11" x14ac:dyDescent="0.25">
      <c r="A364" s="7" t="s">
        <v>514</v>
      </c>
      <c r="B364">
        <v>8023209</v>
      </c>
      <c r="C364">
        <v>8023209</v>
      </c>
      <c r="D364">
        <v>0</v>
      </c>
      <c r="E364">
        <v>0</v>
      </c>
      <c r="F364">
        <v>0</v>
      </c>
      <c r="G364">
        <v>0</v>
      </c>
      <c r="H364" s="9">
        <v>8023209</v>
      </c>
      <c r="I364" s="9">
        <v>8023209</v>
      </c>
      <c r="J364" s="10">
        <v>0</v>
      </c>
      <c r="K364" s="10">
        <v>0</v>
      </c>
    </row>
    <row r="365" spans="1:11" x14ac:dyDescent="0.25">
      <c r="A365" s="6" t="s">
        <v>1812</v>
      </c>
      <c r="B365">
        <v>45888000000</v>
      </c>
      <c r="C365">
        <v>57454769946</v>
      </c>
      <c r="D365">
        <v>48793420301</v>
      </c>
      <c r="E365">
        <v>45729387892</v>
      </c>
      <c r="F365">
        <v>26432789365</v>
      </c>
      <c r="G365">
        <v>23954428066</v>
      </c>
      <c r="H365" s="9">
        <v>8661349645</v>
      </c>
      <c r="I365" s="9">
        <v>11725382054</v>
      </c>
      <c r="J365" s="10">
        <v>0.84924925026868026</v>
      </c>
      <c r="K365" s="10">
        <v>0.79591978063752877</v>
      </c>
    </row>
    <row r="366" spans="1:11" x14ac:dyDescent="0.25">
      <c r="A366" s="7" t="s">
        <v>410</v>
      </c>
      <c r="B366">
        <v>45888000000</v>
      </c>
      <c r="C366">
        <v>45888000000</v>
      </c>
      <c r="D366">
        <v>45793420301</v>
      </c>
      <c r="E366">
        <v>42729387892</v>
      </c>
      <c r="F366">
        <v>26432789365</v>
      </c>
      <c r="G366">
        <v>23954428066</v>
      </c>
      <c r="H366" s="9">
        <v>94579699</v>
      </c>
      <c r="I366" s="9">
        <v>3158612108</v>
      </c>
      <c r="J366" s="10">
        <v>0.99793890125958862</v>
      </c>
      <c r="K366" s="10">
        <v>0.93116692581938632</v>
      </c>
    </row>
    <row r="367" spans="1:11" x14ac:dyDescent="0.25">
      <c r="A367" s="7" t="s">
        <v>414</v>
      </c>
      <c r="B367">
        <v>0</v>
      </c>
      <c r="C367">
        <v>11566769946</v>
      </c>
      <c r="D367">
        <v>3000000000</v>
      </c>
      <c r="E367">
        <v>3000000000</v>
      </c>
      <c r="F367">
        <v>0</v>
      </c>
      <c r="G367">
        <v>0</v>
      </c>
      <c r="H367" s="9">
        <v>8566769946</v>
      </c>
      <c r="I367" s="9">
        <v>8566769946</v>
      </c>
      <c r="J367" s="10">
        <v>0.25936367836532054</v>
      </c>
      <c r="K367" s="10">
        <v>0.25936367836532054</v>
      </c>
    </row>
    <row r="368" spans="1:11" x14ac:dyDescent="0.25">
      <c r="A368" s="5" t="s">
        <v>1825</v>
      </c>
      <c r="B368">
        <v>1000000000</v>
      </c>
      <c r="C368">
        <v>2413927836.52</v>
      </c>
      <c r="D368">
        <v>2067927836.52</v>
      </c>
      <c r="E368">
        <v>90832000</v>
      </c>
      <c r="F368">
        <v>86832000</v>
      </c>
      <c r="G368">
        <v>64000000</v>
      </c>
      <c r="H368" s="9">
        <v>346000000</v>
      </c>
      <c r="I368" s="9">
        <v>2323095836.52</v>
      </c>
      <c r="J368" s="10">
        <v>0.85666514352027801</v>
      </c>
      <c r="K368" s="10">
        <v>3.7628299664063898E-2</v>
      </c>
    </row>
    <row r="369" spans="1:11" x14ac:dyDescent="0.25">
      <c r="A369" s="6" t="s">
        <v>1722</v>
      </c>
      <c r="B369">
        <v>1000000000</v>
      </c>
      <c r="C369">
        <v>1000000000</v>
      </c>
      <c r="D369">
        <v>654000000</v>
      </c>
      <c r="E369">
        <v>90832000</v>
      </c>
      <c r="F369">
        <v>86832000</v>
      </c>
      <c r="G369">
        <v>64000000</v>
      </c>
      <c r="H369" s="9">
        <v>346000000</v>
      </c>
      <c r="I369" s="9">
        <v>909168000</v>
      </c>
      <c r="J369" s="10">
        <v>0.65400000000000003</v>
      </c>
      <c r="K369" s="10">
        <v>9.0831999999999996E-2</v>
      </c>
    </row>
    <row r="370" spans="1:11" x14ac:dyDescent="0.25">
      <c r="A370" s="7" t="s">
        <v>516</v>
      </c>
      <c r="B370">
        <v>1000000000</v>
      </c>
      <c r="C370">
        <v>1000000000</v>
      </c>
      <c r="D370">
        <v>654000000</v>
      </c>
      <c r="E370">
        <v>90832000</v>
      </c>
      <c r="F370">
        <v>86832000</v>
      </c>
      <c r="G370">
        <v>64000000</v>
      </c>
      <c r="H370" s="9">
        <v>346000000</v>
      </c>
      <c r="I370" s="9">
        <v>909168000</v>
      </c>
      <c r="J370" s="10">
        <v>0.65400000000000003</v>
      </c>
      <c r="K370" s="10">
        <v>9.0831999999999996E-2</v>
      </c>
    </row>
    <row r="371" spans="1:11" x14ac:dyDescent="0.25">
      <c r="A371" s="6" t="s">
        <v>1824</v>
      </c>
      <c r="B371">
        <v>0</v>
      </c>
      <c r="C371">
        <v>1413927836.52</v>
      </c>
      <c r="D371">
        <v>1413927836.52</v>
      </c>
      <c r="E371">
        <v>0</v>
      </c>
      <c r="F371">
        <v>0</v>
      </c>
      <c r="G371">
        <v>0</v>
      </c>
      <c r="H371" s="9">
        <v>0</v>
      </c>
      <c r="I371" s="9">
        <v>1413927836.52</v>
      </c>
      <c r="J371" s="10">
        <v>1</v>
      </c>
      <c r="K371" s="10">
        <v>0</v>
      </c>
    </row>
    <row r="372" spans="1:11" x14ac:dyDescent="0.25">
      <c r="A372" s="7" t="s">
        <v>438</v>
      </c>
      <c r="B372">
        <v>0</v>
      </c>
      <c r="C372">
        <v>1413927836.52</v>
      </c>
      <c r="D372">
        <v>1413927836.52</v>
      </c>
      <c r="E372">
        <v>0</v>
      </c>
      <c r="F372">
        <v>0</v>
      </c>
      <c r="G372">
        <v>0</v>
      </c>
      <c r="H372" s="9">
        <v>0</v>
      </c>
      <c r="I372" s="9">
        <v>1413927836.52</v>
      </c>
      <c r="J372" s="10">
        <v>1</v>
      </c>
      <c r="K372" s="10">
        <v>0</v>
      </c>
    </row>
    <row r="373" spans="1:11" x14ac:dyDescent="0.25">
      <c r="A373" s="5" t="s">
        <v>1838</v>
      </c>
      <c r="B373">
        <v>30000000</v>
      </c>
      <c r="C373">
        <v>30000000</v>
      </c>
      <c r="D373">
        <v>30000000</v>
      </c>
      <c r="E373">
        <v>11000000</v>
      </c>
      <c r="F373">
        <v>11000000</v>
      </c>
      <c r="G373">
        <v>4000000</v>
      </c>
      <c r="H373" s="9">
        <v>0</v>
      </c>
      <c r="I373" s="9">
        <v>19000000</v>
      </c>
      <c r="J373" s="10">
        <v>1</v>
      </c>
      <c r="K373" s="10">
        <v>0.36666666666666664</v>
      </c>
    </row>
    <row r="374" spans="1:11" x14ac:dyDescent="0.25">
      <c r="A374" s="6" t="s">
        <v>1722</v>
      </c>
      <c r="B374">
        <v>30000000</v>
      </c>
      <c r="C374">
        <v>30000000</v>
      </c>
      <c r="D374">
        <v>30000000</v>
      </c>
      <c r="E374">
        <v>11000000</v>
      </c>
      <c r="F374">
        <v>11000000</v>
      </c>
      <c r="G374">
        <v>4000000</v>
      </c>
      <c r="H374" s="9">
        <v>0</v>
      </c>
      <c r="I374" s="9">
        <v>19000000</v>
      </c>
      <c r="J374" s="10">
        <v>1</v>
      </c>
      <c r="K374" s="10">
        <v>0.36666666666666664</v>
      </c>
    </row>
    <row r="375" spans="1:11" x14ac:dyDescent="0.25">
      <c r="A375" s="7" t="s">
        <v>518</v>
      </c>
      <c r="B375">
        <v>30000000</v>
      </c>
      <c r="C375">
        <v>30000000</v>
      </c>
      <c r="D375">
        <v>30000000</v>
      </c>
      <c r="E375">
        <v>11000000</v>
      </c>
      <c r="F375">
        <v>11000000</v>
      </c>
      <c r="G375">
        <v>4000000</v>
      </c>
      <c r="H375" s="9">
        <v>0</v>
      </c>
      <c r="I375" s="9">
        <v>19000000</v>
      </c>
      <c r="J375" s="10">
        <v>1</v>
      </c>
      <c r="K375" s="10">
        <v>0.36666666666666664</v>
      </c>
    </row>
    <row r="376" spans="1:11" x14ac:dyDescent="0.25">
      <c r="A376" s="5" t="s">
        <v>1819</v>
      </c>
      <c r="B376">
        <v>104507887</v>
      </c>
      <c r="C376">
        <v>314759596</v>
      </c>
      <c r="D376">
        <v>314599848</v>
      </c>
      <c r="E376">
        <v>314599848</v>
      </c>
      <c r="F376">
        <v>297130931.56</v>
      </c>
      <c r="G376">
        <v>297130931.56</v>
      </c>
      <c r="H376" s="9">
        <v>159748</v>
      </c>
      <c r="I376" s="9">
        <v>159748</v>
      </c>
      <c r="J376" s="10">
        <v>0.99949247615631076</v>
      </c>
      <c r="K376" s="10">
        <v>0.99949247615631076</v>
      </c>
    </row>
    <row r="377" spans="1:11" x14ac:dyDescent="0.25">
      <c r="A377" s="6" t="s">
        <v>1751</v>
      </c>
      <c r="B377">
        <v>104507887</v>
      </c>
      <c r="C377">
        <v>314599848</v>
      </c>
      <c r="D377">
        <v>314599848</v>
      </c>
      <c r="E377">
        <v>314599848</v>
      </c>
      <c r="F377">
        <v>297130931.56</v>
      </c>
      <c r="G377">
        <v>297130931.56</v>
      </c>
      <c r="H377" s="9">
        <v>0</v>
      </c>
      <c r="I377" s="9">
        <v>0</v>
      </c>
      <c r="J377" s="10">
        <v>1</v>
      </c>
      <c r="K377" s="10">
        <v>1</v>
      </c>
    </row>
    <row r="378" spans="1:11" x14ac:dyDescent="0.25">
      <c r="A378" s="7" t="s">
        <v>446</v>
      </c>
      <c r="B378">
        <v>104507887</v>
      </c>
      <c r="C378">
        <v>104507887</v>
      </c>
      <c r="D378">
        <v>104507887</v>
      </c>
      <c r="E378">
        <v>104507887</v>
      </c>
      <c r="F378">
        <v>87038970.560000002</v>
      </c>
      <c r="G378">
        <v>87038970.560000002</v>
      </c>
      <c r="H378" s="9">
        <v>0</v>
      </c>
      <c r="I378" s="9">
        <v>0</v>
      </c>
      <c r="J378" s="10">
        <v>1</v>
      </c>
      <c r="K378" s="10">
        <v>1</v>
      </c>
    </row>
    <row r="379" spans="1:11" x14ac:dyDescent="0.25">
      <c r="A379" s="7" t="s">
        <v>442</v>
      </c>
      <c r="B379">
        <v>0</v>
      </c>
      <c r="C379">
        <v>105273311</v>
      </c>
      <c r="D379">
        <v>105273311</v>
      </c>
      <c r="E379">
        <v>105273311</v>
      </c>
      <c r="F379">
        <v>105273311</v>
      </c>
      <c r="G379">
        <v>105273311</v>
      </c>
      <c r="H379" s="9">
        <v>0</v>
      </c>
      <c r="I379" s="9">
        <v>0</v>
      </c>
      <c r="J379" s="10">
        <v>1</v>
      </c>
      <c r="K379" s="10">
        <v>1</v>
      </c>
    </row>
    <row r="380" spans="1:11" x14ac:dyDescent="0.25">
      <c r="A380" s="7" t="s">
        <v>444</v>
      </c>
      <c r="B380">
        <v>0</v>
      </c>
      <c r="C380">
        <v>104818650</v>
      </c>
      <c r="D380">
        <v>104818650</v>
      </c>
      <c r="E380">
        <v>104818650</v>
      </c>
      <c r="F380">
        <v>104818650</v>
      </c>
      <c r="G380">
        <v>104818650</v>
      </c>
      <c r="H380" s="9">
        <v>0</v>
      </c>
      <c r="I380" s="9">
        <v>0</v>
      </c>
      <c r="J380" s="10">
        <v>1</v>
      </c>
      <c r="K380" s="10">
        <v>1</v>
      </c>
    </row>
    <row r="381" spans="1:11" x14ac:dyDescent="0.25">
      <c r="A381" s="6" t="s">
        <v>1818</v>
      </c>
      <c r="B381">
        <v>0</v>
      </c>
      <c r="C381">
        <v>159748</v>
      </c>
      <c r="D381">
        <v>0</v>
      </c>
      <c r="E381">
        <v>0</v>
      </c>
      <c r="F381">
        <v>0</v>
      </c>
      <c r="G381">
        <v>0</v>
      </c>
      <c r="H381" s="9">
        <v>159748</v>
      </c>
      <c r="I381" s="9">
        <v>159748</v>
      </c>
      <c r="J381" s="10">
        <v>0</v>
      </c>
      <c r="K381" s="10">
        <v>0</v>
      </c>
    </row>
    <row r="382" spans="1:11" x14ac:dyDescent="0.25">
      <c r="A382" s="7" t="s">
        <v>420</v>
      </c>
      <c r="B382">
        <v>0</v>
      </c>
      <c r="C382">
        <v>110771</v>
      </c>
      <c r="D382">
        <v>0</v>
      </c>
      <c r="E382">
        <v>0</v>
      </c>
      <c r="F382">
        <v>0</v>
      </c>
      <c r="G382">
        <v>0</v>
      </c>
      <c r="H382" s="9">
        <v>110771</v>
      </c>
      <c r="I382" s="9">
        <v>110771</v>
      </c>
      <c r="J382" s="10">
        <v>0</v>
      </c>
      <c r="K382" s="10">
        <v>0</v>
      </c>
    </row>
    <row r="383" spans="1:11" x14ac:dyDescent="0.25">
      <c r="A383" s="7" t="s">
        <v>424</v>
      </c>
      <c r="B383">
        <v>0</v>
      </c>
      <c r="C383">
        <v>48977</v>
      </c>
      <c r="D383">
        <v>0</v>
      </c>
      <c r="E383">
        <v>0</v>
      </c>
      <c r="F383">
        <v>0</v>
      </c>
      <c r="G383">
        <v>0</v>
      </c>
      <c r="H383" s="9">
        <v>48977</v>
      </c>
      <c r="I383" s="9">
        <v>48977</v>
      </c>
      <c r="J383" s="10">
        <v>0</v>
      </c>
      <c r="K383" s="10">
        <v>0</v>
      </c>
    </row>
    <row r="384" spans="1:11" x14ac:dyDescent="0.25">
      <c r="A384" s="3" t="s">
        <v>1715</v>
      </c>
      <c r="B384">
        <v>600000000</v>
      </c>
      <c r="C384">
        <v>1465000000</v>
      </c>
      <c r="D384">
        <v>1465000000</v>
      </c>
      <c r="E384">
        <v>1465000000</v>
      </c>
      <c r="F384">
        <v>1378500000</v>
      </c>
      <c r="G384">
        <v>972500000</v>
      </c>
      <c r="H384" s="9">
        <v>0</v>
      </c>
      <c r="I384" s="9">
        <v>0</v>
      </c>
      <c r="J384" s="10">
        <v>1</v>
      </c>
      <c r="K384" s="10">
        <v>1</v>
      </c>
    </row>
    <row r="385" spans="1:11" x14ac:dyDescent="0.25">
      <c r="A385" s="4" t="s">
        <v>1827</v>
      </c>
      <c r="B385">
        <v>600000000</v>
      </c>
      <c r="C385">
        <v>1465000000</v>
      </c>
      <c r="D385">
        <v>1465000000</v>
      </c>
      <c r="E385">
        <v>1465000000</v>
      </c>
      <c r="F385">
        <v>1378500000</v>
      </c>
      <c r="G385">
        <v>972500000</v>
      </c>
      <c r="H385" s="9">
        <v>0</v>
      </c>
      <c r="I385" s="9">
        <v>0</v>
      </c>
      <c r="J385" s="10">
        <v>1</v>
      </c>
      <c r="K385" s="10">
        <v>1</v>
      </c>
    </row>
    <row r="386" spans="1:11" x14ac:dyDescent="0.25">
      <c r="A386" s="5" t="s">
        <v>1828</v>
      </c>
      <c r="B386">
        <v>600000000</v>
      </c>
      <c r="C386">
        <v>1465000000</v>
      </c>
      <c r="D386">
        <v>1465000000</v>
      </c>
      <c r="E386">
        <v>1465000000</v>
      </c>
      <c r="F386">
        <v>1378500000</v>
      </c>
      <c r="G386">
        <v>972500000</v>
      </c>
      <c r="H386" s="9">
        <v>0</v>
      </c>
      <c r="I386" s="9">
        <v>0</v>
      </c>
      <c r="J386" s="10">
        <v>1</v>
      </c>
      <c r="K386" s="10">
        <v>1</v>
      </c>
    </row>
    <row r="387" spans="1:11" x14ac:dyDescent="0.25">
      <c r="A387" s="6" t="s">
        <v>1722</v>
      </c>
      <c r="B387">
        <v>600000000</v>
      </c>
      <c r="C387">
        <v>1465000000</v>
      </c>
      <c r="D387">
        <v>1465000000</v>
      </c>
      <c r="E387">
        <v>1465000000</v>
      </c>
      <c r="F387">
        <v>1378500000</v>
      </c>
      <c r="G387">
        <v>972500000</v>
      </c>
      <c r="H387" s="9">
        <v>0</v>
      </c>
      <c r="I387" s="9">
        <v>0</v>
      </c>
      <c r="J387" s="10">
        <v>1</v>
      </c>
      <c r="K387" s="10">
        <v>1</v>
      </c>
    </row>
    <row r="388" spans="1:11" x14ac:dyDescent="0.25">
      <c r="A388" s="7" t="s">
        <v>472</v>
      </c>
      <c r="B388">
        <v>600000000</v>
      </c>
      <c r="C388">
        <v>1465000000</v>
      </c>
      <c r="D388">
        <v>1465000000</v>
      </c>
      <c r="E388">
        <v>1465000000</v>
      </c>
      <c r="F388">
        <v>1378500000</v>
      </c>
      <c r="G388">
        <v>972500000</v>
      </c>
      <c r="H388" s="9">
        <v>0</v>
      </c>
      <c r="I388" s="9">
        <v>0</v>
      </c>
      <c r="J388" s="10">
        <v>1</v>
      </c>
      <c r="K388" s="10">
        <v>1</v>
      </c>
    </row>
    <row r="389" spans="1:11" x14ac:dyDescent="0.25">
      <c r="A389" s="3" t="s">
        <v>1792</v>
      </c>
      <c r="B389">
        <v>2440240778</v>
      </c>
      <c r="C389">
        <v>2455150805</v>
      </c>
      <c r="D389">
        <v>2455150804</v>
      </c>
      <c r="E389">
        <v>2166859926</v>
      </c>
      <c r="F389">
        <v>955118638</v>
      </c>
      <c r="G389">
        <v>894879304</v>
      </c>
      <c r="H389" s="9">
        <v>1</v>
      </c>
      <c r="I389" s="9">
        <v>288290879</v>
      </c>
      <c r="J389" s="10">
        <v>0.99999999959269303</v>
      </c>
      <c r="K389" s="10">
        <v>0.88257711973827202</v>
      </c>
    </row>
    <row r="390" spans="1:11" x14ac:dyDescent="0.25">
      <c r="A390" s="4" t="s">
        <v>1793</v>
      </c>
      <c r="B390">
        <v>2065240778</v>
      </c>
      <c r="C390">
        <v>2065240778</v>
      </c>
      <c r="D390">
        <v>2065240777</v>
      </c>
      <c r="E390">
        <v>1891859926</v>
      </c>
      <c r="F390">
        <v>930118638</v>
      </c>
      <c r="G390">
        <v>894879304</v>
      </c>
      <c r="H390" s="9">
        <v>1</v>
      </c>
      <c r="I390" s="9">
        <v>173380852</v>
      </c>
      <c r="J390" s="10">
        <v>0.99999999951579499</v>
      </c>
      <c r="K390" s="10">
        <v>0.91604811707819189</v>
      </c>
    </row>
    <row r="391" spans="1:11" x14ac:dyDescent="0.25">
      <c r="A391" s="5" t="s">
        <v>1830</v>
      </c>
      <c r="B391">
        <v>1</v>
      </c>
      <c r="C391">
        <v>1</v>
      </c>
      <c r="D391">
        <v>0</v>
      </c>
      <c r="E391">
        <v>0</v>
      </c>
      <c r="F391">
        <v>0</v>
      </c>
      <c r="G391">
        <v>0</v>
      </c>
      <c r="H391" s="9">
        <v>1</v>
      </c>
      <c r="I391" s="9">
        <v>1</v>
      </c>
      <c r="J391" s="10">
        <v>0</v>
      </c>
      <c r="K391" s="10">
        <v>0</v>
      </c>
    </row>
    <row r="392" spans="1:11" x14ac:dyDescent="0.25">
      <c r="A392" s="6" t="s">
        <v>1722</v>
      </c>
      <c r="B392">
        <v>1</v>
      </c>
      <c r="C392">
        <v>1</v>
      </c>
      <c r="D392">
        <v>0</v>
      </c>
      <c r="E392">
        <v>0</v>
      </c>
      <c r="F392">
        <v>0</v>
      </c>
      <c r="G392">
        <v>0</v>
      </c>
      <c r="H392" s="9">
        <v>1</v>
      </c>
      <c r="I392" s="9">
        <v>1</v>
      </c>
      <c r="J392" s="10">
        <v>0</v>
      </c>
      <c r="K392" s="10">
        <v>0</v>
      </c>
    </row>
    <row r="393" spans="1:11" x14ac:dyDescent="0.25">
      <c r="A393" s="7" t="s">
        <v>476</v>
      </c>
      <c r="B393">
        <v>1</v>
      </c>
      <c r="C393">
        <v>1</v>
      </c>
      <c r="D393">
        <v>0</v>
      </c>
      <c r="E393">
        <v>0</v>
      </c>
      <c r="F393">
        <v>0</v>
      </c>
      <c r="G393">
        <v>0</v>
      </c>
      <c r="H393" s="9">
        <v>1</v>
      </c>
      <c r="I393" s="9">
        <v>1</v>
      </c>
      <c r="J393" s="10">
        <v>0</v>
      </c>
      <c r="K393" s="10">
        <v>0</v>
      </c>
    </row>
    <row r="394" spans="1:11" x14ac:dyDescent="0.25">
      <c r="A394" s="5" t="s">
        <v>1823</v>
      </c>
      <c r="B394">
        <v>2000000000</v>
      </c>
      <c r="C394">
        <v>2000000000</v>
      </c>
      <c r="D394">
        <v>2000000000</v>
      </c>
      <c r="E394">
        <v>1844934926</v>
      </c>
      <c r="F394">
        <v>929698638</v>
      </c>
      <c r="G394">
        <v>894879304</v>
      </c>
      <c r="H394" s="9">
        <v>0</v>
      </c>
      <c r="I394" s="9">
        <v>155065074</v>
      </c>
      <c r="J394" s="10">
        <v>1</v>
      </c>
      <c r="K394" s="10">
        <v>0.92246746300000004</v>
      </c>
    </row>
    <row r="395" spans="1:11" x14ac:dyDescent="0.25">
      <c r="A395" s="6" t="s">
        <v>1722</v>
      </c>
      <c r="B395">
        <v>1000000000</v>
      </c>
      <c r="C395">
        <v>1000000000</v>
      </c>
      <c r="D395">
        <v>1000000000</v>
      </c>
      <c r="E395">
        <v>847629761</v>
      </c>
      <c r="F395">
        <v>723479001</v>
      </c>
      <c r="G395">
        <v>688659667</v>
      </c>
      <c r="H395" s="9">
        <v>0</v>
      </c>
      <c r="I395" s="9">
        <v>152370239</v>
      </c>
      <c r="J395" s="10">
        <v>1</v>
      </c>
      <c r="K395" s="10">
        <v>0.84762976099999998</v>
      </c>
    </row>
    <row r="396" spans="1:11" x14ac:dyDescent="0.25">
      <c r="A396" s="7" t="s">
        <v>478</v>
      </c>
      <c r="B396">
        <v>1000000000</v>
      </c>
      <c r="C396">
        <v>1000000000</v>
      </c>
      <c r="D396">
        <v>1000000000</v>
      </c>
      <c r="E396">
        <v>847629761</v>
      </c>
      <c r="F396">
        <v>723479001</v>
      </c>
      <c r="G396">
        <v>688659667</v>
      </c>
      <c r="H396" s="9">
        <v>0</v>
      </c>
      <c r="I396" s="9">
        <v>152370239</v>
      </c>
      <c r="J396" s="10">
        <v>1</v>
      </c>
      <c r="K396" s="10">
        <v>0.84762976099999998</v>
      </c>
    </row>
    <row r="397" spans="1:11" x14ac:dyDescent="0.25">
      <c r="A397" s="6" t="s">
        <v>1749</v>
      </c>
      <c r="B397">
        <v>1000000000</v>
      </c>
      <c r="C397">
        <v>1000000000</v>
      </c>
      <c r="D397">
        <v>1000000000</v>
      </c>
      <c r="E397">
        <v>997305165</v>
      </c>
      <c r="F397">
        <v>206219637</v>
      </c>
      <c r="G397">
        <v>206219637</v>
      </c>
      <c r="H397" s="9">
        <v>0</v>
      </c>
      <c r="I397" s="9">
        <v>2694835</v>
      </c>
      <c r="J397" s="10">
        <v>1</v>
      </c>
      <c r="K397" s="10">
        <v>0.99730516499999999</v>
      </c>
    </row>
    <row r="398" spans="1:11" x14ac:dyDescent="0.25">
      <c r="A398" s="7" t="s">
        <v>436</v>
      </c>
      <c r="B398">
        <v>1000000000</v>
      </c>
      <c r="C398">
        <v>1000000000</v>
      </c>
      <c r="D398">
        <v>1000000000</v>
      </c>
      <c r="E398">
        <v>997305165</v>
      </c>
      <c r="F398">
        <v>206219637</v>
      </c>
      <c r="G398">
        <v>206219637</v>
      </c>
      <c r="H398" s="9">
        <v>0</v>
      </c>
      <c r="I398" s="9">
        <v>2694835</v>
      </c>
      <c r="J398" s="10">
        <v>1</v>
      </c>
      <c r="K398" s="10">
        <v>0.99730516499999999</v>
      </c>
    </row>
    <row r="399" spans="1:11" x14ac:dyDescent="0.25">
      <c r="A399" s="5" t="s">
        <v>1831</v>
      </c>
      <c r="B399">
        <v>65240777</v>
      </c>
      <c r="C399">
        <v>65240777</v>
      </c>
      <c r="D399">
        <v>65240777</v>
      </c>
      <c r="E399">
        <v>46925000</v>
      </c>
      <c r="F399">
        <v>420000</v>
      </c>
      <c r="G399">
        <v>0</v>
      </c>
      <c r="H399" s="9">
        <v>0</v>
      </c>
      <c r="I399" s="9">
        <v>18315777</v>
      </c>
      <c r="J399" s="10">
        <v>1</v>
      </c>
      <c r="K399" s="10">
        <v>0.71925875438301412</v>
      </c>
    </row>
    <row r="400" spans="1:11" x14ac:dyDescent="0.25">
      <c r="A400" s="6" t="s">
        <v>1722</v>
      </c>
      <c r="B400">
        <v>65240777</v>
      </c>
      <c r="C400">
        <v>65240777</v>
      </c>
      <c r="D400">
        <v>65240777</v>
      </c>
      <c r="E400">
        <v>46925000</v>
      </c>
      <c r="F400">
        <v>420000</v>
      </c>
      <c r="G400">
        <v>0</v>
      </c>
      <c r="H400" s="9">
        <v>0</v>
      </c>
      <c r="I400" s="9">
        <v>18315777</v>
      </c>
      <c r="J400" s="10">
        <v>1</v>
      </c>
      <c r="K400" s="10">
        <v>0.71925875438301412</v>
      </c>
    </row>
    <row r="401" spans="1:11" x14ac:dyDescent="0.25">
      <c r="A401" s="7" t="s">
        <v>480</v>
      </c>
      <c r="B401">
        <v>11671200</v>
      </c>
      <c r="C401">
        <v>11671200</v>
      </c>
      <c r="D401">
        <v>11671200</v>
      </c>
      <c r="E401">
        <v>5525000</v>
      </c>
      <c r="F401">
        <v>420000</v>
      </c>
      <c r="G401">
        <v>0</v>
      </c>
      <c r="H401" s="9">
        <v>0</v>
      </c>
      <c r="I401" s="9">
        <v>6146200</v>
      </c>
      <c r="J401" s="10">
        <v>1</v>
      </c>
      <c r="K401" s="10">
        <v>0.4733874837206114</v>
      </c>
    </row>
    <row r="402" spans="1:11" x14ac:dyDescent="0.25">
      <c r="A402" s="7" t="s">
        <v>482</v>
      </c>
      <c r="B402">
        <v>53569577</v>
      </c>
      <c r="C402">
        <v>53569577</v>
      </c>
      <c r="D402">
        <v>53569577</v>
      </c>
      <c r="E402">
        <v>41400000</v>
      </c>
      <c r="F402">
        <v>0</v>
      </c>
      <c r="G402">
        <v>0</v>
      </c>
      <c r="H402" s="9">
        <v>0</v>
      </c>
      <c r="I402" s="9">
        <v>12169577</v>
      </c>
      <c r="J402" s="10">
        <v>1</v>
      </c>
      <c r="K402" s="10">
        <v>0.77282671095200173</v>
      </c>
    </row>
    <row r="403" spans="1:11" x14ac:dyDescent="0.25">
      <c r="A403" s="4" t="s">
        <v>1820</v>
      </c>
      <c r="B403">
        <v>375000000</v>
      </c>
      <c r="C403">
        <v>389910027</v>
      </c>
      <c r="D403">
        <v>389910027</v>
      </c>
      <c r="E403">
        <v>275000000</v>
      </c>
      <c r="F403">
        <v>25000000</v>
      </c>
      <c r="G403">
        <v>0</v>
      </c>
      <c r="H403" s="9">
        <v>0</v>
      </c>
      <c r="I403" s="9">
        <v>114910027</v>
      </c>
      <c r="J403" s="10">
        <v>1</v>
      </c>
      <c r="K403" s="10">
        <v>0.70529091574246694</v>
      </c>
    </row>
    <row r="404" spans="1:11" x14ac:dyDescent="0.25">
      <c r="A404" s="5" t="s">
        <v>1821</v>
      </c>
      <c r="B404">
        <v>175000000</v>
      </c>
      <c r="C404">
        <v>189910027</v>
      </c>
      <c r="D404">
        <v>189910027</v>
      </c>
      <c r="E404">
        <v>75000000</v>
      </c>
      <c r="F404">
        <v>25000000</v>
      </c>
      <c r="G404">
        <v>0</v>
      </c>
      <c r="H404" s="9">
        <v>0</v>
      </c>
      <c r="I404" s="9">
        <v>114910027</v>
      </c>
      <c r="J404" s="10">
        <v>1</v>
      </c>
      <c r="K404" s="10">
        <v>0.39492385517906331</v>
      </c>
    </row>
    <row r="405" spans="1:11" x14ac:dyDescent="0.25">
      <c r="A405" s="6" t="s">
        <v>1722</v>
      </c>
      <c r="B405">
        <v>175000000</v>
      </c>
      <c r="C405">
        <v>175000000</v>
      </c>
      <c r="D405">
        <v>175000000</v>
      </c>
      <c r="E405">
        <v>75000000</v>
      </c>
      <c r="F405">
        <v>25000000</v>
      </c>
      <c r="G405">
        <v>0</v>
      </c>
      <c r="H405" s="9">
        <v>0</v>
      </c>
      <c r="I405" s="9">
        <v>100000000</v>
      </c>
      <c r="J405" s="10">
        <v>1</v>
      </c>
      <c r="K405" s="10">
        <v>0.42857142857142855</v>
      </c>
    </row>
    <row r="406" spans="1:11" x14ac:dyDescent="0.25">
      <c r="A406" s="7" t="s">
        <v>484</v>
      </c>
      <c r="B406">
        <v>50000000</v>
      </c>
      <c r="C406">
        <v>50000000</v>
      </c>
      <c r="D406">
        <v>50000000</v>
      </c>
      <c r="E406">
        <v>0</v>
      </c>
      <c r="F406">
        <v>0</v>
      </c>
      <c r="G406">
        <v>0</v>
      </c>
      <c r="H406" s="9">
        <v>0</v>
      </c>
      <c r="I406" s="9">
        <v>50000000</v>
      </c>
      <c r="J406" s="10">
        <v>1</v>
      </c>
      <c r="K406" s="10">
        <v>0</v>
      </c>
    </row>
    <row r="407" spans="1:11" x14ac:dyDescent="0.25">
      <c r="A407" s="7" t="s">
        <v>486</v>
      </c>
      <c r="B407">
        <v>50000000</v>
      </c>
      <c r="C407">
        <v>50000000</v>
      </c>
      <c r="D407">
        <v>50000000</v>
      </c>
      <c r="E407">
        <v>0</v>
      </c>
      <c r="F407">
        <v>0</v>
      </c>
      <c r="G407">
        <v>0</v>
      </c>
      <c r="H407" s="9">
        <v>0</v>
      </c>
      <c r="I407" s="9">
        <v>50000000</v>
      </c>
      <c r="J407" s="10">
        <v>1</v>
      </c>
      <c r="K407" s="10">
        <v>0</v>
      </c>
    </row>
    <row r="408" spans="1:11" x14ac:dyDescent="0.25">
      <c r="A408" s="7" t="s">
        <v>488</v>
      </c>
      <c r="B408">
        <v>25000000</v>
      </c>
      <c r="C408">
        <v>25000000</v>
      </c>
      <c r="D408">
        <v>25000000</v>
      </c>
      <c r="E408">
        <v>25000000</v>
      </c>
      <c r="F408">
        <v>25000000</v>
      </c>
      <c r="G408">
        <v>0</v>
      </c>
      <c r="H408" s="9">
        <v>0</v>
      </c>
      <c r="I408" s="9">
        <v>0</v>
      </c>
      <c r="J408" s="10">
        <v>1</v>
      </c>
      <c r="K408" s="10">
        <v>1</v>
      </c>
    </row>
    <row r="409" spans="1:11" x14ac:dyDescent="0.25">
      <c r="A409" s="7" t="s">
        <v>490</v>
      </c>
      <c r="B409">
        <v>50000000</v>
      </c>
      <c r="C409">
        <v>50000000</v>
      </c>
      <c r="D409">
        <v>50000000</v>
      </c>
      <c r="E409">
        <v>50000000</v>
      </c>
      <c r="F409">
        <v>0</v>
      </c>
      <c r="G409">
        <v>0</v>
      </c>
      <c r="H409" s="9">
        <v>0</v>
      </c>
      <c r="I409" s="9">
        <v>0</v>
      </c>
      <c r="J409" s="10">
        <v>1</v>
      </c>
      <c r="K409" s="10">
        <v>1</v>
      </c>
    </row>
    <row r="410" spans="1:11" x14ac:dyDescent="0.25">
      <c r="A410" s="6" t="s">
        <v>1745</v>
      </c>
      <c r="B410">
        <v>0</v>
      </c>
      <c r="C410">
        <v>14910027</v>
      </c>
      <c r="D410">
        <v>14910027</v>
      </c>
      <c r="E410">
        <v>0</v>
      </c>
      <c r="F410">
        <v>0</v>
      </c>
      <c r="G410">
        <v>0</v>
      </c>
      <c r="H410" s="9">
        <v>0</v>
      </c>
      <c r="I410" s="9">
        <v>14910027</v>
      </c>
      <c r="J410" s="10">
        <v>1</v>
      </c>
      <c r="K410" s="10">
        <v>0</v>
      </c>
    </row>
    <row r="411" spans="1:11" x14ac:dyDescent="0.25">
      <c r="A411" s="7" t="s">
        <v>426</v>
      </c>
      <c r="B411">
        <v>0</v>
      </c>
      <c r="C411">
        <v>14910027</v>
      </c>
      <c r="D411">
        <v>14910027</v>
      </c>
      <c r="E411">
        <v>0</v>
      </c>
      <c r="F411">
        <v>0</v>
      </c>
      <c r="G411">
        <v>0</v>
      </c>
      <c r="H411" s="9">
        <v>0</v>
      </c>
      <c r="I411" s="9">
        <v>14910027</v>
      </c>
      <c r="J411" s="10">
        <v>1</v>
      </c>
      <c r="K411" s="10">
        <v>0</v>
      </c>
    </row>
    <row r="412" spans="1:11" x14ac:dyDescent="0.25">
      <c r="A412" s="5" t="s">
        <v>1832</v>
      </c>
      <c r="B412">
        <v>100000000</v>
      </c>
      <c r="C412">
        <v>100000000</v>
      </c>
      <c r="D412">
        <v>100000000</v>
      </c>
      <c r="E412">
        <v>100000000</v>
      </c>
      <c r="F412">
        <v>0</v>
      </c>
      <c r="G412">
        <v>0</v>
      </c>
      <c r="H412" s="9">
        <v>0</v>
      </c>
      <c r="I412" s="9">
        <v>0</v>
      </c>
      <c r="J412" s="10">
        <v>1</v>
      </c>
      <c r="K412" s="10">
        <v>1</v>
      </c>
    </row>
    <row r="413" spans="1:11" x14ac:dyDescent="0.25">
      <c r="A413" s="6" t="s">
        <v>1722</v>
      </c>
      <c r="B413">
        <v>100000000</v>
      </c>
      <c r="C413">
        <v>100000000</v>
      </c>
      <c r="D413">
        <v>100000000</v>
      </c>
      <c r="E413">
        <v>100000000</v>
      </c>
      <c r="F413">
        <v>0</v>
      </c>
      <c r="G413">
        <v>0</v>
      </c>
      <c r="H413" s="9">
        <v>0</v>
      </c>
      <c r="I413" s="9">
        <v>0</v>
      </c>
      <c r="J413" s="10">
        <v>1</v>
      </c>
      <c r="K413" s="10">
        <v>1</v>
      </c>
    </row>
    <row r="414" spans="1:11" x14ac:dyDescent="0.25">
      <c r="A414" s="7" t="s">
        <v>492</v>
      </c>
      <c r="B414">
        <v>100000000</v>
      </c>
      <c r="C414">
        <v>100000000</v>
      </c>
      <c r="D414">
        <v>100000000</v>
      </c>
      <c r="E414">
        <v>100000000</v>
      </c>
      <c r="F414">
        <v>0</v>
      </c>
      <c r="G414">
        <v>0</v>
      </c>
      <c r="H414" s="9">
        <v>0</v>
      </c>
      <c r="I414" s="9">
        <v>0</v>
      </c>
      <c r="J414" s="10">
        <v>1</v>
      </c>
      <c r="K414" s="10">
        <v>1</v>
      </c>
    </row>
    <row r="415" spans="1:11" x14ac:dyDescent="0.25">
      <c r="A415" s="5" t="s">
        <v>1833</v>
      </c>
      <c r="B415">
        <v>100000000</v>
      </c>
      <c r="C415">
        <v>100000000</v>
      </c>
      <c r="D415">
        <v>100000000</v>
      </c>
      <c r="E415">
        <v>100000000</v>
      </c>
      <c r="F415">
        <v>0</v>
      </c>
      <c r="G415">
        <v>0</v>
      </c>
      <c r="H415" s="9">
        <v>0</v>
      </c>
      <c r="I415" s="9">
        <v>0</v>
      </c>
      <c r="J415" s="10">
        <v>1</v>
      </c>
      <c r="K415" s="10">
        <v>1</v>
      </c>
    </row>
    <row r="416" spans="1:11" x14ac:dyDescent="0.25">
      <c r="A416" s="6" t="s">
        <v>1722</v>
      </c>
      <c r="B416">
        <v>100000000</v>
      </c>
      <c r="C416">
        <v>100000000</v>
      </c>
      <c r="D416">
        <v>100000000</v>
      </c>
      <c r="E416">
        <v>100000000</v>
      </c>
      <c r="F416">
        <v>0</v>
      </c>
      <c r="G416">
        <v>0</v>
      </c>
      <c r="H416" s="9">
        <v>0</v>
      </c>
      <c r="I416" s="9">
        <v>0</v>
      </c>
      <c r="J416" s="10">
        <v>1</v>
      </c>
      <c r="K416" s="10">
        <v>1</v>
      </c>
    </row>
    <row r="417" spans="1:11" x14ac:dyDescent="0.25">
      <c r="A417" s="7" t="s">
        <v>493</v>
      </c>
      <c r="B417">
        <v>100000000</v>
      </c>
      <c r="C417">
        <v>100000000</v>
      </c>
      <c r="D417">
        <v>100000000</v>
      </c>
      <c r="E417">
        <v>100000000</v>
      </c>
      <c r="F417">
        <v>0</v>
      </c>
      <c r="G417">
        <v>0</v>
      </c>
      <c r="H417" s="9">
        <v>0</v>
      </c>
      <c r="I417" s="9">
        <v>0</v>
      </c>
      <c r="J417" s="10">
        <v>1</v>
      </c>
      <c r="K417" s="10">
        <v>1</v>
      </c>
    </row>
    <row r="418" spans="1:11" x14ac:dyDescent="0.25">
      <c r="A418" s="3" t="s">
        <v>1759</v>
      </c>
      <c r="B418">
        <v>5457376275</v>
      </c>
      <c r="C418">
        <v>5707376275</v>
      </c>
      <c r="D418">
        <v>5607376275</v>
      </c>
      <c r="E418">
        <v>4715119753.0699997</v>
      </c>
      <c r="F418">
        <v>4337044122.3000002</v>
      </c>
      <c r="G418">
        <v>4136265296.3000002</v>
      </c>
      <c r="H418" s="9">
        <v>100000000</v>
      </c>
      <c r="I418" s="9">
        <v>992256521.93000031</v>
      </c>
      <c r="J418" s="10">
        <v>0.98247881422536842</v>
      </c>
      <c r="K418" s="10">
        <v>0.8261448914317463</v>
      </c>
    </row>
    <row r="419" spans="1:11" x14ac:dyDescent="0.25">
      <c r="A419" s="4" t="s">
        <v>1816</v>
      </c>
      <c r="B419">
        <v>1142320429</v>
      </c>
      <c r="C419">
        <v>1392320429</v>
      </c>
      <c r="D419">
        <v>1292320429</v>
      </c>
      <c r="E419">
        <v>773896335.40999997</v>
      </c>
      <c r="F419">
        <v>679775342</v>
      </c>
      <c r="G419">
        <v>674775342</v>
      </c>
      <c r="H419" s="9">
        <v>100000000</v>
      </c>
      <c r="I419" s="9">
        <v>618424093.59000003</v>
      </c>
      <c r="J419" s="10">
        <v>0.92817745260563145</v>
      </c>
      <c r="K419" s="10">
        <v>0.55583206228312831</v>
      </c>
    </row>
    <row r="420" spans="1:11" x14ac:dyDescent="0.25">
      <c r="A420" s="5" t="s">
        <v>1817</v>
      </c>
      <c r="B420">
        <v>1096246775</v>
      </c>
      <c r="C420">
        <v>1346246775</v>
      </c>
      <c r="D420">
        <v>1246246775</v>
      </c>
      <c r="E420">
        <v>773896335.40999997</v>
      </c>
      <c r="F420">
        <v>679775342</v>
      </c>
      <c r="G420">
        <v>674775342</v>
      </c>
      <c r="H420" s="9">
        <v>100000000</v>
      </c>
      <c r="I420" s="9">
        <v>572350439.59000003</v>
      </c>
      <c r="J420" s="10">
        <v>0.92571941351540099</v>
      </c>
      <c r="K420" s="10">
        <v>0.57485473672536747</v>
      </c>
    </row>
    <row r="421" spans="1:11" x14ac:dyDescent="0.25">
      <c r="A421" s="6" t="s">
        <v>1722</v>
      </c>
      <c r="B421">
        <v>996246775</v>
      </c>
      <c r="C421">
        <v>996246775</v>
      </c>
      <c r="D421">
        <v>996246775</v>
      </c>
      <c r="E421">
        <v>523896335.40999997</v>
      </c>
      <c r="F421">
        <v>460300901</v>
      </c>
      <c r="G421">
        <v>455300901</v>
      </c>
      <c r="H421" s="9">
        <v>0</v>
      </c>
      <c r="I421" s="9">
        <v>472350439.59000003</v>
      </c>
      <c r="J421" s="10">
        <v>1</v>
      </c>
      <c r="K421" s="10">
        <v>0.52587004400591408</v>
      </c>
    </row>
    <row r="422" spans="1:11" x14ac:dyDescent="0.25">
      <c r="A422" s="7" t="s">
        <v>494</v>
      </c>
      <c r="B422">
        <v>196246775</v>
      </c>
      <c r="C422">
        <v>196246775</v>
      </c>
      <c r="D422">
        <v>196246775</v>
      </c>
      <c r="E422">
        <v>146396335.41</v>
      </c>
      <c r="F422">
        <v>82800901</v>
      </c>
      <c r="G422">
        <v>82800901</v>
      </c>
      <c r="H422" s="9">
        <v>0</v>
      </c>
      <c r="I422" s="9">
        <v>49850439.590000004</v>
      </c>
      <c r="J422" s="10">
        <v>1</v>
      </c>
      <c r="K422" s="10">
        <v>0.74598084686996768</v>
      </c>
    </row>
    <row r="423" spans="1:11" x14ac:dyDescent="0.25">
      <c r="A423" s="7" t="s">
        <v>496</v>
      </c>
      <c r="B423">
        <v>800000000</v>
      </c>
      <c r="C423">
        <v>800000000</v>
      </c>
      <c r="D423">
        <v>800000000</v>
      </c>
      <c r="E423">
        <v>377500000</v>
      </c>
      <c r="F423">
        <v>377500000</v>
      </c>
      <c r="G423">
        <v>372500000</v>
      </c>
      <c r="H423" s="9">
        <v>0</v>
      </c>
      <c r="I423" s="9">
        <v>422500000</v>
      </c>
      <c r="J423" s="10">
        <v>1</v>
      </c>
      <c r="K423" s="10">
        <v>0.47187499999999999</v>
      </c>
    </row>
    <row r="424" spans="1:11" x14ac:dyDescent="0.25">
      <c r="A424" s="6" t="s">
        <v>1752</v>
      </c>
      <c r="B424">
        <v>100000000</v>
      </c>
      <c r="C424">
        <v>100000000</v>
      </c>
      <c r="D424">
        <v>0</v>
      </c>
      <c r="E424">
        <v>0</v>
      </c>
      <c r="F424">
        <v>0</v>
      </c>
      <c r="G424">
        <v>0</v>
      </c>
      <c r="H424" s="9">
        <v>100000000</v>
      </c>
      <c r="I424" s="9">
        <v>100000000</v>
      </c>
      <c r="J424" s="10">
        <v>0</v>
      </c>
      <c r="K424" s="10">
        <v>0</v>
      </c>
    </row>
    <row r="425" spans="1:11" x14ac:dyDescent="0.25">
      <c r="A425" s="7" t="s">
        <v>448</v>
      </c>
      <c r="B425">
        <v>100000000</v>
      </c>
      <c r="C425">
        <v>100000000</v>
      </c>
      <c r="D425">
        <v>0</v>
      </c>
      <c r="E425">
        <v>0</v>
      </c>
      <c r="F425">
        <v>0</v>
      </c>
      <c r="G425">
        <v>0</v>
      </c>
      <c r="H425" s="9">
        <v>100000000</v>
      </c>
      <c r="I425" s="9">
        <v>100000000</v>
      </c>
      <c r="J425" s="10">
        <v>0</v>
      </c>
      <c r="K425" s="10">
        <v>0</v>
      </c>
    </row>
    <row r="426" spans="1:11" x14ac:dyDescent="0.25">
      <c r="A426" s="6" t="s">
        <v>1738</v>
      </c>
      <c r="B426">
        <v>0</v>
      </c>
      <c r="C426">
        <v>250000000</v>
      </c>
      <c r="D426">
        <v>250000000</v>
      </c>
      <c r="E426">
        <v>250000000</v>
      </c>
      <c r="F426">
        <v>219474441</v>
      </c>
      <c r="G426">
        <v>219474441</v>
      </c>
      <c r="H426" s="9">
        <v>0</v>
      </c>
      <c r="I426" s="9">
        <v>0</v>
      </c>
      <c r="J426" s="10">
        <v>1</v>
      </c>
      <c r="K426" s="10">
        <v>1</v>
      </c>
    </row>
    <row r="427" spans="1:11" x14ac:dyDescent="0.25">
      <c r="A427" s="7" t="s">
        <v>418</v>
      </c>
      <c r="B427">
        <v>0</v>
      </c>
      <c r="C427">
        <v>250000000</v>
      </c>
      <c r="D427">
        <v>250000000</v>
      </c>
      <c r="E427">
        <v>250000000</v>
      </c>
      <c r="F427">
        <v>219474441</v>
      </c>
      <c r="G427">
        <v>219474441</v>
      </c>
      <c r="H427" s="9">
        <v>0</v>
      </c>
      <c r="I427" s="9">
        <v>0</v>
      </c>
      <c r="J427" s="10">
        <v>1</v>
      </c>
      <c r="K427" s="10">
        <v>1</v>
      </c>
    </row>
    <row r="428" spans="1:11" x14ac:dyDescent="0.25">
      <c r="A428" s="5" t="s">
        <v>1834</v>
      </c>
      <c r="B428">
        <v>46073654</v>
      </c>
      <c r="C428">
        <v>46073654</v>
      </c>
      <c r="D428">
        <v>46073654</v>
      </c>
      <c r="E428">
        <v>0</v>
      </c>
      <c r="F428">
        <v>0</v>
      </c>
      <c r="G428">
        <v>0</v>
      </c>
      <c r="H428" s="9">
        <v>0</v>
      </c>
      <c r="I428" s="9">
        <v>46073654</v>
      </c>
      <c r="J428" s="10">
        <v>1</v>
      </c>
      <c r="K428" s="10">
        <v>0</v>
      </c>
    </row>
    <row r="429" spans="1:11" x14ac:dyDescent="0.25">
      <c r="A429" s="6" t="s">
        <v>1722</v>
      </c>
      <c r="B429">
        <v>46073654</v>
      </c>
      <c r="C429">
        <v>46073654</v>
      </c>
      <c r="D429">
        <v>46073654</v>
      </c>
      <c r="E429">
        <v>0</v>
      </c>
      <c r="F429">
        <v>0</v>
      </c>
      <c r="G429">
        <v>0</v>
      </c>
      <c r="H429" s="9">
        <v>0</v>
      </c>
      <c r="I429" s="9">
        <v>46073654</v>
      </c>
      <c r="J429" s="10">
        <v>1</v>
      </c>
      <c r="K429" s="10">
        <v>0</v>
      </c>
    </row>
    <row r="430" spans="1:11" x14ac:dyDescent="0.25">
      <c r="A430" s="7" t="s">
        <v>498</v>
      </c>
      <c r="B430">
        <v>46073654</v>
      </c>
      <c r="C430">
        <v>46073654</v>
      </c>
      <c r="D430">
        <v>46073654</v>
      </c>
      <c r="E430">
        <v>0</v>
      </c>
      <c r="F430">
        <v>0</v>
      </c>
      <c r="G430">
        <v>0</v>
      </c>
      <c r="H430" s="9">
        <v>0</v>
      </c>
      <c r="I430" s="9">
        <v>46073654</v>
      </c>
      <c r="J430" s="10">
        <v>1</v>
      </c>
      <c r="K430" s="10">
        <v>0</v>
      </c>
    </row>
    <row r="431" spans="1:11" x14ac:dyDescent="0.25">
      <c r="A431" s="4" t="s">
        <v>1810</v>
      </c>
      <c r="B431">
        <v>2115055846</v>
      </c>
      <c r="C431">
        <v>2115055846</v>
      </c>
      <c r="D431">
        <v>2115055846</v>
      </c>
      <c r="E431">
        <v>1773260569.6599998</v>
      </c>
      <c r="F431">
        <v>1489305932.3</v>
      </c>
      <c r="G431">
        <v>1452299266.3</v>
      </c>
      <c r="H431" s="9">
        <v>0</v>
      </c>
      <c r="I431" s="9">
        <v>341795276.34000015</v>
      </c>
      <c r="J431" s="10">
        <v>1</v>
      </c>
      <c r="K431" s="10">
        <v>0.83839893542933897</v>
      </c>
    </row>
    <row r="432" spans="1:11" x14ac:dyDescent="0.25">
      <c r="A432" s="5" t="s">
        <v>1811</v>
      </c>
      <c r="B432">
        <v>800000000</v>
      </c>
      <c r="C432">
        <v>800000000</v>
      </c>
      <c r="D432">
        <v>800000000</v>
      </c>
      <c r="E432">
        <v>673499266</v>
      </c>
      <c r="F432">
        <v>596349266</v>
      </c>
      <c r="G432">
        <v>567842600</v>
      </c>
      <c r="H432" s="9">
        <v>0</v>
      </c>
      <c r="I432" s="9">
        <v>126500734</v>
      </c>
      <c r="J432" s="10">
        <v>1</v>
      </c>
      <c r="K432" s="10">
        <v>0.84187408249999995</v>
      </c>
    </row>
    <row r="433" spans="1:11" x14ac:dyDescent="0.25">
      <c r="A433" s="6" t="s">
        <v>1722</v>
      </c>
      <c r="B433">
        <v>800000000</v>
      </c>
      <c r="C433">
        <v>800000000</v>
      </c>
      <c r="D433">
        <v>800000000</v>
      </c>
      <c r="E433">
        <v>673499266</v>
      </c>
      <c r="F433">
        <v>596349266</v>
      </c>
      <c r="G433">
        <v>567842600</v>
      </c>
      <c r="H433" s="9">
        <v>0</v>
      </c>
      <c r="I433" s="9">
        <v>126500734</v>
      </c>
      <c r="J433" s="10">
        <v>1</v>
      </c>
      <c r="K433" s="10">
        <v>0.84187408249999995</v>
      </c>
    </row>
    <row r="434" spans="1:11" x14ac:dyDescent="0.25">
      <c r="A434" s="7" t="s">
        <v>408</v>
      </c>
      <c r="B434">
        <v>800000000</v>
      </c>
      <c r="C434">
        <v>800000000</v>
      </c>
      <c r="D434">
        <v>800000000</v>
      </c>
      <c r="E434">
        <v>673499266</v>
      </c>
      <c r="F434">
        <v>596349266</v>
      </c>
      <c r="G434">
        <v>567842600</v>
      </c>
      <c r="H434" s="9">
        <v>0</v>
      </c>
      <c r="I434" s="9">
        <v>126500734</v>
      </c>
      <c r="J434" s="10">
        <v>1</v>
      </c>
      <c r="K434" s="10">
        <v>0.84187408249999995</v>
      </c>
    </row>
    <row r="435" spans="1:11" x14ac:dyDescent="0.25">
      <c r="A435" s="5" t="s">
        <v>1835</v>
      </c>
      <c r="B435">
        <v>103611304</v>
      </c>
      <c r="C435">
        <v>103611304</v>
      </c>
      <c r="D435">
        <v>103611304</v>
      </c>
      <c r="E435">
        <v>103611304</v>
      </c>
      <c r="F435">
        <v>0</v>
      </c>
      <c r="G435">
        <v>0</v>
      </c>
      <c r="H435" s="9">
        <v>0</v>
      </c>
      <c r="I435" s="9">
        <v>0</v>
      </c>
      <c r="J435" s="10">
        <v>1</v>
      </c>
      <c r="K435" s="10">
        <v>1</v>
      </c>
    </row>
    <row r="436" spans="1:11" x14ac:dyDescent="0.25">
      <c r="A436" s="6" t="s">
        <v>1722</v>
      </c>
      <c r="B436">
        <v>103611304</v>
      </c>
      <c r="C436">
        <v>103611304</v>
      </c>
      <c r="D436">
        <v>103611304</v>
      </c>
      <c r="E436">
        <v>103611304</v>
      </c>
      <c r="F436">
        <v>0</v>
      </c>
      <c r="G436">
        <v>0</v>
      </c>
      <c r="H436" s="9">
        <v>0</v>
      </c>
      <c r="I436" s="9">
        <v>0</v>
      </c>
      <c r="J436" s="10">
        <v>1</v>
      </c>
      <c r="K436" s="10">
        <v>1</v>
      </c>
    </row>
    <row r="437" spans="1:11" x14ac:dyDescent="0.25">
      <c r="A437" s="7" t="s">
        <v>500</v>
      </c>
      <c r="B437">
        <v>103611304</v>
      </c>
      <c r="C437">
        <v>103611304</v>
      </c>
      <c r="D437">
        <v>103611304</v>
      </c>
      <c r="E437">
        <v>103611304</v>
      </c>
      <c r="F437">
        <v>0</v>
      </c>
      <c r="G437">
        <v>0</v>
      </c>
      <c r="H437" s="9">
        <v>0</v>
      </c>
      <c r="I437" s="9">
        <v>0</v>
      </c>
      <c r="J437" s="10">
        <v>1</v>
      </c>
      <c r="K437" s="10">
        <v>1</v>
      </c>
    </row>
    <row r="438" spans="1:11" x14ac:dyDescent="0.25">
      <c r="A438" s="5" t="s">
        <v>1836</v>
      </c>
      <c r="B438">
        <v>611444542</v>
      </c>
      <c r="C438">
        <v>611444542</v>
      </c>
      <c r="D438">
        <v>611444542</v>
      </c>
      <c r="E438">
        <v>608283333.33000004</v>
      </c>
      <c r="F438">
        <v>608283333.33000004</v>
      </c>
      <c r="G438">
        <v>604283333.33000004</v>
      </c>
      <c r="H438" s="9">
        <v>0</v>
      </c>
      <c r="I438" s="9">
        <v>3161208.6699999571</v>
      </c>
      <c r="J438" s="10">
        <v>1</v>
      </c>
      <c r="K438" s="10">
        <v>0.99482993394681418</v>
      </c>
    </row>
    <row r="439" spans="1:11" x14ac:dyDescent="0.25">
      <c r="A439" s="6" t="s">
        <v>1722</v>
      </c>
      <c r="B439">
        <v>611444542</v>
      </c>
      <c r="C439">
        <v>611444542</v>
      </c>
      <c r="D439">
        <v>611444542</v>
      </c>
      <c r="E439">
        <v>608283333.33000004</v>
      </c>
      <c r="F439">
        <v>608283333.33000004</v>
      </c>
      <c r="G439">
        <v>604283333.33000004</v>
      </c>
      <c r="H439" s="9">
        <v>0</v>
      </c>
      <c r="I439" s="9">
        <v>3161208.6699999571</v>
      </c>
      <c r="J439" s="10">
        <v>1</v>
      </c>
      <c r="K439" s="10">
        <v>0.99482993394681418</v>
      </c>
    </row>
    <row r="440" spans="1:11" x14ac:dyDescent="0.25">
      <c r="A440" s="7" t="s">
        <v>502</v>
      </c>
      <c r="B440">
        <v>611444542</v>
      </c>
      <c r="C440">
        <v>611444542</v>
      </c>
      <c r="D440">
        <v>611444542</v>
      </c>
      <c r="E440">
        <v>608283333.33000004</v>
      </c>
      <c r="F440">
        <v>608283333.33000004</v>
      </c>
      <c r="G440">
        <v>604283333.33000004</v>
      </c>
      <c r="H440" s="9">
        <v>0</v>
      </c>
      <c r="I440" s="9">
        <v>3161208.6699999571</v>
      </c>
      <c r="J440" s="10">
        <v>1</v>
      </c>
      <c r="K440" s="10">
        <v>0.99482993394681418</v>
      </c>
    </row>
    <row r="441" spans="1:11" x14ac:dyDescent="0.25">
      <c r="A441" s="5" t="s">
        <v>1837</v>
      </c>
      <c r="B441">
        <v>600000000</v>
      </c>
      <c r="C441">
        <v>600000000</v>
      </c>
      <c r="D441">
        <v>600000000</v>
      </c>
      <c r="E441">
        <v>387866666.32999998</v>
      </c>
      <c r="F441">
        <v>284673332.97000003</v>
      </c>
      <c r="G441">
        <v>280173332.97000003</v>
      </c>
      <c r="H441" s="9">
        <v>0</v>
      </c>
      <c r="I441" s="9">
        <v>212133333.67000002</v>
      </c>
      <c r="J441" s="10">
        <v>1</v>
      </c>
      <c r="K441" s="10">
        <v>0.64644444388333333</v>
      </c>
    </row>
    <row r="442" spans="1:11" x14ac:dyDescent="0.25">
      <c r="A442" s="6" t="s">
        <v>1722</v>
      </c>
      <c r="B442">
        <v>600000000</v>
      </c>
      <c r="C442">
        <v>600000000</v>
      </c>
      <c r="D442">
        <v>600000000</v>
      </c>
      <c r="E442">
        <v>387866666.32999998</v>
      </c>
      <c r="F442">
        <v>284673332.97000003</v>
      </c>
      <c r="G442">
        <v>280173332.97000003</v>
      </c>
      <c r="H442" s="9">
        <v>0</v>
      </c>
      <c r="I442" s="9">
        <v>212133333.67000002</v>
      </c>
      <c r="J442" s="10">
        <v>1</v>
      </c>
      <c r="K442" s="10">
        <v>0.64644444388333333</v>
      </c>
    </row>
    <row r="443" spans="1:11" x14ac:dyDescent="0.25">
      <c r="A443" s="7" t="s">
        <v>504</v>
      </c>
      <c r="B443">
        <v>600000000</v>
      </c>
      <c r="C443">
        <v>600000000</v>
      </c>
      <c r="D443">
        <v>600000000</v>
      </c>
      <c r="E443">
        <v>387866666.32999998</v>
      </c>
      <c r="F443">
        <v>284673332.97000003</v>
      </c>
      <c r="G443">
        <v>280173332.97000003</v>
      </c>
      <c r="H443" s="9">
        <v>0</v>
      </c>
      <c r="I443" s="9">
        <v>212133333.67000002</v>
      </c>
      <c r="J443" s="10">
        <v>1</v>
      </c>
      <c r="K443" s="10">
        <v>0.64644444388333333</v>
      </c>
    </row>
    <row r="444" spans="1:11" x14ac:dyDescent="0.25">
      <c r="A444" s="4" t="s">
        <v>1760</v>
      </c>
      <c r="B444">
        <v>2200000000</v>
      </c>
      <c r="C444">
        <v>2200000000</v>
      </c>
      <c r="D444">
        <v>2200000000</v>
      </c>
      <c r="E444">
        <v>2167962848</v>
      </c>
      <c r="F444">
        <v>2167962848</v>
      </c>
      <c r="G444">
        <v>2009190688</v>
      </c>
      <c r="H444" s="9">
        <v>0</v>
      </c>
      <c r="I444" s="9">
        <v>32037152</v>
      </c>
      <c r="J444" s="10">
        <v>1</v>
      </c>
      <c r="K444" s="10">
        <v>0.98543765818181817</v>
      </c>
    </row>
    <row r="445" spans="1:11" x14ac:dyDescent="0.25">
      <c r="A445" s="5" t="s">
        <v>1829</v>
      </c>
      <c r="B445">
        <v>2200000000</v>
      </c>
      <c r="C445">
        <v>2200000000</v>
      </c>
      <c r="D445">
        <v>2200000000</v>
      </c>
      <c r="E445">
        <v>2167962848</v>
      </c>
      <c r="F445">
        <v>2167962848</v>
      </c>
      <c r="G445">
        <v>2009190688</v>
      </c>
      <c r="H445" s="9">
        <v>0</v>
      </c>
      <c r="I445" s="9">
        <v>32037152</v>
      </c>
      <c r="J445" s="10">
        <v>1</v>
      </c>
      <c r="K445" s="10">
        <v>0.98543765818181817</v>
      </c>
    </row>
    <row r="446" spans="1:11" x14ac:dyDescent="0.25">
      <c r="A446" s="6" t="s">
        <v>1722</v>
      </c>
      <c r="B446">
        <v>2200000000</v>
      </c>
      <c r="C446">
        <v>2200000000</v>
      </c>
      <c r="D446">
        <v>2200000000</v>
      </c>
      <c r="E446">
        <v>2167962848</v>
      </c>
      <c r="F446">
        <v>2167962848</v>
      </c>
      <c r="G446">
        <v>2009190688</v>
      </c>
      <c r="H446" s="9">
        <v>0</v>
      </c>
      <c r="I446" s="9">
        <v>32037152</v>
      </c>
      <c r="J446" s="10">
        <v>1</v>
      </c>
      <c r="K446" s="10">
        <v>0.98543765818181817</v>
      </c>
    </row>
    <row r="447" spans="1:11" x14ac:dyDescent="0.25">
      <c r="A447" s="7" t="s">
        <v>474</v>
      </c>
      <c r="B447">
        <v>2200000000</v>
      </c>
      <c r="C447">
        <v>2200000000</v>
      </c>
      <c r="D447">
        <v>2200000000</v>
      </c>
      <c r="E447">
        <v>2167962848</v>
      </c>
      <c r="F447">
        <v>2167962848</v>
      </c>
      <c r="G447">
        <v>2009190688</v>
      </c>
      <c r="H447" s="9">
        <v>0</v>
      </c>
      <c r="I447" s="9">
        <v>32037152</v>
      </c>
      <c r="J447" s="10">
        <v>1</v>
      </c>
      <c r="K447" s="10">
        <v>0.98543765818181817</v>
      </c>
    </row>
    <row r="448" spans="1:11" x14ac:dyDescent="0.25">
      <c r="A448" s="2" t="s">
        <v>1839</v>
      </c>
      <c r="B448">
        <v>20720873882</v>
      </c>
      <c r="C448">
        <v>42714330545.029999</v>
      </c>
      <c r="D448">
        <v>40943671117.029999</v>
      </c>
      <c r="E448">
        <v>33157396263.52</v>
      </c>
      <c r="F448">
        <v>11564374982.080002</v>
      </c>
      <c r="G448">
        <v>11433142338.160002</v>
      </c>
      <c r="H448" s="9">
        <v>1770659428</v>
      </c>
      <c r="I448" s="9">
        <v>9556934281.5099983</v>
      </c>
      <c r="J448" s="10">
        <v>0.95854647830349704</v>
      </c>
      <c r="K448" s="10">
        <v>0.77625929847045227</v>
      </c>
    </row>
    <row r="449" spans="1:11" x14ac:dyDescent="0.25">
      <c r="A449" s="3" t="s">
        <v>1712</v>
      </c>
      <c r="B449">
        <v>20570873882</v>
      </c>
      <c r="C449">
        <v>42564330545.029999</v>
      </c>
      <c r="D449">
        <v>40793671117.029999</v>
      </c>
      <c r="E449">
        <v>33018938589.52</v>
      </c>
      <c r="F449">
        <v>11564374982.080002</v>
      </c>
      <c r="G449">
        <v>11433142338.160002</v>
      </c>
      <c r="H449" s="9">
        <v>1770659428</v>
      </c>
      <c r="I449" s="9">
        <v>9545391955.5099983</v>
      </c>
      <c r="J449" s="10">
        <v>0.95840039287997802</v>
      </c>
      <c r="K449" s="10">
        <v>0.77574199257259169</v>
      </c>
    </row>
    <row r="450" spans="1:11" x14ac:dyDescent="0.25">
      <c r="A450" s="4" t="s">
        <v>1718</v>
      </c>
      <c r="B450">
        <v>2</v>
      </c>
      <c r="C450">
        <v>2</v>
      </c>
      <c r="D450">
        <v>0</v>
      </c>
      <c r="E450">
        <v>0</v>
      </c>
      <c r="F450">
        <v>0</v>
      </c>
      <c r="G450">
        <v>0</v>
      </c>
      <c r="H450" s="9">
        <v>2</v>
      </c>
      <c r="I450" s="9">
        <v>2</v>
      </c>
      <c r="J450" s="10">
        <v>0</v>
      </c>
      <c r="K450" s="10">
        <v>0</v>
      </c>
    </row>
    <row r="451" spans="1:11" x14ac:dyDescent="0.25">
      <c r="A451" s="5" t="s">
        <v>1733</v>
      </c>
      <c r="B451">
        <v>2</v>
      </c>
      <c r="C451">
        <v>2</v>
      </c>
      <c r="D451">
        <v>0</v>
      </c>
      <c r="E451">
        <v>0</v>
      </c>
      <c r="F451">
        <v>0</v>
      </c>
      <c r="G451">
        <v>0</v>
      </c>
      <c r="H451" s="9">
        <v>2</v>
      </c>
      <c r="I451" s="9">
        <v>2</v>
      </c>
      <c r="J451" s="10">
        <v>0</v>
      </c>
      <c r="K451" s="10">
        <v>0</v>
      </c>
    </row>
    <row r="452" spans="1:11" x14ac:dyDescent="0.25">
      <c r="A452" s="6" t="s">
        <v>1722</v>
      </c>
      <c r="B452">
        <v>2</v>
      </c>
      <c r="C452">
        <v>2</v>
      </c>
      <c r="D452">
        <v>0</v>
      </c>
      <c r="E452">
        <v>0</v>
      </c>
      <c r="F452">
        <v>0</v>
      </c>
      <c r="G452">
        <v>0</v>
      </c>
      <c r="H452" s="9">
        <v>2</v>
      </c>
      <c r="I452" s="9">
        <v>2</v>
      </c>
      <c r="J452" s="10">
        <v>0</v>
      </c>
      <c r="K452" s="10">
        <v>0</v>
      </c>
    </row>
    <row r="453" spans="1:11" x14ac:dyDescent="0.25">
      <c r="A453" s="7" t="s">
        <v>562</v>
      </c>
      <c r="B453">
        <v>1</v>
      </c>
      <c r="C453">
        <v>1</v>
      </c>
      <c r="D453">
        <v>0</v>
      </c>
      <c r="E453">
        <v>0</v>
      </c>
      <c r="F453">
        <v>0</v>
      </c>
      <c r="G453">
        <v>0</v>
      </c>
      <c r="H453" s="9">
        <v>1</v>
      </c>
      <c r="I453" s="9">
        <v>1</v>
      </c>
      <c r="J453" s="10">
        <v>0</v>
      </c>
      <c r="K453" s="10">
        <v>0</v>
      </c>
    </row>
    <row r="454" spans="1:11" x14ac:dyDescent="0.25">
      <c r="A454" s="7" t="s">
        <v>564</v>
      </c>
      <c r="B454">
        <v>1</v>
      </c>
      <c r="C454">
        <v>1</v>
      </c>
      <c r="D454">
        <v>0</v>
      </c>
      <c r="E454">
        <v>0</v>
      </c>
      <c r="F454">
        <v>0</v>
      </c>
      <c r="G454">
        <v>0</v>
      </c>
      <c r="H454" s="9">
        <v>1</v>
      </c>
      <c r="I454" s="9">
        <v>1</v>
      </c>
      <c r="J454" s="10">
        <v>0</v>
      </c>
      <c r="K454" s="10">
        <v>0</v>
      </c>
    </row>
    <row r="455" spans="1:11" x14ac:dyDescent="0.25">
      <c r="A455" s="4" t="s">
        <v>1840</v>
      </c>
      <c r="B455">
        <v>19732522157</v>
      </c>
      <c r="C455">
        <v>41725978820.029999</v>
      </c>
      <c r="D455">
        <v>39955319394.029999</v>
      </c>
      <c r="E455">
        <v>32242702589.52</v>
      </c>
      <c r="F455">
        <v>11564374982.080002</v>
      </c>
      <c r="G455">
        <v>11433142338.160002</v>
      </c>
      <c r="H455" s="9">
        <v>1770659426</v>
      </c>
      <c r="I455" s="9">
        <v>9483276230.5099983</v>
      </c>
      <c r="J455" s="10">
        <v>0.95756458024299196</v>
      </c>
      <c r="K455" s="10">
        <v>0.77272489468940442</v>
      </c>
    </row>
    <row r="456" spans="1:11" x14ac:dyDescent="0.25">
      <c r="A456" s="5" t="s">
        <v>1841</v>
      </c>
      <c r="B456">
        <v>12615952070</v>
      </c>
      <c r="C456">
        <v>19989398196.029999</v>
      </c>
      <c r="D456">
        <v>19989398196.029999</v>
      </c>
      <c r="E456">
        <v>12661068833.58</v>
      </c>
      <c r="F456">
        <v>9240389746.8900013</v>
      </c>
      <c r="G456">
        <v>9135657102.9700012</v>
      </c>
      <c r="H456" s="9">
        <v>0</v>
      </c>
      <c r="I456" s="9">
        <v>7328329362.4499989</v>
      </c>
      <c r="J456" s="10">
        <v>1</v>
      </c>
      <c r="K456" s="10">
        <v>0.63338919508314939</v>
      </c>
    </row>
    <row r="457" spans="1:11" x14ac:dyDescent="0.25">
      <c r="A457" s="6" t="s">
        <v>1722</v>
      </c>
      <c r="B457">
        <v>3200000000</v>
      </c>
      <c r="C457">
        <v>4828611013</v>
      </c>
      <c r="D457">
        <v>4828611013</v>
      </c>
      <c r="E457">
        <v>3174385537</v>
      </c>
      <c r="F457">
        <v>2931050026.9699998</v>
      </c>
      <c r="G457">
        <v>2873504025.6599998</v>
      </c>
      <c r="H457" s="9">
        <v>0</v>
      </c>
      <c r="I457" s="9">
        <v>1654225476</v>
      </c>
      <c r="J457" s="10">
        <v>1</v>
      </c>
      <c r="K457" s="10">
        <v>0.65741173361317518</v>
      </c>
    </row>
    <row r="458" spans="1:11" x14ac:dyDescent="0.25">
      <c r="A458" s="7" t="s">
        <v>566</v>
      </c>
      <c r="B458">
        <v>3200000000</v>
      </c>
      <c r="C458">
        <v>3200000000</v>
      </c>
      <c r="D458">
        <v>3200000000</v>
      </c>
      <c r="E458">
        <v>3174385537</v>
      </c>
      <c r="F458">
        <v>2931050026.9699998</v>
      </c>
      <c r="G458">
        <v>2873504025.6599998</v>
      </c>
      <c r="H458" s="9">
        <v>0</v>
      </c>
      <c r="I458" s="9">
        <v>25614463</v>
      </c>
      <c r="J458" s="10">
        <v>1</v>
      </c>
      <c r="K458" s="10">
        <v>0.99199548031249996</v>
      </c>
    </row>
    <row r="459" spans="1:11" x14ac:dyDescent="0.25">
      <c r="A459" s="7" t="s">
        <v>558</v>
      </c>
      <c r="B459">
        <v>0</v>
      </c>
      <c r="C459">
        <v>1628611013</v>
      </c>
      <c r="D459">
        <v>1628611013</v>
      </c>
      <c r="E459">
        <v>0</v>
      </c>
      <c r="F459">
        <v>0</v>
      </c>
      <c r="G459">
        <v>0</v>
      </c>
      <c r="H459" s="9">
        <v>0</v>
      </c>
      <c r="I459" s="9">
        <v>1628611013</v>
      </c>
      <c r="J459" s="10">
        <v>1</v>
      </c>
      <c r="K459" s="10">
        <v>0</v>
      </c>
    </row>
    <row r="460" spans="1:11" x14ac:dyDescent="0.25">
      <c r="A460" s="6" t="s">
        <v>1845</v>
      </c>
      <c r="B460">
        <v>0</v>
      </c>
      <c r="C460">
        <v>597908164.32000005</v>
      </c>
      <c r="D460">
        <v>597908164.32000005</v>
      </c>
      <c r="E460">
        <v>534772746.31999999</v>
      </c>
      <c r="F460">
        <v>27434000</v>
      </c>
      <c r="G460">
        <v>25600000</v>
      </c>
      <c r="H460" s="9">
        <v>0</v>
      </c>
      <c r="I460" s="9">
        <v>63135418.00000006</v>
      </c>
      <c r="J460" s="10">
        <v>1</v>
      </c>
      <c r="K460" s="10">
        <v>0.89440616173588483</v>
      </c>
    </row>
    <row r="461" spans="1:11" x14ac:dyDescent="0.25">
      <c r="A461" s="7" t="s">
        <v>544</v>
      </c>
      <c r="B461">
        <v>0</v>
      </c>
      <c r="C461">
        <v>597908164.32000005</v>
      </c>
      <c r="D461">
        <v>597908164.32000005</v>
      </c>
      <c r="E461">
        <v>534772746.31999999</v>
      </c>
      <c r="F461">
        <v>27434000</v>
      </c>
      <c r="G461">
        <v>25600000</v>
      </c>
      <c r="H461" s="9">
        <v>0</v>
      </c>
      <c r="I461" s="9">
        <v>63135418.00000006</v>
      </c>
      <c r="J461" s="10">
        <v>1</v>
      </c>
      <c r="K461" s="10">
        <v>0.89440616173588483</v>
      </c>
    </row>
    <row r="462" spans="1:11" x14ac:dyDescent="0.25">
      <c r="A462" s="6" t="s">
        <v>1755</v>
      </c>
      <c r="B462">
        <v>0</v>
      </c>
      <c r="C462">
        <v>271388987</v>
      </c>
      <c r="D462">
        <v>271388987</v>
      </c>
      <c r="E462">
        <v>0</v>
      </c>
      <c r="F462">
        <v>0</v>
      </c>
      <c r="G462">
        <v>0</v>
      </c>
      <c r="H462" s="9">
        <v>0</v>
      </c>
      <c r="I462" s="9">
        <v>271388987</v>
      </c>
      <c r="J462" s="10">
        <v>1</v>
      </c>
      <c r="K462" s="10">
        <v>0</v>
      </c>
    </row>
    <row r="463" spans="1:11" x14ac:dyDescent="0.25">
      <c r="A463" s="7" t="s">
        <v>554</v>
      </c>
      <c r="B463">
        <v>0</v>
      </c>
      <c r="C463">
        <v>271388987</v>
      </c>
      <c r="D463">
        <v>271388987</v>
      </c>
      <c r="E463">
        <v>0</v>
      </c>
      <c r="F463">
        <v>0</v>
      </c>
      <c r="G463">
        <v>0</v>
      </c>
      <c r="H463" s="9">
        <v>0</v>
      </c>
      <c r="I463" s="9">
        <v>271388987</v>
      </c>
      <c r="J463" s="10">
        <v>1</v>
      </c>
      <c r="K463" s="10">
        <v>0</v>
      </c>
    </row>
    <row r="464" spans="1:11" x14ac:dyDescent="0.25">
      <c r="A464" s="6" t="s">
        <v>1748</v>
      </c>
      <c r="B464">
        <v>8092544595</v>
      </c>
      <c r="C464">
        <v>12868082556.709999</v>
      </c>
      <c r="D464">
        <v>12868082556.709999</v>
      </c>
      <c r="E464">
        <v>7649911134.2600002</v>
      </c>
      <c r="F464">
        <v>6236553077.3100004</v>
      </c>
      <c r="G464">
        <v>6236553077.3100004</v>
      </c>
      <c r="H464" s="9">
        <v>0</v>
      </c>
      <c r="I464" s="9">
        <v>5218171422.4499989</v>
      </c>
      <c r="J464" s="10">
        <v>1</v>
      </c>
      <c r="K464" s="10">
        <v>0.59448725950790482</v>
      </c>
    </row>
    <row r="465" spans="1:11" x14ac:dyDescent="0.25">
      <c r="A465" s="7" t="s">
        <v>534</v>
      </c>
      <c r="B465">
        <v>8092544595</v>
      </c>
      <c r="C465">
        <v>8092544595</v>
      </c>
      <c r="D465">
        <v>8092544595</v>
      </c>
      <c r="E465">
        <v>7624210451.5500002</v>
      </c>
      <c r="F465">
        <v>6236553077.3100004</v>
      </c>
      <c r="G465">
        <v>6236553077.3100004</v>
      </c>
      <c r="H465" s="9">
        <v>0</v>
      </c>
      <c r="I465" s="9">
        <v>468334143.44999981</v>
      </c>
      <c r="J465" s="10">
        <v>1</v>
      </c>
      <c r="K465" s="10">
        <v>0.9421277031035008</v>
      </c>
    </row>
    <row r="466" spans="1:11" x14ac:dyDescent="0.25">
      <c r="A466" s="7" t="s">
        <v>532</v>
      </c>
      <c r="B466">
        <v>0</v>
      </c>
      <c r="C466">
        <v>4775537961.71</v>
      </c>
      <c r="D466">
        <v>4775537961.71</v>
      </c>
      <c r="E466">
        <v>25700682.710000001</v>
      </c>
      <c r="F466">
        <v>0</v>
      </c>
      <c r="G466">
        <v>0</v>
      </c>
      <c r="H466" s="9">
        <v>0</v>
      </c>
      <c r="I466" s="9">
        <v>4749837279</v>
      </c>
      <c r="J466" s="10">
        <v>1</v>
      </c>
      <c r="K466" s="10">
        <v>5.3817356109545477E-3</v>
      </c>
    </row>
    <row r="467" spans="1:11" x14ac:dyDescent="0.25">
      <c r="A467" s="6" t="s">
        <v>1749</v>
      </c>
      <c r="B467">
        <v>0</v>
      </c>
      <c r="C467">
        <v>100000000</v>
      </c>
      <c r="D467">
        <v>100000000</v>
      </c>
      <c r="E467">
        <v>0</v>
      </c>
      <c r="F467">
        <v>0</v>
      </c>
      <c r="G467">
        <v>0</v>
      </c>
      <c r="H467" s="9">
        <v>0</v>
      </c>
      <c r="I467" s="9">
        <v>100000000</v>
      </c>
      <c r="J467" s="10">
        <v>1</v>
      </c>
      <c r="K467" s="10">
        <v>0</v>
      </c>
    </row>
    <row r="468" spans="1:11" x14ac:dyDescent="0.25">
      <c r="A468" s="7" t="s">
        <v>538</v>
      </c>
      <c r="B468">
        <v>0</v>
      </c>
      <c r="C468">
        <v>100000000</v>
      </c>
      <c r="D468">
        <v>100000000</v>
      </c>
      <c r="E468">
        <v>0</v>
      </c>
      <c r="F468">
        <v>0</v>
      </c>
      <c r="G468">
        <v>0</v>
      </c>
      <c r="H468" s="9">
        <v>0</v>
      </c>
      <c r="I468" s="9">
        <v>100000000</v>
      </c>
      <c r="J468" s="10">
        <v>1</v>
      </c>
      <c r="K468" s="10">
        <v>0</v>
      </c>
    </row>
    <row r="469" spans="1:11" x14ac:dyDescent="0.25">
      <c r="A469" s="6" t="s">
        <v>1735</v>
      </c>
      <c r="B469">
        <v>1323407475</v>
      </c>
      <c r="C469">
        <v>1323407475</v>
      </c>
      <c r="D469">
        <v>1323407475</v>
      </c>
      <c r="E469">
        <v>1301999416</v>
      </c>
      <c r="F469">
        <v>45352642.609999999</v>
      </c>
      <c r="G469">
        <v>0</v>
      </c>
      <c r="H469" s="9">
        <v>0</v>
      </c>
      <c r="I469" s="9">
        <v>21408059</v>
      </c>
      <c r="J469" s="10">
        <v>1</v>
      </c>
      <c r="K469" s="10">
        <v>0.98382353175086912</v>
      </c>
    </row>
    <row r="470" spans="1:11" x14ac:dyDescent="0.25">
      <c r="A470" s="7" t="s">
        <v>522</v>
      </c>
      <c r="B470">
        <v>1323407475</v>
      </c>
      <c r="C470">
        <v>1323407475</v>
      </c>
      <c r="D470">
        <v>1323407475</v>
      </c>
      <c r="E470">
        <v>1301999416</v>
      </c>
      <c r="F470">
        <v>45352642.609999999</v>
      </c>
      <c r="G470">
        <v>0</v>
      </c>
      <c r="H470" s="9">
        <v>0</v>
      </c>
      <c r="I470" s="9">
        <v>21408059</v>
      </c>
      <c r="J470" s="10">
        <v>1</v>
      </c>
      <c r="K470" s="10">
        <v>0.98382353175086912</v>
      </c>
    </row>
    <row r="471" spans="1:11" x14ac:dyDescent="0.25">
      <c r="A471" s="5" t="s">
        <v>1846</v>
      </c>
      <c r="B471">
        <v>4172317774</v>
      </c>
      <c r="C471">
        <v>5672317774</v>
      </c>
      <c r="D471">
        <v>4461789875</v>
      </c>
      <c r="E471">
        <v>4134450092.9400001</v>
      </c>
      <c r="F471">
        <v>2109421235.1900001</v>
      </c>
      <c r="G471">
        <v>2082921235.1900001</v>
      </c>
      <c r="H471" s="9">
        <v>1210527899</v>
      </c>
      <c r="I471" s="9">
        <v>1537867681.0599999</v>
      </c>
      <c r="J471" s="10">
        <v>0.78659025336192312</v>
      </c>
      <c r="K471" s="10">
        <v>0.72888195930963728</v>
      </c>
    </row>
    <row r="472" spans="1:11" x14ac:dyDescent="0.25">
      <c r="A472" s="6" t="s">
        <v>1722</v>
      </c>
      <c r="B472">
        <v>3172317774</v>
      </c>
      <c r="C472">
        <v>3172317774</v>
      </c>
      <c r="D472">
        <v>3172317774</v>
      </c>
      <c r="E472">
        <v>3155562309.9400001</v>
      </c>
      <c r="F472">
        <v>1212612684.9400001</v>
      </c>
      <c r="G472">
        <v>1186112684.9400001</v>
      </c>
      <c r="H472" s="9">
        <v>0</v>
      </c>
      <c r="I472" s="9">
        <v>16755464.059999943</v>
      </c>
      <c r="J472" s="10">
        <v>1</v>
      </c>
      <c r="K472" s="10">
        <v>0.99471822646604757</v>
      </c>
    </row>
    <row r="473" spans="1:11" x14ac:dyDescent="0.25">
      <c r="A473" s="7" t="s">
        <v>572</v>
      </c>
      <c r="B473">
        <v>3172317774</v>
      </c>
      <c r="C473">
        <v>3172317774</v>
      </c>
      <c r="D473">
        <v>3172317774</v>
      </c>
      <c r="E473">
        <v>3155562309.9400001</v>
      </c>
      <c r="F473">
        <v>1212612684.9400001</v>
      </c>
      <c r="G473">
        <v>1186112684.9400001</v>
      </c>
      <c r="H473" s="9">
        <v>0</v>
      </c>
      <c r="I473" s="9">
        <v>16755464.059999943</v>
      </c>
      <c r="J473" s="10">
        <v>1</v>
      </c>
      <c r="K473" s="10">
        <v>0.99471822646604757</v>
      </c>
    </row>
    <row r="474" spans="1:11" x14ac:dyDescent="0.25">
      <c r="A474" s="6" t="s">
        <v>1755</v>
      </c>
      <c r="B474">
        <v>1000000000</v>
      </c>
      <c r="C474">
        <v>2500000000</v>
      </c>
      <c r="D474">
        <v>1289472101</v>
      </c>
      <c r="E474">
        <v>978887783</v>
      </c>
      <c r="F474">
        <v>896808550.25</v>
      </c>
      <c r="G474">
        <v>896808550.25</v>
      </c>
      <c r="H474" s="9">
        <v>1210527899</v>
      </c>
      <c r="I474" s="9">
        <v>1521112217</v>
      </c>
      <c r="J474" s="10">
        <v>0.51578884039999995</v>
      </c>
      <c r="K474" s="10">
        <v>0.39155511320000003</v>
      </c>
    </row>
    <row r="475" spans="1:11" x14ac:dyDescent="0.25">
      <c r="A475" s="7" t="s">
        <v>550</v>
      </c>
      <c r="B475">
        <v>1000000000</v>
      </c>
      <c r="C475">
        <v>1000000000</v>
      </c>
      <c r="D475">
        <v>988527741</v>
      </c>
      <c r="E475">
        <v>978887783</v>
      </c>
      <c r="F475">
        <v>896808550.25</v>
      </c>
      <c r="G475">
        <v>896808550.25</v>
      </c>
      <c r="H475" s="9">
        <v>11472259</v>
      </c>
      <c r="I475" s="9">
        <v>21112217</v>
      </c>
      <c r="J475" s="10">
        <v>0.98852774099999996</v>
      </c>
      <c r="K475" s="10">
        <v>0.97888778300000001</v>
      </c>
    </row>
    <row r="476" spans="1:11" x14ac:dyDescent="0.25">
      <c r="A476" s="7" t="s">
        <v>548</v>
      </c>
      <c r="B476">
        <v>0</v>
      </c>
      <c r="C476">
        <v>1500000000</v>
      </c>
      <c r="D476">
        <v>300944360</v>
      </c>
      <c r="E476">
        <v>0</v>
      </c>
      <c r="F476">
        <v>0</v>
      </c>
      <c r="G476">
        <v>0</v>
      </c>
      <c r="H476" s="9">
        <v>1199055640</v>
      </c>
      <c r="I476" s="9">
        <v>1500000000</v>
      </c>
      <c r="J476" s="10">
        <v>0.20062957333333334</v>
      </c>
      <c r="K476" s="10">
        <v>0</v>
      </c>
    </row>
    <row r="477" spans="1:11" x14ac:dyDescent="0.25">
      <c r="A477" s="5" t="s">
        <v>1842</v>
      </c>
      <c r="B477">
        <v>2944252313</v>
      </c>
      <c r="C477">
        <v>16064262850</v>
      </c>
      <c r="D477">
        <v>15504131323</v>
      </c>
      <c r="E477">
        <v>15447183663</v>
      </c>
      <c r="F477">
        <v>214564000</v>
      </c>
      <c r="G477">
        <v>214564000</v>
      </c>
      <c r="H477" s="9">
        <v>560131527</v>
      </c>
      <c r="I477" s="9">
        <v>617079187</v>
      </c>
      <c r="J477" s="10">
        <v>0.96513182508091244</v>
      </c>
      <c r="K477" s="10">
        <v>0.96158683453066129</v>
      </c>
    </row>
    <row r="478" spans="1:11" x14ac:dyDescent="0.25">
      <c r="A478" s="6" t="s">
        <v>1722</v>
      </c>
      <c r="B478">
        <v>267692143</v>
      </c>
      <c r="C478">
        <v>267692143</v>
      </c>
      <c r="D478">
        <v>267692143</v>
      </c>
      <c r="E478">
        <v>220564000</v>
      </c>
      <c r="F478">
        <v>214564000</v>
      </c>
      <c r="G478">
        <v>214564000</v>
      </c>
      <c r="H478" s="9">
        <v>0</v>
      </c>
      <c r="I478" s="9">
        <v>47128143</v>
      </c>
      <c r="J478" s="10">
        <v>1</v>
      </c>
      <c r="K478" s="10">
        <v>0.82394648392799485</v>
      </c>
    </row>
    <row r="479" spans="1:11" x14ac:dyDescent="0.25">
      <c r="A479" s="7" t="s">
        <v>568</v>
      </c>
      <c r="B479">
        <v>267692143</v>
      </c>
      <c r="C479">
        <v>267692143</v>
      </c>
      <c r="D479">
        <v>267692143</v>
      </c>
      <c r="E479">
        <v>220564000</v>
      </c>
      <c r="F479">
        <v>214564000</v>
      </c>
      <c r="G479">
        <v>214564000</v>
      </c>
      <c r="H479" s="9">
        <v>0</v>
      </c>
      <c r="I479" s="9">
        <v>47128143</v>
      </c>
      <c r="J479" s="10">
        <v>1</v>
      </c>
      <c r="K479" s="10">
        <v>0.82394648392799485</v>
      </c>
    </row>
    <row r="480" spans="1:11" x14ac:dyDescent="0.25">
      <c r="A480" s="6" t="s">
        <v>1756</v>
      </c>
      <c r="B480">
        <v>0</v>
      </c>
      <c r="C480">
        <v>106911</v>
      </c>
      <c r="D480">
        <v>0</v>
      </c>
      <c r="E480">
        <v>0</v>
      </c>
      <c r="F480">
        <v>0</v>
      </c>
      <c r="G480">
        <v>0</v>
      </c>
      <c r="H480" s="9">
        <v>106911</v>
      </c>
      <c r="I480" s="9">
        <v>106911</v>
      </c>
      <c r="J480" s="10">
        <v>0</v>
      </c>
      <c r="K480" s="10">
        <v>0</v>
      </c>
    </row>
    <row r="481" spans="1:11" x14ac:dyDescent="0.25">
      <c r="A481" s="7" t="s">
        <v>560</v>
      </c>
      <c r="B481">
        <v>0</v>
      </c>
      <c r="C481">
        <v>106911</v>
      </c>
      <c r="D481">
        <v>0</v>
      </c>
      <c r="E481">
        <v>0</v>
      </c>
      <c r="F481">
        <v>0</v>
      </c>
      <c r="G481">
        <v>0</v>
      </c>
      <c r="H481" s="9">
        <v>106911</v>
      </c>
      <c r="I481" s="9">
        <v>106911</v>
      </c>
      <c r="J481" s="10">
        <v>0</v>
      </c>
      <c r="K481" s="10">
        <v>0</v>
      </c>
    </row>
    <row r="482" spans="1:11" x14ac:dyDescent="0.25">
      <c r="A482" s="6" t="s">
        <v>1844</v>
      </c>
      <c r="B482">
        <v>0</v>
      </c>
      <c r="C482">
        <v>14999983683</v>
      </c>
      <c r="D482">
        <v>14999983683</v>
      </c>
      <c r="E482">
        <v>14999983683</v>
      </c>
      <c r="F482">
        <v>0</v>
      </c>
      <c r="G482">
        <v>0</v>
      </c>
      <c r="H482" s="9">
        <v>0</v>
      </c>
      <c r="I482" s="9">
        <v>0</v>
      </c>
      <c r="J482" s="10">
        <v>1</v>
      </c>
      <c r="K482" s="10">
        <v>1</v>
      </c>
    </row>
    <row r="483" spans="1:11" x14ac:dyDescent="0.25">
      <c r="A483" s="7" t="s">
        <v>540</v>
      </c>
      <c r="B483">
        <v>0</v>
      </c>
      <c r="C483">
        <v>14999983683</v>
      </c>
      <c r="D483">
        <v>14999983683</v>
      </c>
      <c r="E483">
        <v>14999983683</v>
      </c>
      <c r="F483">
        <v>0</v>
      </c>
      <c r="G483">
        <v>0</v>
      </c>
      <c r="H483" s="9">
        <v>0</v>
      </c>
      <c r="I483" s="9">
        <v>0</v>
      </c>
      <c r="J483" s="10">
        <v>1</v>
      </c>
      <c r="K483" s="10">
        <v>1</v>
      </c>
    </row>
    <row r="484" spans="1:11" x14ac:dyDescent="0.25">
      <c r="A484" s="6" t="s">
        <v>1748</v>
      </c>
      <c r="B484">
        <v>2676560170</v>
      </c>
      <c r="C484">
        <v>794480189</v>
      </c>
      <c r="D484">
        <v>236455497</v>
      </c>
      <c r="E484">
        <v>226635980</v>
      </c>
      <c r="F484">
        <v>0</v>
      </c>
      <c r="G484">
        <v>0</v>
      </c>
      <c r="H484" s="9">
        <v>558024692</v>
      </c>
      <c r="I484" s="9">
        <v>567844209</v>
      </c>
      <c r="J484" s="10">
        <v>0.29762289893927107</v>
      </c>
      <c r="K484" s="10">
        <v>0.28526322385113623</v>
      </c>
    </row>
    <row r="485" spans="1:11" x14ac:dyDescent="0.25">
      <c r="A485" s="7" t="s">
        <v>536</v>
      </c>
      <c r="B485">
        <v>2676560170</v>
      </c>
      <c r="C485">
        <v>794480189</v>
      </c>
      <c r="D485">
        <v>236455497</v>
      </c>
      <c r="E485">
        <v>226635980</v>
      </c>
      <c r="F485">
        <v>0</v>
      </c>
      <c r="G485">
        <v>0</v>
      </c>
      <c r="H485" s="9">
        <v>558024692</v>
      </c>
      <c r="I485" s="9">
        <v>567844209</v>
      </c>
      <c r="J485" s="10">
        <v>0.29762289893927107</v>
      </c>
      <c r="K485" s="10">
        <v>0.28526322385113623</v>
      </c>
    </row>
    <row r="486" spans="1:11" x14ac:dyDescent="0.25">
      <c r="A486" s="6" t="s">
        <v>1737</v>
      </c>
      <c r="B486">
        <v>0</v>
      </c>
      <c r="C486">
        <v>1860968</v>
      </c>
      <c r="D486">
        <v>0</v>
      </c>
      <c r="E486">
        <v>0</v>
      </c>
      <c r="F486">
        <v>0</v>
      </c>
      <c r="G486">
        <v>0</v>
      </c>
      <c r="H486" s="9">
        <v>1860968</v>
      </c>
      <c r="I486" s="9">
        <v>1860968</v>
      </c>
      <c r="J486" s="10">
        <v>0</v>
      </c>
      <c r="K486" s="10">
        <v>0</v>
      </c>
    </row>
    <row r="487" spans="1:11" x14ac:dyDescent="0.25">
      <c r="A487" s="7" t="s">
        <v>524</v>
      </c>
      <c r="B487">
        <v>0</v>
      </c>
      <c r="C487">
        <v>1860968</v>
      </c>
      <c r="D487">
        <v>0</v>
      </c>
      <c r="E487">
        <v>0</v>
      </c>
      <c r="F487">
        <v>0</v>
      </c>
      <c r="G487">
        <v>0</v>
      </c>
      <c r="H487" s="9">
        <v>1860968</v>
      </c>
      <c r="I487" s="9">
        <v>1860968</v>
      </c>
      <c r="J487" s="10">
        <v>0</v>
      </c>
      <c r="K487" s="10">
        <v>0</v>
      </c>
    </row>
    <row r="488" spans="1:11" x14ac:dyDescent="0.25">
      <c r="A488" s="6" t="s">
        <v>1843</v>
      </c>
      <c r="B488">
        <v>0</v>
      </c>
      <c r="C488">
        <v>138956</v>
      </c>
      <c r="D488">
        <v>0</v>
      </c>
      <c r="E488">
        <v>0</v>
      </c>
      <c r="F488">
        <v>0</v>
      </c>
      <c r="G488">
        <v>0</v>
      </c>
      <c r="H488" s="9">
        <v>138956</v>
      </c>
      <c r="I488" s="9">
        <v>138956</v>
      </c>
      <c r="J488" s="10">
        <v>0</v>
      </c>
      <c r="K488" s="10">
        <v>0</v>
      </c>
    </row>
    <row r="489" spans="1:11" x14ac:dyDescent="0.25">
      <c r="A489" s="7" t="s">
        <v>526</v>
      </c>
      <c r="B489">
        <v>0</v>
      </c>
      <c r="C489">
        <v>6287</v>
      </c>
      <c r="D489">
        <v>0</v>
      </c>
      <c r="E489">
        <v>0</v>
      </c>
      <c r="F489">
        <v>0</v>
      </c>
      <c r="G489">
        <v>0</v>
      </c>
      <c r="H489" s="9">
        <v>6287</v>
      </c>
      <c r="I489" s="9">
        <v>6287</v>
      </c>
      <c r="J489" s="10">
        <v>0</v>
      </c>
      <c r="K489" s="10">
        <v>0</v>
      </c>
    </row>
    <row r="490" spans="1:11" x14ac:dyDescent="0.25">
      <c r="A490" s="7" t="s">
        <v>530</v>
      </c>
      <c r="B490">
        <v>0</v>
      </c>
      <c r="C490">
        <v>132669</v>
      </c>
      <c r="D490">
        <v>0</v>
      </c>
      <c r="E490">
        <v>0</v>
      </c>
      <c r="F490">
        <v>0</v>
      </c>
      <c r="G490">
        <v>0</v>
      </c>
      <c r="H490" s="9">
        <v>132669</v>
      </c>
      <c r="I490" s="9">
        <v>132669</v>
      </c>
      <c r="J490" s="10">
        <v>0</v>
      </c>
      <c r="K490" s="10">
        <v>0</v>
      </c>
    </row>
    <row r="491" spans="1:11" x14ac:dyDescent="0.25">
      <c r="A491" s="4" t="s">
        <v>1847</v>
      </c>
      <c r="B491">
        <v>838351723</v>
      </c>
      <c r="C491">
        <v>838351723</v>
      </c>
      <c r="D491">
        <v>838351723</v>
      </c>
      <c r="E491">
        <v>776236000</v>
      </c>
      <c r="F491">
        <v>0</v>
      </c>
      <c r="G491">
        <v>0</v>
      </c>
      <c r="H491" s="9">
        <v>0</v>
      </c>
      <c r="I491" s="9">
        <v>62115723</v>
      </c>
      <c r="J491" s="10">
        <v>1</v>
      </c>
      <c r="K491" s="10">
        <v>0.92590732350650873</v>
      </c>
    </row>
    <row r="492" spans="1:11" x14ac:dyDescent="0.25">
      <c r="A492" s="5" t="s">
        <v>1848</v>
      </c>
      <c r="B492">
        <v>838351723</v>
      </c>
      <c r="C492">
        <v>838351723</v>
      </c>
      <c r="D492">
        <v>838351723</v>
      </c>
      <c r="E492">
        <v>776236000</v>
      </c>
      <c r="F492">
        <v>0</v>
      </c>
      <c r="G492">
        <v>0</v>
      </c>
      <c r="H492" s="9">
        <v>0</v>
      </c>
      <c r="I492" s="9">
        <v>62115723</v>
      </c>
      <c r="J492" s="10">
        <v>1</v>
      </c>
      <c r="K492" s="10">
        <v>0.92590732350650873</v>
      </c>
    </row>
    <row r="493" spans="1:11" x14ac:dyDescent="0.25">
      <c r="A493" s="6" t="s">
        <v>1722</v>
      </c>
      <c r="B493">
        <v>291851723</v>
      </c>
      <c r="C493">
        <v>291851723</v>
      </c>
      <c r="D493">
        <v>291851723</v>
      </c>
      <c r="E493">
        <v>229736000</v>
      </c>
      <c r="F493">
        <v>0</v>
      </c>
      <c r="G493">
        <v>0</v>
      </c>
      <c r="H493" s="9">
        <v>0</v>
      </c>
      <c r="I493" s="9">
        <v>62115723</v>
      </c>
      <c r="J493" s="10">
        <v>1</v>
      </c>
      <c r="K493" s="10">
        <v>0.78716684499409306</v>
      </c>
    </row>
    <row r="494" spans="1:11" x14ac:dyDescent="0.25">
      <c r="A494" s="7" t="s">
        <v>570</v>
      </c>
      <c r="B494">
        <v>291851723</v>
      </c>
      <c r="C494">
        <v>291851723</v>
      </c>
      <c r="D494">
        <v>291851723</v>
      </c>
      <c r="E494">
        <v>229736000</v>
      </c>
      <c r="F494">
        <v>0</v>
      </c>
      <c r="G494">
        <v>0</v>
      </c>
      <c r="H494" s="9">
        <v>0</v>
      </c>
      <c r="I494" s="9">
        <v>62115723</v>
      </c>
      <c r="J494" s="10">
        <v>1</v>
      </c>
      <c r="K494" s="10">
        <v>0.78716684499409306</v>
      </c>
    </row>
    <row r="495" spans="1:11" x14ac:dyDescent="0.25">
      <c r="A495" s="6" t="s">
        <v>1755</v>
      </c>
      <c r="B495">
        <v>546500000</v>
      </c>
      <c r="C495">
        <v>546500000</v>
      </c>
      <c r="D495">
        <v>546500000</v>
      </c>
      <c r="E495">
        <v>546500000</v>
      </c>
      <c r="F495">
        <v>0</v>
      </c>
      <c r="G495">
        <v>0</v>
      </c>
      <c r="H495" s="9">
        <v>0</v>
      </c>
      <c r="I495" s="9">
        <v>0</v>
      </c>
      <c r="J495" s="10">
        <v>1</v>
      </c>
      <c r="K495" s="10">
        <v>1</v>
      </c>
    </row>
    <row r="496" spans="1:11" x14ac:dyDescent="0.25">
      <c r="A496" s="7" t="s">
        <v>552</v>
      </c>
      <c r="B496">
        <v>546500000</v>
      </c>
      <c r="C496">
        <v>546500000</v>
      </c>
      <c r="D496">
        <v>546500000</v>
      </c>
      <c r="E496">
        <v>546500000</v>
      </c>
      <c r="F496">
        <v>0</v>
      </c>
      <c r="G496">
        <v>0</v>
      </c>
      <c r="H496" s="9">
        <v>0</v>
      </c>
      <c r="I496" s="9">
        <v>0</v>
      </c>
      <c r="J496" s="10">
        <v>1</v>
      </c>
      <c r="K496" s="10">
        <v>1</v>
      </c>
    </row>
    <row r="497" spans="1:11" x14ac:dyDescent="0.25">
      <c r="A497" s="3" t="s">
        <v>1765</v>
      </c>
      <c r="B497">
        <v>150000000</v>
      </c>
      <c r="C497">
        <v>150000000</v>
      </c>
      <c r="D497">
        <v>150000000</v>
      </c>
      <c r="E497">
        <v>138457674</v>
      </c>
      <c r="F497">
        <v>0</v>
      </c>
      <c r="G497">
        <v>0</v>
      </c>
      <c r="H497" s="9">
        <v>0</v>
      </c>
      <c r="I497" s="9">
        <v>11542326</v>
      </c>
      <c r="J497" s="10">
        <v>1</v>
      </c>
      <c r="K497" s="10">
        <v>0.92305115999999998</v>
      </c>
    </row>
    <row r="498" spans="1:11" x14ac:dyDescent="0.25">
      <c r="A498" s="4" t="s">
        <v>1766</v>
      </c>
      <c r="B498">
        <v>150000000</v>
      </c>
      <c r="C498">
        <v>150000000</v>
      </c>
      <c r="D498">
        <v>150000000</v>
      </c>
      <c r="E498">
        <v>138457674</v>
      </c>
      <c r="F498">
        <v>0</v>
      </c>
      <c r="G498">
        <v>0</v>
      </c>
      <c r="H498" s="9">
        <v>0</v>
      </c>
      <c r="I498" s="9">
        <v>11542326</v>
      </c>
      <c r="J498" s="10">
        <v>1</v>
      </c>
      <c r="K498" s="10">
        <v>0.92305115999999998</v>
      </c>
    </row>
    <row r="499" spans="1:11" x14ac:dyDescent="0.25">
      <c r="A499" s="5" t="s">
        <v>1849</v>
      </c>
      <c r="B499">
        <v>150000000</v>
      </c>
      <c r="C499">
        <v>150000000</v>
      </c>
      <c r="D499">
        <v>150000000</v>
      </c>
      <c r="E499">
        <v>138457674</v>
      </c>
      <c r="F499">
        <v>0</v>
      </c>
      <c r="G499">
        <v>0</v>
      </c>
      <c r="H499" s="9">
        <v>0</v>
      </c>
      <c r="I499" s="9">
        <v>11542326</v>
      </c>
      <c r="J499" s="10">
        <v>1</v>
      </c>
      <c r="K499" s="10">
        <v>0.92305115999999998</v>
      </c>
    </row>
    <row r="500" spans="1:11" x14ac:dyDescent="0.25">
      <c r="A500" s="6" t="s">
        <v>1722</v>
      </c>
      <c r="B500">
        <v>150000000</v>
      </c>
      <c r="C500">
        <v>150000000</v>
      </c>
      <c r="D500">
        <v>150000000</v>
      </c>
      <c r="E500">
        <v>138457674</v>
      </c>
      <c r="F500">
        <v>0</v>
      </c>
      <c r="G500">
        <v>0</v>
      </c>
      <c r="H500" s="9">
        <v>0</v>
      </c>
      <c r="I500" s="9">
        <v>11542326</v>
      </c>
      <c r="J500" s="10">
        <v>1</v>
      </c>
      <c r="K500" s="10">
        <v>0.92305115999999998</v>
      </c>
    </row>
    <row r="501" spans="1:11" x14ac:dyDescent="0.25">
      <c r="A501" s="7" t="s">
        <v>556</v>
      </c>
      <c r="B501">
        <v>150000000</v>
      </c>
      <c r="C501">
        <v>150000000</v>
      </c>
      <c r="D501">
        <v>150000000</v>
      </c>
      <c r="E501">
        <v>138457674</v>
      </c>
      <c r="F501">
        <v>0</v>
      </c>
      <c r="G501">
        <v>0</v>
      </c>
      <c r="H501" s="9">
        <v>0</v>
      </c>
      <c r="I501" s="9">
        <v>11542326</v>
      </c>
      <c r="J501" s="10">
        <v>1</v>
      </c>
      <c r="K501" s="10">
        <v>0.92305115999999998</v>
      </c>
    </row>
    <row r="502" spans="1:11" x14ac:dyDescent="0.25">
      <c r="A502" s="2" t="s">
        <v>1850</v>
      </c>
      <c r="B502">
        <v>551433047660</v>
      </c>
      <c r="C502">
        <v>589967878047.25</v>
      </c>
      <c r="D502">
        <v>571857572994.04993</v>
      </c>
      <c r="E502">
        <v>565878973095.7002</v>
      </c>
      <c r="F502">
        <v>552348343791.64001</v>
      </c>
      <c r="G502">
        <v>522739366264.46997</v>
      </c>
      <c r="H502" s="9">
        <v>18110305053.200073</v>
      </c>
      <c r="I502" s="9">
        <v>24088904951.549805</v>
      </c>
      <c r="J502" s="10">
        <v>0.96930289643371115</v>
      </c>
      <c r="K502" s="10">
        <v>0.95916912454406456</v>
      </c>
    </row>
    <row r="503" spans="1:11" x14ac:dyDescent="0.25">
      <c r="A503" s="3" t="s">
        <v>1715</v>
      </c>
      <c r="B503">
        <v>551433047660</v>
      </c>
      <c r="C503">
        <v>589967878047.25</v>
      </c>
      <c r="D503">
        <v>571857572994.04993</v>
      </c>
      <c r="E503">
        <v>565878973095.7002</v>
      </c>
      <c r="F503">
        <v>552348343791.64001</v>
      </c>
      <c r="G503">
        <v>522739366264.46997</v>
      </c>
      <c r="H503" s="9">
        <v>18110305053.200073</v>
      </c>
      <c r="I503" s="9">
        <v>24088904951.549805</v>
      </c>
      <c r="J503" s="10">
        <v>0.96930289643371115</v>
      </c>
      <c r="K503" s="10">
        <v>0.95916912454406456</v>
      </c>
    </row>
    <row r="504" spans="1:11" x14ac:dyDescent="0.25">
      <c r="A504" s="4" t="s">
        <v>1827</v>
      </c>
      <c r="B504">
        <v>551433047660</v>
      </c>
      <c r="C504">
        <v>589967878047.25</v>
      </c>
      <c r="D504">
        <v>571857572994.04993</v>
      </c>
      <c r="E504">
        <v>565878973095.7002</v>
      </c>
      <c r="F504">
        <v>552348343791.64001</v>
      </c>
      <c r="G504">
        <v>522739366264.46997</v>
      </c>
      <c r="H504" s="9">
        <v>18110305053.200073</v>
      </c>
      <c r="I504" s="9">
        <v>24088904951.549805</v>
      </c>
      <c r="J504" s="10">
        <v>0.96930289643371115</v>
      </c>
      <c r="K504" s="10">
        <v>0.95916912454406456</v>
      </c>
    </row>
    <row r="505" spans="1:11" x14ac:dyDescent="0.25">
      <c r="A505" s="5" t="s">
        <v>1854</v>
      </c>
      <c r="B505">
        <v>531073908515</v>
      </c>
      <c r="C505">
        <v>567781453795.44995</v>
      </c>
      <c r="D505">
        <v>549981073571.43994</v>
      </c>
      <c r="E505">
        <v>546592977545.02008</v>
      </c>
      <c r="F505">
        <v>541180098785.35999</v>
      </c>
      <c r="G505">
        <v>515341205303.68994</v>
      </c>
      <c r="H505" s="9">
        <v>17800380224.01001</v>
      </c>
      <c r="I505" s="9">
        <v>21188476250.429871</v>
      </c>
      <c r="J505" s="10">
        <v>0.96864923976466688</v>
      </c>
      <c r="K505" s="10">
        <v>0.96268198598458754</v>
      </c>
    </row>
    <row r="506" spans="1:11" x14ac:dyDescent="0.25">
      <c r="A506" s="6" t="s">
        <v>1722</v>
      </c>
      <c r="B506">
        <v>47331502715</v>
      </c>
      <c r="C506">
        <v>50493098903</v>
      </c>
      <c r="D506">
        <v>50468962190.959999</v>
      </c>
      <c r="E506">
        <v>50042619868.970001</v>
      </c>
      <c r="F506">
        <v>46236386876.650002</v>
      </c>
      <c r="G506">
        <v>36082409929.480003</v>
      </c>
      <c r="H506" s="9">
        <v>24136712.040000916</v>
      </c>
      <c r="I506" s="9">
        <v>450479034.02999878</v>
      </c>
      <c r="J506" s="10">
        <v>0.99952197998212844</v>
      </c>
      <c r="K506" s="10">
        <v>0.99107840390435542</v>
      </c>
    </row>
    <row r="507" spans="1:11" x14ac:dyDescent="0.25">
      <c r="A507" s="7" t="s">
        <v>596</v>
      </c>
      <c r="B507">
        <v>319475085</v>
      </c>
      <c r="C507">
        <v>897786977</v>
      </c>
      <c r="D507">
        <v>897786977</v>
      </c>
      <c r="E507">
        <v>897786977</v>
      </c>
      <c r="F507">
        <v>533527832</v>
      </c>
      <c r="G507">
        <v>522934500</v>
      </c>
      <c r="H507" s="9">
        <v>0</v>
      </c>
      <c r="I507" s="9">
        <v>0</v>
      </c>
      <c r="J507" s="10">
        <v>1</v>
      </c>
      <c r="K507" s="10">
        <v>1</v>
      </c>
    </row>
    <row r="508" spans="1:11" x14ac:dyDescent="0.25">
      <c r="A508" s="7" t="s">
        <v>598</v>
      </c>
      <c r="B508">
        <v>13200000000</v>
      </c>
      <c r="C508">
        <v>12417130060</v>
      </c>
      <c r="D508">
        <v>12417130059.459999</v>
      </c>
      <c r="E508">
        <v>12417130058.41</v>
      </c>
      <c r="F508">
        <v>11861336516.99</v>
      </c>
      <c r="G508">
        <v>11267966354.200001</v>
      </c>
      <c r="H508" s="9">
        <v>0.54000091552734375</v>
      </c>
      <c r="I508" s="9">
        <v>1.5900001525878906</v>
      </c>
      <c r="J508" s="10">
        <v>0.99999999995651156</v>
      </c>
      <c r="K508" s="10">
        <v>0.9999999998719511</v>
      </c>
    </row>
    <row r="509" spans="1:11" x14ac:dyDescent="0.25">
      <c r="A509" s="7" t="s">
        <v>600</v>
      </c>
      <c r="B509">
        <v>3005523554</v>
      </c>
      <c r="C509">
        <v>0</v>
      </c>
      <c r="D509">
        <v>0</v>
      </c>
      <c r="E509">
        <v>0</v>
      </c>
      <c r="F509">
        <v>0</v>
      </c>
      <c r="G509">
        <v>0</v>
      </c>
      <c r="H509" s="9">
        <v>0</v>
      </c>
      <c r="I509" s="9">
        <v>0</v>
      </c>
      <c r="J509" s="10" t="e">
        <v>#DIV/0!</v>
      </c>
      <c r="K509" s="10" t="e">
        <v>#DIV/0!</v>
      </c>
    </row>
    <row r="510" spans="1:11" x14ac:dyDescent="0.25">
      <c r="A510" s="7" t="s">
        <v>602</v>
      </c>
      <c r="B510">
        <v>700000000</v>
      </c>
      <c r="C510">
        <v>1352134590</v>
      </c>
      <c r="D510">
        <v>1352134590</v>
      </c>
      <c r="E510">
        <v>1185178843</v>
      </c>
      <c r="F510">
        <v>162933333</v>
      </c>
      <c r="G510">
        <v>160133333</v>
      </c>
      <c r="H510" s="9">
        <v>0</v>
      </c>
      <c r="I510" s="9">
        <v>166955747</v>
      </c>
      <c r="J510" s="10">
        <v>1</v>
      </c>
      <c r="K510" s="10">
        <v>0.87652431330818925</v>
      </c>
    </row>
    <row r="511" spans="1:11" x14ac:dyDescent="0.25">
      <c r="A511" s="7" t="s">
        <v>604</v>
      </c>
      <c r="B511">
        <v>83197486</v>
      </c>
      <c r="C511">
        <v>83197486</v>
      </c>
      <c r="D511">
        <v>83197486</v>
      </c>
      <c r="E511">
        <v>29428736</v>
      </c>
      <c r="F511">
        <v>0</v>
      </c>
      <c r="G511">
        <v>0</v>
      </c>
      <c r="H511" s="9">
        <v>0</v>
      </c>
      <c r="I511" s="9">
        <v>53768750</v>
      </c>
      <c r="J511" s="10">
        <v>1</v>
      </c>
      <c r="K511" s="10">
        <v>0.3537214574007681</v>
      </c>
    </row>
    <row r="512" spans="1:11" x14ac:dyDescent="0.25">
      <c r="A512" s="7" t="s">
        <v>606</v>
      </c>
      <c r="B512">
        <v>1005827769</v>
      </c>
      <c r="C512">
        <v>915228820</v>
      </c>
      <c r="D512">
        <v>915228818.36000001</v>
      </c>
      <c r="E512">
        <v>915228818.36000001</v>
      </c>
      <c r="F512">
        <v>673338351</v>
      </c>
      <c r="G512">
        <v>673338351</v>
      </c>
      <c r="H512" s="9">
        <v>1.6399999856948853</v>
      </c>
      <c r="I512" s="9">
        <v>1.6399999856948853</v>
      </c>
      <c r="J512" s="10">
        <v>0.99999999820809837</v>
      </c>
      <c r="K512" s="10">
        <v>0.99999999820809837</v>
      </c>
    </row>
    <row r="513" spans="1:11" x14ac:dyDescent="0.25">
      <c r="A513" s="7" t="s">
        <v>608</v>
      </c>
      <c r="B513">
        <v>12000000000</v>
      </c>
      <c r="C513">
        <v>6462913510</v>
      </c>
      <c r="D513">
        <v>6462913510</v>
      </c>
      <c r="E513">
        <v>6462913510</v>
      </c>
      <c r="F513">
        <v>6432326214</v>
      </c>
      <c r="G513">
        <v>680111819</v>
      </c>
      <c r="H513" s="9">
        <v>0</v>
      </c>
      <c r="I513" s="9">
        <v>0</v>
      </c>
      <c r="J513" s="10">
        <v>1</v>
      </c>
      <c r="K513" s="10">
        <v>1</v>
      </c>
    </row>
    <row r="514" spans="1:11" x14ac:dyDescent="0.25">
      <c r="A514" s="7" t="s">
        <v>610</v>
      </c>
      <c r="B514">
        <v>2151931782</v>
      </c>
      <c r="C514">
        <v>1936035438</v>
      </c>
      <c r="D514">
        <v>1936035438</v>
      </c>
      <c r="E514">
        <v>1936035438</v>
      </c>
      <c r="F514">
        <v>1598913170</v>
      </c>
      <c r="G514">
        <v>1588876670</v>
      </c>
      <c r="H514" s="9">
        <v>0</v>
      </c>
      <c r="I514" s="9">
        <v>0</v>
      </c>
      <c r="J514" s="10">
        <v>1</v>
      </c>
      <c r="K514" s="10">
        <v>1</v>
      </c>
    </row>
    <row r="515" spans="1:11" x14ac:dyDescent="0.25">
      <c r="A515" s="7" t="s">
        <v>612</v>
      </c>
      <c r="B515">
        <v>46164420</v>
      </c>
      <c r="C515">
        <v>0</v>
      </c>
      <c r="D515">
        <v>0</v>
      </c>
      <c r="E515">
        <v>0</v>
      </c>
      <c r="F515">
        <v>0</v>
      </c>
      <c r="G515">
        <v>0</v>
      </c>
      <c r="H515" s="9">
        <v>0</v>
      </c>
      <c r="I515" s="9">
        <v>0</v>
      </c>
      <c r="J515" s="10" t="e">
        <v>#DIV/0!</v>
      </c>
      <c r="K515" s="10" t="e">
        <v>#DIV/0!</v>
      </c>
    </row>
    <row r="516" spans="1:11" x14ac:dyDescent="0.25">
      <c r="A516" s="7" t="s">
        <v>614</v>
      </c>
      <c r="B516">
        <v>68269277</v>
      </c>
      <c r="C516">
        <v>0</v>
      </c>
      <c r="D516">
        <v>0</v>
      </c>
      <c r="E516">
        <v>0</v>
      </c>
      <c r="F516">
        <v>0</v>
      </c>
      <c r="G516">
        <v>0</v>
      </c>
      <c r="H516" s="9">
        <v>0</v>
      </c>
      <c r="I516" s="9">
        <v>0</v>
      </c>
      <c r="J516" s="10" t="e">
        <v>#DIV/0!</v>
      </c>
      <c r="K516" s="10" t="e">
        <v>#DIV/0!</v>
      </c>
    </row>
    <row r="517" spans="1:11" x14ac:dyDescent="0.25">
      <c r="A517" s="7" t="s">
        <v>616</v>
      </c>
      <c r="B517">
        <v>1</v>
      </c>
      <c r="C517">
        <v>1414436227</v>
      </c>
      <c r="D517">
        <v>1414436227</v>
      </c>
      <c r="E517">
        <v>1210686227</v>
      </c>
      <c r="F517">
        <v>1111457362</v>
      </c>
      <c r="G517">
        <v>67130847</v>
      </c>
      <c r="H517" s="9">
        <v>0</v>
      </c>
      <c r="I517" s="9">
        <v>203750000</v>
      </c>
      <c r="J517" s="10">
        <v>1</v>
      </c>
      <c r="K517" s="10">
        <v>0.85594967372113273</v>
      </c>
    </row>
    <row r="518" spans="1:11" x14ac:dyDescent="0.25">
      <c r="A518" s="7" t="s">
        <v>618</v>
      </c>
      <c r="B518">
        <v>3744652</v>
      </c>
      <c r="C518">
        <v>8744652</v>
      </c>
      <c r="D518">
        <v>2889366</v>
      </c>
      <c r="E518">
        <v>2889366</v>
      </c>
      <c r="F518">
        <v>2889366</v>
      </c>
      <c r="G518">
        <v>2889366</v>
      </c>
      <c r="H518" s="9">
        <v>5855286</v>
      </c>
      <c r="I518" s="9">
        <v>5855286</v>
      </c>
      <c r="J518" s="10">
        <v>0.33041520691732501</v>
      </c>
      <c r="K518" s="10">
        <v>0.33041520691732501</v>
      </c>
    </row>
    <row r="519" spans="1:11" x14ac:dyDescent="0.25">
      <c r="A519" s="7" t="s">
        <v>620</v>
      </c>
      <c r="B519">
        <v>1</v>
      </c>
      <c r="C519">
        <v>1119914748</v>
      </c>
      <c r="D519">
        <v>1119914748</v>
      </c>
      <c r="E519">
        <v>1118047016</v>
      </c>
      <c r="F519">
        <v>1108047016</v>
      </c>
      <c r="G519">
        <v>0</v>
      </c>
      <c r="H519" s="9">
        <v>0</v>
      </c>
      <c r="I519" s="9">
        <v>1867732</v>
      </c>
      <c r="J519" s="10">
        <v>1</v>
      </c>
      <c r="K519" s="10">
        <v>0.99833225519769653</v>
      </c>
    </row>
    <row r="520" spans="1:11" x14ac:dyDescent="0.25">
      <c r="A520" s="7" t="s">
        <v>622</v>
      </c>
      <c r="B520">
        <v>14747368688</v>
      </c>
      <c r="C520">
        <v>14665874167</v>
      </c>
      <c r="D520">
        <v>14665874166.139999</v>
      </c>
      <c r="E520">
        <v>14665874165.200001</v>
      </c>
      <c r="F520">
        <v>14648274165.200001</v>
      </c>
      <c r="G520">
        <v>14525621924.1</v>
      </c>
      <c r="H520" s="9">
        <v>0.8600006103515625</v>
      </c>
      <c r="I520" s="9">
        <v>1.7999992370605469</v>
      </c>
      <c r="J520" s="10">
        <v>0.99999999994136046</v>
      </c>
      <c r="K520" s="10">
        <v>0.99999999987726618</v>
      </c>
    </row>
    <row r="521" spans="1:11" x14ac:dyDescent="0.25">
      <c r="A521" s="7" t="s">
        <v>654</v>
      </c>
      <c r="B521">
        <v>0</v>
      </c>
      <c r="C521">
        <v>180055152</v>
      </c>
      <c r="D521">
        <v>166573049</v>
      </c>
      <c r="E521">
        <v>166573049</v>
      </c>
      <c r="F521">
        <v>0</v>
      </c>
      <c r="G521">
        <v>0</v>
      </c>
      <c r="H521" s="9">
        <v>13482103</v>
      </c>
      <c r="I521" s="9">
        <v>13482103</v>
      </c>
      <c r="J521" s="10">
        <v>0.92512237028352295</v>
      </c>
      <c r="K521" s="10">
        <v>0.92512237028352295</v>
      </c>
    </row>
    <row r="522" spans="1:11" x14ac:dyDescent="0.25">
      <c r="A522" s="7" t="s">
        <v>656</v>
      </c>
      <c r="B522">
        <v>0</v>
      </c>
      <c r="C522">
        <v>174192427</v>
      </c>
      <c r="D522">
        <v>169393107</v>
      </c>
      <c r="E522">
        <v>169393107</v>
      </c>
      <c r="F522">
        <v>0</v>
      </c>
      <c r="G522">
        <v>0</v>
      </c>
      <c r="H522" s="9">
        <v>4799320</v>
      </c>
      <c r="I522" s="9">
        <v>4799320</v>
      </c>
      <c r="J522" s="10">
        <v>0.97244817078069645</v>
      </c>
      <c r="K522" s="10">
        <v>0.97244817078069645</v>
      </c>
    </row>
    <row r="523" spans="1:11" x14ac:dyDescent="0.25">
      <c r="A523" s="7" t="s">
        <v>652</v>
      </c>
      <c r="B523">
        <v>0</v>
      </c>
      <c r="C523">
        <v>8865454649</v>
      </c>
      <c r="D523">
        <v>8865454649</v>
      </c>
      <c r="E523">
        <v>8865454558</v>
      </c>
      <c r="F523">
        <v>8103343550.46</v>
      </c>
      <c r="G523">
        <v>6593406765.1800003</v>
      </c>
      <c r="H523" s="9">
        <v>0</v>
      </c>
      <c r="I523" s="9">
        <v>91</v>
      </c>
      <c r="J523" s="10">
        <v>1</v>
      </c>
      <c r="K523" s="10">
        <v>0.99999998973543902</v>
      </c>
    </row>
    <row r="524" spans="1:11" x14ac:dyDescent="0.25">
      <c r="A524" s="6" t="s">
        <v>1711</v>
      </c>
      <c r="B524">
        <v>0</v>
      </c>
      <c r="C524">
        <v>407052051</v>
      </c>
      <c r="D524">
        <v>407052051</v>
      </c>
      <c r="E524">
        <v>407052051</v>
      </c>
      <c r="F524">
        <v>407052051</v>
      </c>
      <c r="G524">
        <v>407052051</v>
      </c>
      <c r="H524" s="9">
        <v>0</v>
      </c>
      <c r="I524" s="9">
        <v>0</v>
      </c>
      <c r="J524" s="10">
        <v>1</v>
      </c>
      <c r="K524" s="10">
        <v>1</v>
      </c>
    </row>
    <row r="525" spans="1:11" x14ac:dyDescent="0.25">
      <c r="A525" s="7" t="s">
        <v>594</v>
      </c>
      <c r="B525">
        <v>0</v>
      </c>
      <c r="C525">
        <v>407052051</v>
      </c>
      <c r="D525">
        <v>407052051</v>
      </c>
      <c r="E525">
        <v>407052051</v>
      </c>
      <c r="F525">
        <v>407052051</v>
      </c>
      <c r="G525">
        <v>407052051</v>
      </c>
      <c r="H525" s="9">
        <v>0</v>
      </c>
      <c r="I525" s="9">
        <v>0</v>
      </c>
      <c r="J525" s="10">
        <v>1</v>
      </c>
      <c r="K525" s="10">
        <v>1</v>
      </c>
    </row>
    <row r="526" spans="1:11" x14ac:dyDescent="0.25">
      <c r="A526" s="6" t="s">
        <v>1853</v>
      </c>
      <c r="B526">
        <v>2610921477</v>
      </c>
      <c r="C526">
        <v>11892375777</v>
      </c>
      <c r="D526">
        <v>2610921477</v>
      </c>
      <c r="E526">
        <v>2610921477</v>
      </c>
      <c r="F526">
        <v>2610921476.9899998</v>
      </c>
      <c r="G526">
        <v>2610921476.9899998</v>
      </c>
      <c r="H526" s="9">
        <v>9281454300</v>
      </c>
      <c r="I526" s="9">
        <v>9281454300</v>
      </c>
      <c r="J526" s="10">
        <v>0.21954582717185528</v>
      </c>
      <c r="K526" s="10">
        <v>0.21954582717185528</v>
      </c>
    </row>
    <row r="527" spans="1:11" x14ac:dyDescent="0.25">
      <c r="A527" s="7" t="s">
        <v>585</v>
      </c>
      <c r="B527">
        <v>2610921477</v>
      </c>
      <c r="C527">
        <v>2610921477</v>
      </c>
      <c r="D527">
        <v>2610921477</v>
      </c>
      <c r="E527">
        <v>2610921477</v>
      </c>
      <c r="F527">
        <v>2610921476.9899998</v>
      </c>
      <c r="G527">
        <v>2610921476.9899998</v>
      </c>
      <c r="H527" s="9">
        <v>0</v>
      </c>
      <c r="I527" s="9">
        <v>0</v>
      </c>
      <c r="J527" s="10">
        <v>1</v>
      </c>
      <c r="K527" s="10">
        <v>1</v>
      </c>
    </row>
    <row r="528" spans="1:11" x14ac:dyDescent="0.25">
      <c r="A528" s="7" t="s">
        <v>580</v>
      </c>
      <c r="B528">
        <v>0</v>
      </c>
      <c r="C528">
        <v>8395053695</v>
      </c>
      <c r="D528">
        <v>0</v>
      </c>
      <c r="E528">
        <v>0</v>
      </c>
      <c r="F528">
        <v>0</v>
      </c>
      <c r="G528">
        <v>0</v>
      </c>
      <c r="H528" s="9">
        <v>8395053695</v>
      </c>
      <c r="I528" s="9">
        <v>8395053695</v>
      </c>
      <c r="J528" s="10">
        <v>0</v>
      </c>
      <c r="K528" s="10">
        <v>0</v>
      </c>
    </row>
    <row r="529" spans="1:11" x14ac:dyDescent="0.25">
      <c r="A529" s="7" t="s">
        <v>584</v>
      </c>
      <c r="B529">
        <v>0</v>
      </c>
      <c r="C529">
        <v>886400605</v>
      </c>
      <c r="D529">
        <v>0</v>
      </c>
      <c r="E529">
        <v>0</v>
      </c>
      <c r="F529">
        <v>0</v>
      </c>
      <c r="G529">
        <v>0</v>
      </c>
      <c r="H529" s="9">
        <v>886400605</v>
      </c>
      <c r="I529" s="9">
        <v>886400605</v>
      </c>
      <c r="J529" s="10">
        <v>0</v>
      </c>
      <c r="K529" s="10">
        <v>0</v>
      </c>
    </row>
    <row r="530" spans="1:11" x14ac:dyDescent="0.25">
      <c r="A530" s="6" t="s">
        <v>1755</v>
      </c>
      <c r="B530">
        <v>0</v>
      </c>
      <c r="C530">
        <v>238000000</v>
      </c>
      <c r="D530">
        <v>238000000</v>
      </c>
      <c r="E530">
        <v>238000000</v>
      </c>
      <c r="F530">
        <v>238000000</v>
      </c>
      <c r="G530">
        <v>238000000</v>
      </c>
      <c r="H530" s="9">
        <v>0</v>
      </c>
      <c r="I530" s="9">
        <v>0</v>
      </c>
      <c r="J530" s="10">
        <v>1</v>
      </c>
      <c r="K530" s="10">
        <v>1</v>
      </c>
    </row>
    <row r="531" spans="1:11" x14ac:dyDescent="0.25">
      <c r="A531" s="7" t="s">
        <v>587</v>
      </c>
      <c r="B531">
        <v>0</v>
      </c>
      <c r="C531">
        <v>200000000</v>
      </c>
      <c r="D531">
        <v>200000000</v>
      </c>
      <c r="E531">
        <v>200000000</v>
      </c>
      <c r="F531">
        <v>200000000</v>
      </c>
      <c r="G531">
        <v>200000000</v>
      </c>
      <c r="H531" s="9">
        <v>0</v>
      </c>
      <c r="I531" s="9">
        <v>0</v>
      </c>
      <c r="J531" s="10">
        <v>1</v>
      </c>
      <c r="K531" s="10">
        <v>1</v>
      </c>
    </row>
    <row r="532" spans="1:11" x14ac:dyDescent="0.25">
      <c r="A532" s="7" t="s">
        <v>589</v>
      </c>
      <c r="B532">
        <v>0</v>
      </c>
      <c r="C532">
        <v>38000000</v>
      </c>
      <c r="D532">
        <v>38000000</v>
      </c>
      <c r="E532">
        <v>38000000</v>
      </c>
      <c r="F532">
        <v>38000000</v>
      </c>
      <c r="G532">
        <v>38000000</v>
      </c>
      <c r="H532" s="9">
        <v>0</v>
      </c>
      <c r="I532" s="9">
        <v>0</v>
      </c>
      <c r="J532" s="10">
        <v>1</v>
      </c>
      <c r="K532" s="10">
        <v>1</v>
      </c>
    </row>
    <row r="533" spans="1:11" x14ac:dyDescent="0.25">
      <c r="A533" s="6" t="s">
        <v>1749</v>
      </c>
      <c r="B533">
        <v>0</v>
      </c>
      <c r="C533">
        <v>3735964334</v>
      </c>
      <c r="D533">
        <v>3735964334</v>
      </c>
      <c r="E533">
        <v>3735964334</v>
      </c>
      <c r="F533">
        <v>3735964334</v>
      </c>
      <c r="G533">
        <v>0</v>
      </c>
      <c r="H533" s="9">
        <v>0</v>
      </c>
      <c r="I533" s="9">
        <v>0</v>
      </c>
      <c r="J533" s="10">
        <v>1</v>
      </c>
      <c r="K533" s="10">
        <v>1</v>
      </c>
    </row>
    <row r="534" spans="1:11" x14ac:dyDescent="0.25">
      <c r="A534" s="7" t="s">
        <v>735</v>
      </c>
      <c r="B534">
        <v>0</v>
      </c>
      <c r="C534">
        <v>1013467401</v>
      </c>
      <c r="D534">
        <v>1013467401</v>
      </c>
      <c r="E534">
        <v>1013467401</v>
      </c>
      <c r="F534">
        <v>1013467401</v>
      </c>
      <c r="G534">
        <v>0</v>
      </c>
      <c r="H534" s="9">
        <v>0</v>
      </c>
      <c r="I534" s="9">
        <v>0</v>
      </c>
      <c r="J534" s="10">
        <v>1</v>
      </c>
      <c r="K534" s="10">
        <v>1</v>
      </c>
    </row>
    <row r="535" spans="1:11" x14ac:dyDescent="0.25">
      <c r="A535" s="7" t="s">
        <v>737</v>
      </c>
      <c r="B535">
        <v>0</v>
      </c>
      <c r="C535">
        <v>2722496933</v>
      </c>
      <c r="D535">
        <v>2722496933</v>
      </c>
      <c r="E535">
        <v>2722496933</v>
      </c>
      <c r="F535">
        <v>2722496933</v>
      </c>
      <c r="G535">
        <v>0</v>
      </c>
      <c r="H535" s="9">
        <v>0</v>
      </c>
      <c r="I535" s="9">
        <v>0</v>
      </c>
      <c r="J535" s="10">
        <v>1</v>
      </c>
      <c r="K535" s="10">
        <v>1</v>
      </c>
    </row>
    <row r="536" spans="1:11" x14ac:dyDescent="0.25">
      <c r="A536" s="6" t="s">
        <v>1851</v>
      </c>
      <c r="B536">
        <v>476870122181</v>
      </c>
      <c r="C536">
        <v>482777210886.20001</v>
      </c>
      <c r="D536">
        <v>479438095047.33002</v>
      </c>
      <c r="E536">
        <v>477028665240.31</v>
      </c>
      <c r="F536">
        <v>475916198335.5</v>
      </c>
      <c r="G536">
        <v>465034181233</v>
      </c>
      <c r="H536" s="9">
        <v>3339115838.8699951</v>
      </c>
      <c r="I536" s="9">
        <v>5748545645.8900146</v>
      </c>
      <c r="J536" s="10">
        <v>0.99308352638944863</v>
      </c>
      <c r="K536" s="10">
        <v>0.98809275683220876</v>
      </c>
    </row>
    <row r="537" spans="1:11" x14ac:dyDescent="0.25">
      <c r="A537" s="7" t="s">
        <v>771</v>
      </c>
      <c r="B537">
        <v>68840263800</v>
      </c>
      <c r="C537">
        <v>64710091706</v>
      </c>
      <c r="D537">
        <v>64710091706</v>
      </c>
      <c r="E537">
        <v>64710091706</v>
      </c>
      <c r="F537">
        <v>64495738346</v>
      </c>
      <c r="G537">
        <v>63363045003</v>
      </c>
      <c r="H537" s="9">
        <v>0</v>
      </c>
      <c r="I537" s="9">
        <v>0</v>
      </c>
      <c r="J537" s="10">
        <v>1</v>
      </c>
      <c r="K537" s="10">
        <v>1</v>
      </c>
    </row>
    <row r="538" spans="1:11" x14ac:dyDescent="0.25">
      <c r="A538" s="7" t="s">
        <v>773</v>
      </c>
      <c r="B538">
        <v>2611097108</v>
      </c>
      <c r="C538">
        <v>1130690971</v>
      </c>
      <c r="D538">
        <v>1130556864</v>
      </c>
      <c r="E538">
        <v>1130273527</v>
      </c>
      <c r="F538">
        <v>754016664</v>
      </c>
      <c r="G538">
        <v>689466666</v>
      </c>
      <c r="H538" s="9">
        <v>134107</v>
      </c>
      <c r="I538" s="9">
        <v>417444</v>
      </c>
      <c r="J538" s="10">
        <v>0.99988139376413221</v>
      </c>
      <c r="K538" s="10">
        <v>0.99963080628508882</v>
      </c>
    </row>
    <row r="539" spans="1:11" x14ac:dyDescent="0.25">
      <c r="A539" s="7" t="s">
        <v>774</v>
      </c>
      <c r="B539">
        <v>2000000000</v>
      </c>
      <c r="C539">
        <v>2832069498</v>
      </c>
      <c r="D539">
        <v>2832069497.3299999</v>
      </c>
      <c r="E539">
        <v>2828320840.3099999</v>
      </c>
      <c r="F539">
        <v>2828320839.5</v>
      </c>
      <c r="G539">
        <v>1081485720</v>
      </c>
      <c r="H539" s="9">
        <v>0.67000007629394531</v>
      </c>
      <c r="I539" s="9">
        <v>3748657.6900000572</v>
      </c>
      <c r="J539" s="10">
        <v>0.99999999976342391</v>
      </c>
      <c r="K539" s="10">
        <v>0.99867635391975818</v>
      </c>
    </row>
    <row r="540" spans="1:11" x14ac:dyDescent="0.25">
      <c r="A540" s="7" t="s">
        <v>776</v>
      </c>
      <c r="B540">
        <v>3972719974</v>
      </c>
      <c r="C540">
        <v>2872719974</v>
      </c>
      <c r="D540">
        <v>2872719974</v>
      </c>
      <c r="E540">
        <v>2870583924</v>
      </c>
      <c r="F540">
        <v>2864513812</v>
      </c>
      <c r="G540">
        <v>2740642089</v>
      </c>
      <c r="H540" s="9">
        <v>0</v>
      </c>
      <c r="I540" s="9">
        <v>2136050</v>
      </c>
      <c r="J540" s="10">
        <v>1</v>
      </c>
      <c r="K540" s="10">
        <v>0.99925643640197004</v>
      </c>
    </row>
    <row r="541" spans="1:11" x14ac:dyDescent="0.25">
      <c r="A541" s="7" t="s">
        <v>778</v>
      </c>
      <c r="B541">
        <v>40703362848</v>
      </c>
      <c r="C541">
        <v>42072989269</v>
      </c>
      <c r="D541">
        <v>42072989269</v>
      </c>
      <c r="E541">
        <v>41727224796</v>
      </c>
      <c r="F541">
        <v>41632690693</v>
      </c>
      <c r="G541">
        <v>39393119075</v>
      </c>
      <c r="H541" s="9">
        <v>0</v>
      </c>
      <c r="I541" s="9">
        <v>345764473</v>
      </c>
      <c r="J541" s="10">
        <v>1</v>
      </c>
      <c r="K541" s="10">
        <v>0.99178179447176185</v>
      </c>
    </row>
    <row r="542" spans="1:11" x14ac:dyDescent="0.25">
      <c r="A542" s="7" t="s">
        <v>739</v>
      </c>
      <c r="B542">
        <v>289068166797</v>
      </c>
      <c r="C542">
        <v>286583097123</v>
      </c>
      <c r="D542">
        <v>285068166797</v>
      </c>
      <c r="E542">
        <v>284467947901</v>
      </c>
      <c r="F542">
        <v>284467947901</v>
      </c>
      <c r="G542">
        <v>280801928762</v>
      </c>
      <c r="H542" s="9">
        <v>1514930326</v>
      </c>
      <c r="I542" s="9">
        <v>2115149222</v>
      </c>
      <c r="J542" s="10">
        <v>0.99471381829141936</v>
      </c>
      <c r="K542" s="10">
        <v>0.99261942088269017</v>
      </c>
    </row>
    <row r="543" spans="1:11" x14ac:dyDescent="0.25">
      <c r="A543" s="7" t="s">
        <v>741</v>
      </c>
      <c r="B543">
        <v>36056079826</v>
      </c>
      <c r="C543">
        <v>40211978712</v>
      </c>
      <c r="D543">
        <v>40211978712</v>
      </c>
      <c r="E543">
        <v>40211978712</v>
      </c>
      <c r="F543">
        <v>40197355570</v>
      </c>
      <c r="G543">
        <v>40197355570</v>
      </c>
      <c r="H543" s="9">
        <v>0</v>
      </c>
      <c r="I543" s="9">
        <v>0</v>
      </c>
      <c r="J543" s="10">
        <v>1</v>
      </c>
      <c r="K543" s="10">
        <v>1</v>
      </c>
    </row>
    <row r="544" spans="1:11" x14ac:dyDescent="0.25">
      <c r="A544" s="7" t="s">
        <v>743</v>
      </c>
      <c r="B544">
        <v>16001373370</v>
      </c>
      <c r="C544">
        <v>18622883098</v>
      </c>
      <c r="D544">
        <v>18622883098</v>
      </c>
      <c r="E544">
        <v>18622883098</v>
      </c>
      <c r="F544">
        <v>18622883098</v>
      </c>
      <c r="G544">
        <v>18622883098</v>
      </c>
      <c r="H544" s="9">
        <v>0</v>
      </c>
      <c r="I544" s="9">
        <v>0</v>
      </c>
      <c r="J544" s="10">
        <v>1</v>
      </c>
      <c r="K544" s="10">
        <v>1</v>
      </c>
    </row>
    <row r="545" spans="1:11" x14ac:dyDescent="0.25">
      <c r="A545" s="7" t="s">
        <v>745</v>
      </c>
      <c r="B545">
        <v>2284210348</v>
      </c>
      <c r="C545">
        <v>994743200</v>
      </c>
      <c r="D545">
        <v>994743200</v>
      </c>
      <c r="E545">
        <v>994743200</v>
      </c>
      <c r="F545">
        <v>994743200</v>
      </c>
      <c r="G545">
        <v>494743200</v>
      </c>
      <c r="H545" s="9">
        <v>0</v>
      </c>
      <c r="I545" s="9">
        <v>0</v>
      </c>
      <c r="J545" s="10">
        <v>1</v>
      </c>
      <c r="K545" s="10">
        <v>1</v>
      </c>
    </row>
    <row r="546" spans="1:11" x14ac:dyDescent="0.25">
      <c r="A546" s="7" t="s">
        <v>747</v>
      </c>
      <c r="B546">
        <v>224079218</v>
      </c>
      <c r="C546">
        <v>154393107</v>
      </c>
      <c r="D546">
        <v>154393107</v>
      </c>
      <c r="E546">
        <v>154393107</v>
      </c>
      <c r="F546">
        <v>0</v>
      </c>
      <c r="G546">
        <v>0</v>
      </c>
      <c r="H546" s="9">
        <v>0</v>
      </c>
      <c r="I546" s="9">
        <v>0</v>
      </c>
      <c r="J546" s="10">
        <v>1</v>
      </c>
      <c r="K546" s="10">
        <v>1</v>
      </c>
    </row>
    <row r="547" spans="1:11" x14ac:dyDescent="0.25">
      <c r="A547" s="7" t="s">
        <v>749</v>
      </c>
      <c r="B547">
        <v>293164204</v>
      </c>
      <c r="C547">
        <v>181573049</v>
      </c>
      <c r="D547">
        <v>181573049</v>
      </c>
      <c r="E547">
        <v>181573049</v>
      </c>
      <c r="F547">
        <v>0</v>
      </c>
      <c r="G547">
        <v>0</v>
      </c>
      <c r="H547" s="9">
        <v>0</v>
      </c>
      <c r="I547" s="9">
        <v>0</v>
      </c>
      <c r="J547" s="10">
        <v>1</v>
      </c>
      <c r="K547" s="10">
        <v>1</v>
      </c>
    </row>
    <row r="548" spans="1:11" x14ac:dyDescent="0.25">
      <c r="A548" s="7" t="s">
        <v>751</v>
      </c>
      <c r="B548">
        <v>49096900</v>
      </c>
      <c r="C548">
        <v>4298940</v>
      </c>
      <c r="D548">
        <v>4298940</v>
      </c>
      <c r="E548">
        <v>4298940</v>
      </c>
      <c r="F548">
        <v>3821280</v>
      </c>
      <c r="G548">
        <v>3821280</v>
      </c>
      <c r="H548" s="9">
        <v>0</v>
      </c>
      <c r="I548" s="9">
        <v>0</v>
      </c>
      <c r="J548" s="10">
        <v>1</v>
      </c>
      <c r="K548" s="10">
        <v>1</v>
      </c>
    </row>
    <row r="549" spans="1:11" x14ac:dyDescent="0.25">
      <c r="A549" s="7" t="s">
        <v>753</v>
      </c>
      <c r="B549">
        <v>2000000000</v>
      </c>
      <c r="C549">
        <v>1676349960</v>
      </c>
      <c r="D549">
        <v>1671458129</v>
      </c>
      <c r="E549">
        <v>1670774500</v>
      </c>
      <c r="F549">
        <v>1600588992</v>
      </c>
      <c r="G549">
        <v>736788861</v>
      </c>
      <c r="H549" s="9">
        <v>4891831</v>
      </c>
      <c r="I549" s="9">
        <v>5575460</v>
      </c>
      <c r="J549" s="10">
        <v>0.99708185574806829</v>
      </c>
      <c r="K549" s="10">
        <v>0.99667404770302259</v>
      </c>
    </row>
    <row r="550" spans="1:11" x14ac:dyDescent="0.25">
      <c r="A550" s="7" t="s">
        <v>755</v>
      </c>
      <c r="B550">
        <v>12766507788</v>
      </c>
      <c r="C550">
        <v>9803358469</v>
      </c>
      <c r="D550">
        <v>9803358469</v>
      </c>
      <c r="E550">
        <v>9803358469</v>
      </c>
      <c r="F550">
        <v>9803358469</v>
      </c>
      <c r="G550">
        <v>9803358469</v>
      </c>
      <c r="H550" s="9">
        <v>0</v>
      </c>
      <c r="I550" s="9">
        <v>0</v>
      </c>
      <c r="J550" s="10">
        <v>1</v>
      </c>
      <c r="K550" s="10">
        <v>1</v>
      </c>
    </row>
    <row r="551" spans="1:11" x14ac:dyDescent="0.25">
      <c r="A551" s="7" t="s">
        <v>767</v>
      </c>
      <c r="B551">
        <v>0</v>
      </c>
      <c r="C551">
        <v>2350589841</v>
      </c>
      <c r="D551">
        <v>2350589841</v>
      </c>
      <c r="E551">
        <v>2350589841</v>
      </c>
      <c r="F551">
        <v>2350589841</v>
      </c>
      <c r="G551">
        <v>1814509283</v>
      </c>
      <c r="H551" s="9">
        <v>0</v>
      </c>
      <c r="I551" s="9">
        <v>0</v>
      </c>
      <c r="J551" s="10">
        <v>1</v>
      </c>
      <c r="K551" s="10">
        <v>1</v>
      </c>
    </row>
    <row r="552" spans="1:11" x14ac:dyDescent="0.25">
      <c r="A552" s="7" t="s">
        <v>690</v>
      </c>
      <c r="B552">
        <v>0</v>
      </c>
      <c r="C552">
        <v>451510678</v>
      </c>
      <c r="D552">
        <v>0</v>
      </c>
      <c r="E552">
        <v>0</v>
      </c>
      <c r="F552">
        <v>0</v>
      </c>
      <c r="G552">
        <v>0</v>
      </c>
      <c r="H552" s="9">
        <v>451510678</v>
      </c>
      <c r="I552" s="9">
        <v>451510678</v>
      </c>
      <c r="J552" s="10">
        <v>0</v>
      </c>
      <c r="K552" s="10">
        <v>0</v>
      </c>
    </row>
    <row r="553" spans="1:11" x14ac:dyDescent="0.25">
      <c r="A553" s="7" t="s">
        <v>769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 s="9">
        <v>0</v>
      </c>
      <c r="I553" s="9">
        <v>0</v>
      </c>
      <c r="J553" s="10" t="e">
        <v>#DIV/0!</v>
      </c>
      <c r="K553" s="10" t="e">
        <v>#DIV/0!</v>
      </c>
    </row>
    <row r="554" spans="1:11" x14ac:dyDescent="0.25">
      <c r="A554" s="7" t="s">
        <v>780</v>
      </c>
      <c r="B554">
        <v>0</v>
      </c>
      <c r="C554">
        <v>800000000</v>
      </c>
      <c r="D554">
        <v>800000000</v>
      </c>
      <c r="E554">
        <v>800000000</v>
      </c>
      <c r="F554">
        <v>800000000</v>
      </c>
      <c r="G554">
        <v>800000000</v>
      </c>
      <c r="H554" s="9">
        <v>0</v>
      </c>
      <c r="I554" s="9">
        <v>0</v>
      </c>
      <c r="J554" s="10">
        <v>1</v>
      </c>
      <c r="K554" s="10">
        <v>1</v>
      </c>
    </row>
    <row r="555" spans="1:11" x14ac:dyDescent="0.25">
      <c r="A555" s="7" t="s">
        <v>782</v>
      </c>
      <c r="B555">
        <v>0</v>
      </c>
      <c r="C555">
        <v>1741763066</v>
      </c>
      <c r="D555">
        <v>1741763066</v>
      </c>
      <c r="E555">
        <v>1741763066</v>
      </c>
      <c r="F555">
        <v>1741763066</v>
      </c>
      <c r="G555">
        <v>1741763066</v>
      </c>
      <c r="H555" s="9">
        <v>0</v>
      </c>
      <c r="I555" s="9">
        <v>0</v>
      </c>
      <c r="J555" s="10">
        <v>1</v>
      </c>
      <c r="K555" s="10">
        <v>1</v>
      </c>
    </row>
    <row r="556" spans="1:11" x14ac:dyDescent="0.25">
      <c r="A556" s="7" t="s">
        <v>784</v>
      </c>
      <c r="B556">
        <v>0</v>
      </c>
      <c r="C556">
        <v>89718476</v>
      </c>
      <c r="D556">
        <v>89718476</v>
      </c>
      <c r="E556">
        <v>89718476</v>
      </c>
      <c r="F556">
        <v>89718476</v>
      </c>
      <c r="G556">
        <v>89718476</v>
      </c>
      <c r="H556" s="9">
        <v>0</v>
      </c>
      <c r="I556" s="9">
        <v>0</v>
      </c>
      <c r="J556" s="10">
        <v>1</v>
      </c>
      <c r="K556" s="10">
        <v>1</v>
      </c>
    </row>
    <row r="557" spans="1:11" x14ac:dyDescent="0.25">
      <c r="A557" s="7" t="s">
        <v>786</v>
      </c>
      <c r="B557">
        <v>0</v>
      </c>
      <c r="C557">
        <v>434779459</v>
      </c>
      <c r="D557">
        <v>434779459</v>
      </c>
      <c r="E557">
        <v>434779459</v>
      </c>
      <c r="F557">
        <v>434779459</v>
      </c>
      <c r="G557">
        <v>434779459</v>
      </c>
      <c r="H557" s="9">
        <v>0</v>
      </c>
      <c r="I557" s="9">
        <v>0</v>
      </c>
      <c r="J557" s="10">
        <v>1</v>
      </c>
      <c r="K557" s="10">
        <v>1</v>
      </c>
    </row>
    <row r="558" spans="1:11" x14ac:dyDescent="0.25">
      <c r="A558" s="7" t="s">
        <v>788</v>
      </c>
      <c r="B558">
        <v>0</v>
      </c>
      <c r="C558">
        <v>1917747149</v>
      </c>
      <c r="D558">
        <v>1917747149</v>
      </c>
      <c r="E558">
        <v>1917747149</v>
      </c>
      <c r="F558">
        <v>1917747149</v>
      </c>
      <c r="G558">
        <v>1909151676</v>
      </c>
      <c r="H558" s="9">
        <v>0</v>
      </c>
      <c r="I558" s="9">
        <v>0</v>
      </c>
      <c r="J558" s="10">
        <v>1</v>
      </c>
      <c r="K558" s="10">
        <v>1</v>
      </c>
    </row>
    <row r="559" spans="1:11" x14ac:dyDescent="0.25">
      <c r="A559" s="7" t="s">
        <v>790</v>
      </c>
      <c r="B559">
        <v>0</v>
      </c>
      <c r="C559">
        <v>1367648896</v>
      </c>
      <c r="D559">
        <v>0</v>
      </c>
      <c r="E559">
        <v>0</v>
      </c>
      <c r="F559">
        <v>0</v>
      </c>
      <c r="G559">
        <v>0</v>
      </c>
      <c r="H559" s="9">
        <v>1367648896</v>
      </c>
      <c r="I559" s="9">
        <v>1367648896</v>
      </c>
      <c r="J559" s="10">
        <v>0</v>
      </c>
      <c r="K559" s="10">
        <v>0</v>
      </c>
    </row>
    <row r="560" spans="1:11" x14ac:dyDescent="0.25">
      <c r="A560" s="7" t="s">
        <v>792</v>
      </c>
      <c r="B560">
        <v>0</v>
      </c>
      <c r="C560">
        <v>49288432.200000003</v>
      </c>
      <c r="D560">
        <v>49288432</v>
      </c>
      <c r="E560">
        <v>0</v>
      </c>
      <c r="F560">
        <v>0</v>
      </c>
      <c r="G560">
        <v>0</v>
      </c>
      <c r="H560" s="9">
        <v>0.20000000298023224</v>
      </c>
      <c r="I560" s="9">
        <v>49288432.200000003</v>
      </c>
      <c r="J560" s="10">
        <v>0.99999999594225264</v>
      </c>
      <c r="K560" s="10">
        <v>0</v>
      </c>
    </row>
    <row r="561" spans="1:11" x14ac:dyDescent="0.25">
      <c r="A561" s="7" t="s">
        <v>794</v>
      </c>
      <c r="B561">
        <v>0</v>
      </c>
      <c r="C561">
        <v>315621480</v>
      </c>
      <c r="D561">
        <v>315621480</v>
      </c>
      <c r="E561">
        <v>315621480</v>
      </c>
      <c r="F561">
        <v>315621480</v>
      </c>
      <c r="G561">
        <v>315621480</v>
      </c>
      <c r="H561" s="9">
        <v>0</v>
      </c>
      <c r="I561" s="9">
        <v>0</v>
      </c>
      <c r="J561" s="10">
        <v>1</v>
      </c>
      <c r="K561" s="10">
        <v>1</v>
      </c>
    </row>
    <row r="562" spans="1:11" x14ac:dyDescent="0.25">
      <c r="A562" s="7" t="s">
        <v>692</v>
      </c>
      <c r="B562">
        <v>0</v>
      </c>
      <c r="C562">
        <v>1407306333</v>
      </c>
      <c r="D562">
        <v>1407306333</v>
      </c>
      <c r="E562">
        <v>0</v>
      </c>
      <c r="F562">
        <v>0</v>
      </c>
      <c r="G562">
        <v>0</v>
      </c>
      <c r="H562" s="9">
        <v>0</v>
      </c>
      <c r="I562" s="9">
        <v>1407306333</v>
      </c>
      <c r="J562" s="10">
        <v>1</v>
      </c>
      <c r="K562" s="10">
        <v>0</v>
      </c>
    </row>
    <row r="563" spans="1:11" x14ac:dyDescent="0.25">
      <c r="A563" s="6" t="s">
        <v>1865</v>
      </c>
      <c r="B563">
        <v>3138413472</v>
      </c>
      <c r="C563">
        <v>6974040405</v>
      </c>
      <c r="D563">
        <v>3138413472</v>
      </c>
      <c r="E563">
        <v>3138413472</v>
      </c>
      <c r="F563">
        <v>3138413472</v>
      </c>
      <c r="G563">
        <v>3138413472</v>
      </c>
      <c r="H563" s="9">
        <v>3835626933</v>
      </c>
      <c r="I563" s="9">
        <v>3835626933</v>
      </c>
      <c r="J563" s="10">
        <v>0.45001366349267657</v>
      </c>
      <c r="K563" s="10">
        <v>0.45001366349267657</v>
      </c>
    </row>
    <row r="564" spans="1:11" x14ac:dyDescent="0.25">
      <c r="A564" s="7" t="s">
        <v>694</v>
      </c>
      <c r="B564">
        <v>3138413472</v>
      </c>
      <c r="C564">
        <v>3138413472</v>
      </c>
      <c r="D564">
        <v>3138413472</v>
      </c>
      <c r="E564">
        <v>3138413472</v>
      </c>
      <c r="F564">
        <v>3138413472</v>
      </c>
      <c r="G564">
        <v>3138413472</v>
      </c>
      <c r="H564" s="9">
        <v>0</v>
      </c>
      <c r="I564" s="9">
        <v>0</v>
      </c>
      <c r="J564" s="10">
        <v>1</v>
      </c>
      <c r="K564" s="10">
        <v>1</v>
      </c>
    </row>
    <row r="565" spans="1:11" x14ac:dyDescent="0.25">
      <c r="A565" s="7" t="s">
        <v>698</v>
      </c>
      <c r="B565">
        <v>0</v>
      </c>
      <c r="C565">
        <v>100474947</v>
      </c>
      <c r="D565">
        <v>0</v>
      </c>
      <c r="E565">
        <v>0</v>
      </c>
      <c r="F565">
        <v>0</v>
      </c>
      <c r="G565">
        <v>0</v>
      </c>
      <c r="H565" s="9">
        <v>100474947</v>
      </c>
      <c r="I565" s="9">
        <v>100474947</v>
      </c>
      <c r="J565" s="10">
        <v>0</v>
      </c>
      <c r="K565" s="10">
        <v>0</v>
      </c>
    </row>
    <row r="566" spans="1:11" x14ac:dyDescent="0.25">
      <c r="A566" s="7" t="s">
        <v>700</v>
      </c>
      <c r="B566">
        <v>0</v>
      </c>
      <c r="C566">
        <v>3714888321</v>
      </c>
      <c r="D566">
        <v>0</v>
      </c>
      <c r="E566">
        <v>0</v>
      </c>
      <c r="F566">
        <v>0</v>
      </c>
      <c r="G566">
        <v>0</v>
      </c>
      <c r="H566" s="9">
        <v>3714888321</v>
      </c>
      <c r="I566" s="9">
        <v>3714888321</v>
      </c>
      <c r="J566" s="10">
        <v>0</v>
      </c>
      <c r="K566" s="10">
        <v>0</v>
      </c>
    </row>
    <row r="567" spans="1:11" x14ac:dyDescent="0.25">
      <c r="A567" s="7" t="s">
        <v>702</v>
      </c>
      <c r="B567">
        <v>0</v>
      </c>
      <c r="C567">
        <v>20263665</v>
      </c>
      <c r="D567">
        <v>0</v>
      </c>
      <c r="E567">
        <v>0</v>
      </c>
      <c r="F567">
        <v>0</v>
      </c>
      <c r="G567">
        <v>0</v>
      </c>
      <c r="H567" s="9">
        <v>20263665</v>
      </c>
      <c r="I567" s="9">
        <v>20263665</v>
      </c>
      <c r="J567" s="10">
        <v>0</v>
      </c>
      <c r="K567" s="10">
        <v>0</v>
      </c>
    </row>
    <row r="568" spans="1:11" x14ac:dyDescent="0.25">
      <c r="A568" s="6" t="s">
        <v>1790</v>
      </c>
      <c r="B568">
        <v>0</v>
      </c>
      <c r="C568">
        <v>345585984</v>
      </c>
      <c r="D568">
        <v>345585984</v>
      </c>
      <c r="E568">
        <v>345585984</v>
      </c>
      <c r="F568">
        <v>345585984</v>
      </c>
      <c r="G568">
        <v>0</v>
      </c>
      <c r="H568" s="9">
        <v>0</v>
      </c>
      <c r="I568" s="9">
        <v>0</v>
      </c>
      <c r="J568" s="10">
        <v>1</v>
      </c>
      <c r="K568" s="10">
        <v>1</v>
      </c>
    </row>
    <row r="569" spans="1:11" x14ac:dyDescent="0.25">
      <c r="A569" s="7" t="s">
        <v>704</v>
      </c>
      <c r="B569">
        <v>0</v>
      </c>
      <c r="C569">
        <v>345585984</v>
      </c>
      <c r="D569">
        <v>345585984</v>
      </c>
      <c r="E569">
        <v>345585984</v>
      </c>
      <c r="F569">
        <v>345585984</v>
      </c>
      <c r="G569">
        <v>0</v>
      </c>
      <c r="H569" s="9">
        <v>0</v>
      </c>
      <c r="I569" s="9">
        <v>0</v>
      </c>
      <c r="J569" s="10">
        <v>1</v>
      </c>
      <c r="K569" s="10">
        <v>1</v>
      </c>
    </row>
    <row r="570" spans="1:11" x14ac:dyDescent="0.25">
      <c r="A570" s="6" t="s">
        <v>1866</v>
      </c>
      <c r="B570">
        <v>258553907</v>
      </c>
      <c r="C570">
        <v>754536851</v>
      </c>
      <c r="D570">
        <v>245436263.15000001</v>
      </c>
      <c r="E570">
        <v>245436263.15000001</v>
      </c>
      <c r="F570">
        <v>0</v>
      </c>
      <c r="G570">
        <v>0</v>
      </c>
      <c r="H570" s="9">
        <v>509100587.85000002</v>
      </c>
      <c r="I570" s="9">
        <v>509100587.85000002</v>
      </c>
      <c r="J570" s="10">
        <v>0.32528068420345452</v>
      </c>
      <c r="K570" s="10">
        <v>0.32528068420345452</v>
      </c>
    </row>
    <row r="571" spans="1:11" x14ac:dyDescent="0.25">
      <c r="A571" s="7" t="s">
        <v>706</v>
      </c>
      <c r="B571">
        <v>258553907</v>
      </c>
      <c r="C571">
        <v>258553907</v>
      </c>
      <c r="D571">
        <v>68662148.150000006</v>
      </c>
      <c r="E571">
        <v>68662148.150000006</v>
      </c>
      <c r="F571">
        <v>0</v>
      </c>
      <c r="G571">
        <v>0</v>
      </c>
      <c r="H571" s="9">
        <v>189891758.84999999</v>
      </c>
      <c r="I571" s="9">
        <v>189891758.84999999</v>
      </c>
      <c r="J571" s="10">
        <v>0.26556221465259083</v>
      </c>
      <c r="K571" s="10">
        <v>0.26556221465259083</v>
      </c>
    </row>
    <row r="572" spans="1:11" x14ac:dyDescent="0.25">
      <c r="A572" s="7" t="s">
        <v>710</v>
      </c>
      <c r="B572">
        <v>0</v>
      </c>
      <c r="C572">
        <v>176774115</v>
      </c>
      <c r="D572">
        <v>176774115</v>
      </c>
      <c r="E572">
        <v>176774115</v>
      </c>
      <c r="F572">
        <v>0</v>
      </c>
      <c r="G572">
        <v>0</v>
      </c>
      <c r="H572" s="9">
        <v>0</v>
      </c>
      <c r="I572" s="9">
        <v>0</v>
      </c>
      <c r="J572" s="10">
        <v>1</v>
      </c>
      <c r="K572" s="10">
        <v>1</v>
      </c>
    </row>
    <row r="573" spans="1:11" x14ac:dyDescent="0.25">
      <c r="A573" s="7" t="s">
        <v>712</v>
      </c>
      <c r="B573">
        <v>0</v>
      </c>
      <c r="C573">
        <v>319208829</v>
      </c>
      <c r="D573">
        <v>0</v>
      </c>
      <c r="E573">
        <v>0</v>
      </c>
      <c r="F573">
        <v>0</v>
      </c>
      <c r="G573">
        <v>0</v>
      </c>
      <c r="H573" s="9">
        <v>319208829</v>
      </c>
      <c r="I573" s="9">
        <v>319208829</v>
      </c>
      <c r="J573" s="10">
        <v>0</v>
      </c>
      <c r="K573" s="10">
        <v>0</v>
      </c>
    </row>
    <row r="574" spans="1:11" x14ac:dyDescent="0.25">
      <c r="A574" s="6" t="s">
        <v>1867</v>
      </c>
      <c r="B574">
        <v>864394763</v>
      </c>
      <c r="C574">
        <v>900766551</v>
      </c>
      <c r="D574">
        <v>110407122</v>
      </c>
      <c r="E574">
        <v>110407122</v>
      </c>
      <c r="F574">
        <v>110407122</v>
      </c>
      <c r="G574">
        <v>0</v>
      </c>
      <c r="H574" s="9">
        <v>790359429</v>
      </c>
      <c r="I574" s="9">
        <v>790359429</v>
      </c>
      <c r="J574" s="10">
        <v>0.12257018411421895</v>
      </c>
      <c r="K574" s="10">
        <v>0.12257018411421895</v>
      </c>
    </row>
    <row r="575" spans="1:11" x14ac:dyDescent="0.25">
      <c r="A575" s="7" t="s">
        <v>713</v>
      </c>
      <c r="B575">
        <v>864394763</v>
      </c>
      <c r="C575">
        <v>864394763</v>
      </c>
      <c r="D575">
        <v>74035334</v>
      </c>
      <c r="E575">
        <v>74035334</v>
      </c>
      <c r="F575">
        <v>74035334</v>
      </c>
      <c r="G575">
        <v>0</v>
      </c>
      <c r="H575" s="9">
        <v>790359429</v>
      </c>
      <c r="I575" s="9">
        <v>790359429</v>
      </c>
      <c r="J575" s="10">
        <v>8.5649910398635773E-2</v>
      </c>
      <c r="K575" s="10">
        <v>8.5649910398635773E-2</v>
      </c>
    </row>
    <row r="576" spans="1:11" x14ac:dyDescent="0.25">
      <c r="A576" s="7" t="s">
        <v>717</v>
      </c>
      <c r="B576">
        <v>0</v>
      </c>
      <c r="C576">
        <v>36371788</v>
      </c>
      <c r="D576">
        <v>36371788</v>
      </c>
      <c r="E576">
        <v>36371788</v>
      </c>
      <c r="F576">
        <v>36371788</v>
      </c>
      <c r="G576">
        <v>0</v>
      </c>
      <c r="H576" s="9">
        <v>0</v>
      </c>
      <c r="I576" s="9">
        <v>0</v>
      </c>
      <c r="J576" s="10">
        <v>1</v>
      </c>
      <c r="K576" s="10">
        <v>1</v>
      </c>
    </row>
    <row r="577" spans="1:11" x14ac:dyDescent="0.25">
      <c r="A577" s="6" t="s">
        <v>1868</v>
      </c>
      <c r="B577">
        <v>0</v>
      </c>
      <c r="C577">
        <v>1074876795.8399999</v>
      </c>
      <c r="D577">
        <v>1074876795</v>
      </c>
      <c r="E577">
        <v>1074876795</v>
      </c>
      <c r="F577">
        <v>1074876795</v>
      </c>
      <c r="G577">
        <v>466067759</v>
      </c>
      <c r="H577" s="9">
        <v>0.83999991416931152</v>
      </c>
      <c r="I577" s="9">
        <v>0.83999991416931152</v>
      </c>
      <c r="J577" s="10">
        <v>0.99999999921851512</v>
      </c>
      <c r="K577" s="10">
        <v>0.99999999921851512</v>
      </c>
    </row>
    <row r="578" spans="1:11" x14ac:dyDescent="0.25">
      <c r="A578" s="7" t="s">
        <v>719</v>
      </c>
      <c r="B578">
        <v>0</v>
      </c>
      <c r="C578">
        <v>1074688570.8399999</v>
      </c>
      <c r="D578">
        <v>1074688570</v>
      </c>
      <c r="E578">
        <v>1074688570</v>
      </c>
      <c r="F578">
        <v>1074688570</v>
      </c>
      <c r="G578">
        <v>466067759</v>
      </c>
      <c r="H578" s="9">
        <v>0.83999991416931152</v>
      </c>
      <c r="I578" s="9">
        <v>0.83999991416931152</v>
      </c>
      <c r="J578" s="10">
        <v>0.99999999921837834</v>
      </c>
      <c r="K578" s="10">
        <v>0.99999999921837834</v>
      </c>
    </row>
    <row r="579" spans="1:11" x14ac:dyDescent="0.25">
      <c r="A579" s="7" t="s">
        <v>725</v>
      </c>
      <c r="B579">
        <v>0</v>
      </c>
      <c r="C579">
        <v>188225</v>
      </c>
      <c r="D579">
        <v>188225</v>
      </c>
      <c r="E579">
        <v>188225</v>
      </c>
      <c r="F579">
        <v>188225</v>
      </c>
      <c r="G579">
        <v>0</v>
      </c>
      <c r="H579" s="9">
        <v>0</v>
      </c>
      <c r="I579" s="9">
        <v>0</v>
      </c>
      <c r="J579" s="10">
        <v>1</v>
      </c>
      <c r="K579" s="10">
        <v>1</v>
      </c>
    </row>
    <row r="580" spans="1:11" x14ac:dyDescent="0.25">
      <c r="A580" s="7" t="s">
        <v>723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 s="9">
        <v>0</v>
      </c>
      <c r="I580" s="9">
        <v>0</v>
      </c>
      <c r="J580" s="10" t="e">
        <v>#DIV/0!</v>
      </c>
      <c r="K580" s="10" t="e">
        <v>#DIV/0!</v>
      </c>
    </row>
    <row r="581" spans="1:11" x14ac:dyDescent="0.25">
      <c r="A581" s="6" t="s">
        <v>1869</v>
      </c>
      <c r="B581">
        <v>0</v>
      </c>
      <c r="C581">
        <v>17670235.539999999</v>
      </c>
      <c r="D581">
        <v>2132956</v>
      </c>
      <c r="E581">
        <v>2132956</v>
      </c>
      <c r="F581">
        <v>2132956</v>
      </c>
      <c r="G581">
        <v>0</v>
      </c>
      <c r="H581" s="9">
        <v>15537279.539999999</v>
      </c>
      <c r="I581" s="9">
        <v>15537279.539999999</v>
      </c>
      <c r="J581" s="10">
        <v>0.12070897386577792</v>
      </c>
      <c r="K581" s="10">
        <v>0.12070897386577792</v>
      </c>
    </row>
    <row r="582" spans="1:11" x14ac:dyDescent="0.25">
      <c r="A582" s="7" t="s">
        <v>727</v>
      </c>
      <c r="B582">
        <v>0</v>
      </c>
      <c r="C582">
        <v>0.54</v>
      </c>
      <c r="D582">
        <v>0</v>
      </c>
      <c r="E582">
        <v>0</v>
      </c>
      <c r="F582">
        <v>0</v>
      </c>
      <c r="G582">
        <v>0</v>
      </c>
      <c r="H582" s="9">
        <v>0.54</v>
      </c>
      <c r="I582" s="9">
        <v>0.54</v>
      </c>
      <c r="J582" s="10">
        <v>0</v>
      </c>
      <c r="K582" s="10">
        <v>0</v>
      </c>
    </row>
    <row r="583" spans="1:11" x14ac:dyDescent="0.25">
      <c r="A583" s="7" t="s">
        <v>731</v>
      </c>
      <c r="B583">
        <v>0</v>
      </c>
      <c r="C583">
        <v>17670235</v>
      </c>
      <c r="D583">
        <v>2132956</v>
      </c>
      <c r="E583">
        <v>2132956</v>
      </c>
      <c r="F583">
        <v>2132956</v>
      </c>
      <c r="G583">
        <v>0</v>
      </c>
      <c r="H583" s="9">
        <v>15537279</v>
      </c>
      <c r="I583" s="9">
        <v>15537279</v>
      </c>
      <c r="J583" s="10">
        <v>0.12070897755462788</v>
      </c>
      <c r="K583" s="10">
        <v>0.12070897755462788</v>
      </c>
    </row>
    <row r="584" spans="1:11" x14ac:dyDescent="0.25">
      <c r="A584" s="6" t="s">
        <v>1735</v>
      </c>
      <c r="B584">
        <v>0</v>
      </c>
      <c r="C584">
        <v>1167336408</v>
      </c>
      <c r="D584">
        <v>1167336408</v>
      </c>
      <c r="E584">
        <v>1167336408</v>
      </c>
      <c r="F584">
        <v>1167336408</v>
      </c>
      <c r="G584">
        <v>1167336408</v>
      </c>
      <c r="H584" s="9">
        <v>0</v>
      </c>
      <c r="I584" s="9">
        <v>0</v>
      </c>
      <c r="J584" s="10">
        <v>1</v>
      </c>
      <c r="K584" s="10">
        <v>1</v>
      </c>
    </row>
    <row r="585" spans="1:11" x14ac:dyDescent="0.25">
      <c r="A585" s="7" t="s">
        <v>658</v>
      </c>
      <c r="B585">
        <v>0</v>
      </c>
      <c r="C585">
        <v>1167336408</v>
      </c>
      <c r="D585">
        <v>1167336408</v>
      </c>
      <c r="E585">
        <v>1167336408</v>
      </c>
      <c r="F585">
        <v>1167336408</v>
      </c>
      <c r="G585">
        <v>1167336408</v>
      </c>
      <c r="H585" s="9">
        <v>0</v>
      </c>
      <c r="I585" s="9">
        <v>0</v>
      </c>
      <c r="J585" s="10">
        <v>1</v>
      </c>
      <c r="K585" s="10">
        <v>1</v>
      </c>
    </row>
    <row r="586" spans="1:11" x14ac:dyDescent="0.25">
      <c r="A586" s="6" t="s">
        <v>1738</v>
      </c>
      <c r="B586">
        <v>0</v>
      </c>
      <c r="C586">
        <v>798090726</v>
      </c>
      <c r="D586">
        <v>798090726</v>
      </c>
      <c r="E586">
        <v>798090726</v>
      </c>
      <c r="F586">
        <v>798090726</v>
      </c>
      <c r="G586">
        <v>798090726</v>
      </c>
      <c r="H586" s="9">
        <v>0</v>
      </c>
      <c r="I586" s="9">
        <v>0</v>
      </c>
      <c r="J586" s="10">
        <v>1</v>
      </c>
      <c r="K586" s="10">
        <v>1</v>
      </c>
    </row>
    <row r="587" spans="1:11" x14ac:dyDescent="0.25">
      <c r="A587" s="7" t="s">
        <v>664</v>
      </c>
      <c r="B587">
        <v>0</v>
      </c>
      <c r="C587">
        <v>185318190</v>
      </c>
      <c r="D587">
        <v>185318190</v>
      </c>
      <c r="E587">
        <v>185318190</v>
      </c>
      <c r="F587">
        <v>185318190</v>
      </c>
      <c r="G587">
        <v>185318190</v>
      </c>
      <c r="H587" s="9">
        <v>0</v>
      </c>
      <c r="I587" s="9">
        <v>0</v>
      </c>
      <c r="J587" s="10">
        <v>1</v>
      </c>
      <c r="K587" s="10">
        <v>1</v>
      </c>
    </row>
    <row r="588" spans="1:11" x14ac:dyDescent="0.25">
      <c r="A588" s="7" t="s">
        <v>666</v>
      </c>
      <c r="B588">
        <v>0</v>
      </c>
      <c r="C588">
        <v>422684205</v>
      </c>
      <c r="D588">
        <v>422684205</v>
      </c>
      <c r="E588">
        <v>422684205</v>
      </c>
      <c r="F588">
        <v>422684205</v>
      </c>
      <c r="G588">
        <v>422684205</v>
      </c>
      <c r="H588" s="9">
        <v>0</v>
      </c>
      <c r="I588" s="9">
        <v>0</v>
      </c>
      <c r="J588" s="10">
        <v>1</v>
      </c>
      <c r="K588" s="10">
        <v>1</v>
      </c>
    </row>
    <row r="589" spans="1:11" x14ac:dyDescent="0.25">
      <c r="A589" s="7" t="s">
        <v>667</v>
      </c>
      <c r="B589">
        <v>0</v>
      </c>
      <c r="C589">
        <v>190088331</v>
      </c>
      <c r="D589">
        <v>190088331</v>
      </c>
      <c r="E589">
        <v>190088331</v>
      </c>
      <c r="F589">
        <v>190088331</v>
      </c>
      <c r="G589">
        <v>190088331</v>
      </c>
      <c r="H589" s="9">
        <v>0</v>
      </c>
      <c r="I589" s="9">
        <v>0</v>
      </c>
      <c r="J589" s="10">
        <v>1</v>
      </c>
      <c r="K589" s="10">
        <v>1</v>
      </c>
    </row>
    <row r="590" spans="1:11" x14ac:dyDescent="0.25">
      <c r="A590" s="6" t="s">
        <v>1863</v>
      </c>
      <c r="B590">
        <v>0</v>
      </c>
      <c r="C590">
        <v>6199798745</v>
      </c>
      <c r="D590">
        <v>6199798745</v>
      </c>
      <c r="E590">
        <v>5647474847.5900002</v>
      </c>
      <c r="F590">
        <v>5398732248.2199993</v>
      </c>
      <c r="G590">
        <v>5398732248.2199993</v>
      </c>
      <c r="H590" s="9">
        <v>0</v>
      </c>
      <c r="I590" s="9">
        <v>552323897.40999985</v>
      </c>
      <c r="J590" s="10">
        <v>1</v>
      </c>
      <c r="K590" s="10">
        <v>0.91091260859791023</v>
      </c>
    </row>
    <row r="591" spans="1:11" x14ac:dyDescent="0.25">
      <c r="A591" s="7" t="s">
        <v>668</v>
      </c>
      <c r="B591">
        <v>0</v>
      </c>
      <c r="C591">
        <v>3199798745</v>
      </c>
      <c r="D591">
        <v>3199798745</v>
      </c>
      <c r="E591">
        <v>3199798745</v>
      </c>
      <c r="F591">
        <v>3026921701.79</v>
      </c>
      <c r="G591">
        <v>3026921701.79</v>
      </c>
      <c r="H591" s="9">
        <v>0</v>
      </c>
      <c r="I591" s="9">
        <v>0</v>
      </c>
      <c r="J591" s="10">
        <v>1</v>
      </c>
      <c r="K591" s="10">
        <v>1</v>
      </c>
    </row>
    <row r="592" spans="1:11" x14ac:dyDescent="0.25">
      <c r="A592" s="7" t="s">
        <v>672</v>
      </c>
      <c r="B592">
        <v>0</v>
      </c>
      <c r="C592">
        <v>3000000000</v>
      </c>
      <c r="D592">
        <v>3000000000</v>
      </c>
      <c r="E592">
        <v>2447676102.5900002</v>
      </c>
      <c r="F592">
        <v>2371810546.4299998</v>
      </c>
      <c r="G592">
        <v>2371810546.4299998</v>
      </c>
      <c r="H592" s="9">
        <v>0</v>
      </c>
      <c r="I592" s="9">
        <v>552323897.40999985</v>
      </c>
      <c r="J592" s="10">
        <v>1</v>
      </c>
      <c r="K592" s="10">
        <v>0.81589203419666667</v>
      </c>
    </row>
    <row r="593" spans="1:11" x14ac:dyDescent="0.25">
      <c r="A593" s="6" t="s">
        <v>1864</v>
      </c>
      <c r="B593">
        <v>0</v>
      </c>
      <c r="C593">
        <v>5049142.87</v>
      </c>
      <c r="D593">
        <v>0</v>
      </c>
      <c r="E593">
        <v>0</v>
      </c>
      <c r="F593">
        <v>0</v>
      </c>
      <c r="G593">
        <v>0</v>
      </c>
      <c r="H593" s="9">
        <v>5049142.87</v>
      </c>
      <c r="I593" s="9">
        <v>5049142.87</v>
      </c>
      <c r="J593" s="10">
        <v>0</v>
      </c>
      <c r="K593" s="10">
        <v>0</v>
      </c>
    </row>
    <row r="594" spans="1:11" x14ac:dyDescent="0.25">
      <c r="A594" s="7" t="s">
        <v>674</v>
      </c>
      <c r="B594">
        <v>0</v>
      </c>
      <c r="C594">
        <v>5049142.87</v>
      </c>
      <c r="D594">
        <v>0</v>
      </c>
      <c r="E594">
        <v>0</v>
      </c>
      <c r="F594">
        <v>0</v>
      </c>
      <c r="G594">
        <v>0</v>
      </c>
      <c r="H594" s="9">
        <v>5049142.87</v>
      </c>
      <c r="I594" s="9">
        <v>5049142.87</v>
      </c>
      <c r="J594" s="10">
        <v>0</v>
      </c>
      <c r="K594" s="10">
        <v>0</v>
      </c>
    </row>
    <row r="595" spans="1:11" x14ac:dyDescent="0.25">
      <c r="A595" s="5" t="s">
        <v>1857</v>
      </c>
      <c r="B595">
        <v>606752313</v>
      </c>
      <c r="C595">
        <v>407176000</v>
      </c>
      <c r="D595">
        <v>407176000</v>
      </c>
      <c r="E595">
        <v>407176000</v>
      </c>
      <c r="F595">
        <v>407176000</v>
      </c>
      <c r="G595">
        <v>407176000</v>
      </c>
      <c r="H595" s="9">
        <v>0</v>
      </c>
      <c r="I595" s="9">
        <v>0</v>
      </c>
      <c r="J595" s="10">
        <v>1</v>
      </c>
      <c r="K595" s="10">
        <v>1</v>
      </c>
    </row>
    <row r="596" spans="1:11" x14ac:dyDescent="0.25">
      <c r="A596" s="6" t="s">
        <v>1722</v>
      </c>
      <c r="B596">
        <v>606752313</v>
      </c>
      <c r="C596">
        <v>407176000</v>
      </c>
      <c r="D596">
        <v>407176000</v>
      </c>
      <c r="E596">
        <v>407176000</v>
      </c>
      <c r="F596">
        <v>407176000</v>
      </c>
      <c r="G596">
        <v>407176000</v>
      </c>
      <c r="H596" s="9">
        <v>0</v>
      </c>
      <c r="I596" s="9">
        <v>0</v>
      </c>
      <c r="J596" s="10">
        <v>1</v>
      </c>
      <c r="K596" s="10">
        <v>1</v>
      </c>
    </row>
    <row r="597" spans="1:11" x14ac:dyDescent="0.25">
      <c r="A597" s="7" t="s">
        <v>624</v>
      </c>
      <c r="B597">
        <v>606752313</v>
      </c>
      <c r="C597">
        <v>407176000</v>
      </c>
      <c r="D597">
        <v>407176000</v>
      </c>
      <c r="E597">
        <v>407176000</v>
      </c>
      <c r="F597">
        <v>407176000</v>
      </c>
      <c r="G597">
        <v>407176000</v>
      </c>
      <c r="H597" s="9">
        <v>0</v>
      </c>
      <c r="I597" s="9">
        <v>0</v>
      </c>
      <c r="J597" s="10">
        <v>1</v>
      </c>
      <c r="K597" s="10">
        <v>1</v>
      </c>
    </row>
    <row r="598" spans="1:11" x14ac:dyDescent="0.25">
      <c r="A598" s="5" t="s">
        <v>1858</v>
      </c>
      <c r="B598">
        <v>767952270</v>
      </c>
      <c r="C598">
        <v>1208565456</v>
      </c>
      <c r="D598">
        <v>1208510456</v>
      </c>
      <c r="E598">
        <v>1208510455.8800001</v>
      </c>
      <c r="F598">
        <v>1155126955.8800001</v>
      </c>
      <c r="G598">
        <v>1000962122.88</v>
      </c>
      <c r="H598" s="9">
        <v>55000</v>
      </c>
      <c r="I598" s="9">
        <v>55000.119999885559</v>
      </c>
      <c r="J598" s="10">
        <v>0.99995449150087246</v>
      </c>
      <c r="K598" s="10">
        <v>0.99995449140158121</v>
      </c>
    </row>
    <row r="599" spans="1:11" x14ac:dyDescent="0.25">
      <c r="A599" s="6" t="s">
        <v>1722</v>
      </c>
      <c r="B599">
        <v>267952270</v>
      </c>
      <c r="C599">
        <v>785338666</v>
      </c>
      <c r="D599">
        <v>785338666</v>
      </c>
      <c r="E599">
        <v>785338666</v>
      </c>
      <c r="F599">
        <v>785338666</v>
      </c>
      <c r="G599">
        <v>755735333</v>
      </c>
      <c r="H599" s="9">
        <v>0</v>
      </c>
      <c r="I599" s="9">
        <v>0</v>
      </c>
      <c r="J599" s="10">
        <v>1</v>
      </c>
      <c r="K599" s="10">
        <v>1</v>
      </c>
    </row>
    <row r="600" spans="1:11" x14ac:dyDescent="0.25">
      <c r="A600" s="7" t="s">
        <v>626</v>
      </c>
      <c r="B600">
        <v>199681483</v>
      </c>
      <c r="C600">
        <v>717838666</v>
      </c>
      <c r="D600">
        <v>717838666</v>
      </c>
      <c r="E600">
        <v>717838666</v>
      </c>
      <c r="F600">
        <v>717838666</v>
      </c>
      <c r="G600">
        <v>716235333</v>
      </c>
      <c r="H600" s="9">
        <v>0</v>
      </c>
      <c r="I600" s="9">
        <v>0</v>
      </c>
      <c r="J600" s="10">
        <v>1</v>
      </c>
      <c r="K600" s="10">
        <v>1</v>
      </c>
    </row>
    <row r="601" spans="1:11" x14ac:dyDescent="0.25">
      <c r="A601" s="7" t="s">
        <v>628</v>
      </c>
      <c r="B601">
        <v>68270787</v>
      </c>
      <c r="C601">
        <v>67500000</v>
      </c>
      <c r="D601">
        <v>67500000</v>
      </c>
      <c r="E601">
        <v>67500000</v>
      </c>
      <c r="F601">
        <v>67500000</v>
      </c>
      <c r="G601">
        <v>39500000</v>
      </c>
      <c r="H601" s="9">
        <v>0</v>
      </c>
      <c r="I601" s="9">
        <v>0</v>
      </c>
      <c r="J601" s="10">
        <v>1</v>
      </c>
      <c r="K601" s="10">
        <v>1</v>
      </c>
    </row>
    <row r="602" spans="1:11" x14ac:dyDescent="0.25">
      <c r="A602" s="6" t="s">
        <v>1851</v>
      </c>
      <c r="B602">
        <v>500000000</v>
      </c>
      <c r="C602">
        <v>423226790</v>
      </c>
      <c r="D602">
        <v>423171790</v>
      </c>
      <c r="E602">
        <v>423171789.88</v>
      </c>
      <c r="F602">
        <v>369788289.88</v>
      </c>
      <c r="G602">
        <v>245226789.88</v>
      </c>
      <c r="H602" s="9">
        <v>55000</v>
      </c>
      <c r="I602" s="9">
        <v>55000.120000004768</v>
      </c>
      <c r="J602" s="10">
        <v>0.99987004603371166</v>
      </c>
      <c r="K602" s="10">
        <v>0.99987004575017568</v>
      </c>
    </row>
    <row r="603" spans="1:11" x14ac:dyDescent="0.25">
      <c r="A603" s="7" t="s">
        <v>757</v>
      </c>
      <c r="B603">
        <v>500000000</v>
      </c>
      <c r="C603">
        <v>423226790</v>
      </c>
      <c r="D603">
        <v>423171790</v>
      </c>
      <c r="E603">
        <v>423171789.88</v>
      </c>
      <c r="F603">
        <v>369788289.88</v>
      </c>
      <c r="G603">
        <v>245226789.88</v>
      </c>
      <c r="H603" s="9">
        <v>55000</v>
      </c>
      <c r="I603" s="9">
        <v>55000.120000004768</v>
      </c>
      <c r="J603" s="10">
        <v>0.99987004603371166</v>
      </c>
      <c r="K603" s="10">
        <v>0.99987004575017568</v>
      </c>
    </row>
    <row r="604" spans="1:11" x14ac:dyDescent="0.25">
      <c r="A604" s="5" t="s">
        <v>1859</v>
      </c>
      <c r="B604">
        <v>4499066050</v>
      </c>
      <c r="C604">
        <v>3784936641</v>
      </c>
      <c r="D604">
        <v>3784936641</v>
      </c>
      <c r="E604">
        <v>3491790107</v>
      </c>
      <c r="F604">
        <v>3399390107</v>
      </c>
      <c r="G604">
        <v>201033333</v>
      </c>
      <c r="H604" s="9">
        <v>0</v>
      </c>
      <c r="I604" s="9">
        <v>293146534</v>
      </c>
      <c r="J604" s="10">
        <v>1</v>
      </c>
      <c r="K604" s="10">
        <v>0.92254915688032513</v>
      </c>
    </row>
    <row r="605" spans="1:11" x14ac:dyDescent="0.25">
      <c r="A605" s="6" t="s">
        <v>1722</v>
      </c>
      <c r="B605">
        <v>485119827</v>
      </c>
      <c r="C605">
        <v>202636666</v>
      </c>
      <c r="D605">
        <v>202636666</v>
      </c>
      <c r="E605">
        <v>202636666</v>
      </c>
      <c r="F605">
        <v>202636666</v>
      </c>
      <c r="G605">
        <v>201033333</v>
      </c>
      <c r="H605" s="9">
        <v>0</v>
      </c>
      <c r="I605" s="9">
        <v>0</v>
      </c>
      <c r="J605" s="10">
        <v>1</v>
      </c>
      <c r="K605" s="10">
        <v>1</v>
      </c>
    </row>
    <row r="606" spans="1:11" x14ac:dyDescent="0.25">
      <c r="A606" s="7" t="s">
        <v>630</v>
      </c>
      <c r="B606">
        <v>145329224</v>
      </c>
      <c r="C606">
        <v>0</v>
      </c>
      <c r="D606">
        <v>0</v>
      </c>
      <c r="E606">
        <v>0</v>
      </c>
      <c r="F606">
        <v>0</v>
      </c>
      <c r="G606">
        <v>0</v>
      </c>
      <c r="H606" s="9">
        <v>0</v>
      </c>
      <c r="I606" s="9">
        <v>0</v>
      </c>
      <c r="J606" s="10" t="e">
        <v>#DIV/0!</v>
      </c>
      <c r="K606" s="10" t="e">
        <v>#DIV/0!</v>
      </c>
    </row>
    <row r="607" spans="1:11" x14ac:dyDescent="0.25">
      <c r="A607" s="7" t="s">
        <v>632</v>
      </c>
      <c r="B607">
        <v>177004858</v>
      </c>
      <c r="C607">
        <v>51066667</v>
      </c>
      <c r="D607">
        <v>51066667</v>
      </c>
      <c r="E607">
        <v>51066667</v>
      </c>
      <c r="F607">
        <v>51066667</v>
      </c>
      <c r="G607">
        <v>51066667</v>
      </c>
      <c r="H607" s="9">
        <v>0</v>
      </c>
      <c r="I607" s="9">
        <v>0</v>
      </c>
      <c r="J607" s="10">
        <v>1</v>
      </c>
      <c r="K607" s="10">
        <v>1</v>
      </c>
    </row>
    <row r="608" spans="1:11" x14ac:dyDescent="0.25">
      <c r="A608" s="7" t="s">
        <v>634</v>
      </c>
      <c r="B608">
        <v>162785745</v>
      </c>
      <c r="C608">
        <v>151569999</v>
      </c>
      <c r="D608">
        <v>151569999</v>
      </c>
      <c r="E608">
        <v>151569999</v>
      </c>
      <c r="F608">
        <v>151569999</v>
      </c>
      <c r="G608">
        <v>149966666</v>
      </c>
      <c r="H608" s="9">
        <v>0</v>
      </c>
      <c r="I608" s="9">
        <v>0</v>
      </c>
      <c r="J608" s="10">
        <v>1</v>
      </c>
      <c r="K608" s="10">
        <v>1</v>
      </c>
    </row>
    <row r="609" spans="1:11" x14ac:dyDescent="0.25">
      <c r="A609" s="6" t="s">
        <v>1851</v>
      </c>
      <c r="B609">
        <v>4013946223</v>
      </c>
      <c r="C609">
        <v>3582299975</v>
      </c>
      <c r="D609">
        <v>3582299975</v>
      </c>
      <c r="E609">
        <v>3289153441</v>
      </c>
      <c r="F609">
        <v>3196753441</v>
      </c>
      <c r="G609">
        <v>0</v>
      </c>
      <c r="H609" s="9">
        <v>0</v>
      </c>
      <c r="I609" s="9">
        <v>293146534</v>
      </c>
      <c r="J609" s="10">
        <v>1</v>
      </c>
      <c r="K609" s="10">
        <v>0.91816806631331871</v>
      </c>
    </row>
    <row r="610" spans="1:11" x14ac:dyDescent="0.25">
      <c r="A610" s="7" t="s">
        <v>759</v>
      </c>
      <c r="B610">
        <v>3000000000</v>
      </c>
      <c r="C610">
        <v>3000000000</v>
      </c>
      <c r="D610">
        <v>3000000000</v>
      </c>
      <c r="E610">
        <v>2981153441</v>
      </c>
      <c r="F610">
        <v>2981153441</v>
      </c>
      <c r="G610">
        <v>0</v>
      </c>
      <c r="H610" s="9">
        <v>0</v>
      </c>
      <c r="I610" s="9">
        <v>18846559</v>
      </c>
      <c r="J610" s="10">
        <v>1</v>
      </c>
      <c r="K610" s="10">
        <v>0.99371781366666667</v>
      </c>
    </row>
    <row r="611" spans="1:11" x14ac:dyDescent="0.25">
      <c r="A611" s="7" t="s">
        <v>761</v>
      </c>
      <c r="B611">
        <v>513946223</v>
      </c>
      <c r="C611">
        <v>274299975</v>
      </c>
      <c r="D611">
        <v>274299975</v>
      </c>
      <c r="E611">
        <v>0</v>
      </c>
      <c r="F611">
        <v>0</v>
      </c>
      <c r="G611">
        <v>0</v>
      </c>
      <c r="H611" s="9">
        <v>0</v>
      </c>
      <c r="I611" s="9">
        <v>274299975</v>
      </c>
      <c r="J611" s="10">
        <v>1</v>
      </c>
      <c r="K611" s="10">
        <v>0</v>
      </c>
    </row>
    <row r="612" spans="1:11" x14ac:dyDescent="0.25">
      <c r="A612" s="7" t="s">
        <v>763</v>
      </c>
      <c r="B612">
        <v>500000000</v>
      </c>
      <c r="C612">
        <v>308000000</v>
      </c>
      <c r="D612">
        <v>308000000</v>
      </c>
      <c r="E612">
        <v>308000000</v>
      </c>
      <c r="F612">
        <v>215600000</v>
      </c>
      <c r="G612">
        <v>0</v>
      </c>
      <c r="H612" s="9">
        <v>0</v>
      </c>
      <c r="I612" s="9">
        <v>0</v>
      </c>
      <c r="J612" s="10">
        <v>1</v>
      </c>
      <c r="K612" s="10">
        <v>1</v>
      </c>
    </row>
    <row r="613" spans="1:11" x14ac:dyDescent="0.25">
      <c r="A613" s="5" t="s">
        <v>1860</v>
      </c>
      <c r="B613">
        <v>429460548</v>
      </c>
      <c r="C613">
        <v>907611895</v>
      </c>
      <c r="D613">
        <v>907611894.48000002</v>
      </c>
      <c r="E613">
        <v>907611894.48000002</v>
      </c>
      <c r="F613">
        <v>826864400</v>
      </c>
      <c r="G613">
        <v>706679100</v>
      </c>
      <c r="H613" s="9">
        <v>0.51999998092651367</v>
      </c>
      <c r="I613" s="9">
        <v>0.51999998092651367</v>
      </c>
      <c r="J613" s="10">
        <v>0.99999999942706785</v>
      </c>
      <c r="K613" s="10">
        <v>0.99999999942706785</v>
      </c>
    </row>
    <row r="614" spans="1:11" x14ac:dyDescent="0.25">
      <c r="A614" s="6" t="s">
        <v>1722</v>
      </c>
      <c r="B614">
        <v>429460548</v>
      </c>
      <c r="C614">
        <v>907611895</v>
      </c>
      <c r="D614">
        <v>907611894.48000002</v>
      </c>
      <c r="E614">
        <v>907611894.48000002</v>
      </c>
      <c r="F614">
        <v>826864400</v>
      </c>
      <c r="G614">
        <v>706679100</v>
      </c>
      <c r="H614" s="9">
        <v>0.51999998092651367</v>
      </c>
      <c r="I614" s="9">
        <v>0.51999998092651367</v>
      </c>
      <c r="J614" s="10">
        <v>0.99999999942706785</v>
      </c>
      <c r="K614" s="10">
        <v>0.99999999942706785</v>
      </c>
    </row>
    <row r="615" spans="1:11" x14ac:dyDescent="0.25">
      <c r="A615" s="7" t="s">
        <v>636</v>
      </c>
      <c r="B615">
        <v>76847311</v>
      </c>
      <c r="C615">
        <v>41119095</v>
      </c>
      <c r="D615">
        <v>41119094.479999997</v>
      </c>
      <c r="E615">
        <v>41119094.479999997</v>
      </c>
      <c r="F615">
        <v>0</v>
      </c>
      <c r="G615">
        <v>0</v>
      </c>
      <c r="H615" s="9">
        <v>0.52000000327825546</v>
      </c>
      <c r="I615" s="9">
        <v>0.52000000327825546</v>
      </c>
      <c r="J615" s="10">
        <v>0.99999998735380724</v>
      </c>
      <c r="K615" s="10">
        <v>0.99999998735380724</v>
      </c>
    </row>
    <row r="616" spans="1:11" x14ac:dyDescent="0.25">
      <c r="A616" s="7" t="s">
        <v>638</v>
      </c>
      <c r="B616">
        <v>329593424</v>
      </c>
      <c r="C616">
        <v>852492800</v>
      </c>
      <c r="D616">
        <v>852492800</v>
      </c>
      <c r="E616">
        <v>852492800</v>
      </c>
      <c r="F616">
        <v>816364400</v>
      </c>
      <c r="G616">
        <v>696179100</v>
      </c>
      <c r="H616" s="9">
        <v>0</v>
      </c>
      <c r="I616" s="9">
        <v>0</v>
      </c>
      <c r="J616" s="10">
        <v>1</v>
      </c>
      <c r="K616" s="10">
        <v>1</v>
      </c>
    </row>
    <row r="617" spans="1:11" x14ac:dyDescent="0.25">
      <c r="A617" s="7" t="s">
        <v>640</v>
      </c>
      <c r="B617">
        <v>23019813</v>
      </c>
      <c r="C617">
        <v>14000000</v>
      </c>
      <c r="D617">
        <v>14000000</v>
      </c>
      <c r="E617">
        <v>14000000</v>
      </c>
      <c r="F617">
        <v>10500000</v>
      </c>
      <c r="G617">
        <v>10500000</v>
      </c>
      <c r="H617" s="9">
        <v>0</v>
      </c>
      <c r="I617" s="9">
        <v>0</v>
      </c>
      <c r="J617" s="10">
        <v>1</v>
      </c>
      <c r="K617" s="10">
        <v>1</v>
      </c>
    </row>
    <row r="618" spans="1:11" x14ac:dyDescent="0.25">
      <c r="A618" s="5" t="s">
        <v>1852</v>
      </c>
      <c r="B618">
        <v>3031200000</v>
      </c>
      <c r="C618">
        <v>4688855455.8000002</v>
      </c>
      <c r="D618">
        <v>4687215749.2299995</v>
      </c>
      <c r="E618">
        <v>3440200583.52</v>
      </c>
      <c r="F618">
        <v>477005054</v>
      </c>
      <c r="G618">
        <v>413901484</v>
      </c>
      <c r="H618" s="9">
        <v>1639706.5700006485</v>
      </c>
      <c r="I618" s="9">
        <v>1248654872.2800002</v>
      </c>
      <c r="J618" s="10">
        <v>0.99965029705320252</v>
      </c>
      <c r="K618" s="10">
        <v>0.73369729904225467</v>
      </c>
    </row>
    <row r="619" spans="1:11" x14ac:dyDescent="0.25">
      <c r="A619" s="6" t="s">
        <v>1722</v>
      </c>
      <c r="B619">
        <v>700000000</v>
      </c>
      <c r="C619">
        <v>940410251</v>
      </c>
      <c r="D619">
        <v>940410251</v>
      </c>
      <c r="E619">
        <v>695488344.51999998</v>
      </c>
      <c r="F619">
        <v>477005054</v>
      </c>
      <c r="G619">
        <v>413901484</v>
      </c>
      <c r="H619" s="9">
        <v>0</v>
      </c>
      <c r="I619" s="9">
        <v>244921906.48000002</v>
      </c>
      <c r="J619" s="10">
        <v>1</v>
      </c>
      <c r="K619" s="10">
        <v>0.73955844673156368</v>
      </c>
    </row>
    <row r="620" spans="1:11" x14ac:dyDescent="0.25">
      <c r="A620" s="7" t="s">
        <v>642</v>
      </c>
      <c r="B620">
        <v>700000000</v>
      </c>
      <c r="C620">
        <v>940410251</v>
      </c>
      <c r="D620">
        <v>940410251</v>
      </c>
      <c r="E620">
        <v>695488344.51999998</v>
      </c>
      <c r="F620">
        <v>477005054</v>
      </c>
      <c r="G620">
        <v>413901484</v>
      </c>
      <c r="H620" s="9">
        <v>0</v>
      </c>
      <c r="I620" s="9">
        <v>244921906.48000002</v>
      </c>
      <c r="J620" s="10">
        <v>1</v>
      </c>
      <c r="K620" s="10">
        <v>0.73955844673156368</v>
      </c>
    </row>
    <row r="621" spans="1:11" x14ac:dyDescent="0.25">
      <c r="A621" s="6" t="s">
        <v>1851</v>
      </c>
      <c r="B621">
        <v>2331200000</v>
      </c>
      <c r="C621">
        <v>3748445204.8000002</v>
      </c>
      <c r="D621">
        <v>3746805498.23</v>
      </c>
      <c r="E621">
        <v>2744712239</v>
      </c>
      <c r="F621">
        <v>0</v>
      </c>
      <c r="G621">
        <v>0</v>
      </c>
      <c r="H621" s="9">
        <v>1639706.5700001717</v>
      </c>
      <c r="I621" s="9">
        <v>1003732965.8000002</v>
      </c>
      <c r="J621" s="10">
        <v>0.99956256354824113</v>
      </c>
      <c r="K621" s="10">
        <v>0.73222685381269836</v>
      </c>
    </row>
    <row r="622" spans="1:11" x14ac:dyDescent="0.25">
      <c r="A622" s="7" t="s">
        <v>765</v>
      </c>
      <c r="B622">
        <v>2331200000</v>
      </c>
      <c r="C622">
        <v>1620388880</v>
      </c>
      <c r="D622">
        <v>1620388880</v>
      </c>
      <c r="E622">
        <v>947253675</v>
      </c>
      <c r="F622">
        <v>0</v>
      </c>
      <c r="G622">
        <v>0</v>
      </c>
      <c r="H622" s="9">
        <v>0</v>
      </c>
      <c r="I622" s="9">
        <v>673135205</v>
      </c>
      <c r="J622" s="10">
        <v>1</v>
      </c>
      <c r="K622" s="10">
        <v>0.5845841616735854</v>
      </c>
    </row>
    <row r="623" spans="1:11" x14ac:dyDescent="0.25">
      <c r="A623" s="7" t="s">
        <v>796</v>
      </c>
      <c r="B623">
        <v>0</v>
      </c>
      <c r="C623">
        <v>47488016</v>
      </c>
      <c r="D623">
        <v>47488016</v>
      </c>
      <c r="E623">
        <v>0</v>
      </c>
      <c r="F623">
        <v>0</v>
      </c>
      <c r="G623">
        <v>0</v>
      </c>
      <c r="H623" s="9">
        <v>0</v>
      </c>
      <c r="I623" s="9">
        <v>47488016</v>
      </c>
      <c r="J623" s="10">
        <v>1</v>
      </c>
      <c r="K623" s="10">
        <v>0</v>
      </c>
    </row>
    <row r="624" spans="1:11" x14ac:dyDescent="0.25">
      <c r="A624" s="7" t="s">
        <v>576</v>
      </c>
      <c r="B624">
        <v>0</v>
      </c>
      <c r="C624">
        <v>0.8</v>
      </c>
      <c r="D624">
        <v>0</v>
      </c>
      <c r="E624">
        <v>0</v>
      </c>
      <c r="F624">
        <v>0</v>
      </c>
      <c r="G624">
        <v>0</v>
      </c>
      <c r="H624" s="9">
        <v>0.8</v>
      </c>
      <c r="I624" s="9">
        <v>0.8</v>
      </c>
      <c r="J624" s="10">
        <v>0</v>
      </c>
      <c r="K624" s="10">
        <v>0</v>
      </c>
    </row>
    <row r="625" spans="1:11" x14ac:dyDescent="0.25">
      <c r="A625" s="7" t="s">
        <v>678</v>
      </c>
      <c r="B625">
        <v>0</v>
      </c>
      <c r="C625">
        <v>253466528</v>
      </c>
      <c r="D625">
        <v>253466528</v>
      </c>
      <c r="E625">
        <v>242266340</v>
      </c>
      <c r="F625">
        <v>0</v>
      </c>
      <c r="G625">
        <v>0</v>
      </c>
      <c r="H625" s="9">
        <v>0</v>
      </c>
      <c r="I625" s="9">
        <v>11200188</v>
      </c>
      <c r="J625" s="10">
        <v>1</v>
      </c>
      <c r="K625" s="10">
        <v>0.95581196425273163</v>
      </c>
    </row>
    <row r="626" spans="1:11" x14ac:dyDescent="0.25">
      <c r="A626" s="7" t="s">
        <v>680</v>
      </c>
      <c r="B626">
        <v>0</v>
      </c>
      <c r="C626">
        <v>1571500000</v>
      </c>
      <c r="D626">
        <v>1571500000</v>
      </c>
      <c r="E626">
        <v>1533520000</v>
      </c>
      <c r="F626">
        <v>0</v>
      </c>
      <c r="G626">
        <v>0</v>
      </c>
      <c r="H626" s="9">
        <v>0</v>
      </c>
      <c r="I626" s="9">
        <v>37980000</v>
      </c>
      <c r="J626" s="10">
        <v>1</v>
      </c>
      <c r="K626" s="10">
        <v>0.97583200763601652</v>
      </c>
    </row>
    <row r="627" spans="1:11" x14ac:dyDescent="0.25">
      <c r="A627" s="7" t="s">
        <v>682</v>
      </c>
      <c r="B627">
        <v>0</v>
      </c>
      <c r="C627">
        <v>255601780</v>
      </c>
      <c r="D627">
        <v>253962074.22999999</v>
      </c>
      <c r="E627">
        <v>21672224</v>
      </c>
      <c r="F627">
        <v>0</v>
      </c>
      <c r="G627">
        <v>0</v>
      </c>
      <c r="H627" s="9">
        <v>1639705.7700000107</v>
      </c>
      <c r="I627" s="9">
        <v>233929556</v>
      </c>
      <c r="J627" s="10">
        <v>0.99358492037887991</v>
      </c>
      <c r="K627" s="10">
        <v>8.4789018292439122E-2</v>
      </c>
    </row>
    <row r="628" spans="1:11" x14ac:dyDescent="0.25">
      <c r="A628" s="5" t="s">
        <v>1856</v>
      </c>
      <c r="B628">
        <v>10220107344</v>
      </c>
      <c r="C628">
        <v>10022927327</v>
      </c>
      <c r="D628">
        <v>9714697204.8999996</v>
      </c>
      <c r="E628">
        <v>8664355034</v>
      </c>
      <c r="F628">
        <v>3745031667</v>
      </c>
      <c r="G628">
        <v>3745031667</v>
      </c>
      <c r="H628" s="9">
        <v>308230122.10000038</v>
      </c>
      <c r="I628" s="9">
        <v>1358572293</v>
      </c>
      <c r="J628" s="10">
        <v>0.96924749506367436</v>
      </c>
      <c r="K628" s="10">
        <v>0.86445354249548978</v>
      </c>
    </row>
    <row r="629" spans="1:11" x14ac:dyDescent="0.25">
      <c r="A629" s="6" t="s">
        <v>1722</v>
      </c>
      <c r="B629">
        <v>849920615</v>
      </c>
      <c r="C629">
        <v>294952282</v>
      </c>
      <c r="D629">
        <v>294952282</v>
      </c>
      <c r="E629">
        <v>294952282</v>
      </c>
      <c r="F629">
        <v>294952282</v>
      </c>
      <c r="G629">
        <v>294952282</v>
      </c>
      <c r="H629" s="9">
        <v>0</v>
      </c>
      <c r="I629" s="9">
        <v>0</v>
      </c>
      <c r="J629" s="10">
        <v>1</v>
      </c>
      <c r="K629" s="10">
        <v>1</v>
      </c>
    </row>
    <row r="630" spans="1:11" x14ac:dyDescent="0.25">
      <c r="A630" s="7" t="s">
        <v>644</v>
      </c>
      <c r="B630">
        <v>800000000</v>
      </c>
      <c r="C630">
        <v>245031667</v>
      </c>
      <c r="D630">
        <v>245031667</v>
      </c>
      <c r="E630">
        <v>245031667</v>
      </c>
      <c r="F630">
        <v>245031667</v>
      </c>
      <c r="G630">
        <v>245031667</v>
      </c>
      <c r="H630" s="9">
        <v>0</v>
      </c>
      <c r="I630" s="9">
        <v>0</v>
      </c>
      <c r="J630" s="10">
        <v>1</v>
      </c>
      <c r="K630" s="10">
        <v>1</v>
      </c>
    </row>
    <row r="631" spans="1:11" x14ac:dyDescent="0.25">
      <c r="A631" s="7" t="s">
        <v>646</v>
      </c>
      <c r="B631">
        <v>49920615</v>
      </c>
      <c r="C631">
        <v>49920615</v>
      </c>
      <c r="D631">
        <v>49920615</v>
      </c>
      <c r="E631">
        <v>49920615</v>
      </c>
      <c r="F631">
        <v>49920615</v>
      </c>
      <c r="G631">
        <v>49920615</v>
      </c>
      <c r="H631" s="9">
        <v>0</v>
      </c>
      <c r="I631" s="9">
        <v>0</v>
      </c>
      <c r="J631" s="10">
        <v>1</v>
      </c>
      <c r="K631" s="10">
        <v>1</v>
      </c>
    </row>
    <row r="632" spans="1:11" x14ac:dyDescent="0.25">
      <c r="A632" s="6" t="s">
        <v>1855</v>
      </c>
      <c r="B632">
        <v>9081676394</v>
      </c>
      <c r="C632">
        <v>9081676394</v>
      </c>
      <c r="D632">
        <v>8773446272</v>
      </c>
      <c r="E632">
        <v>8369402752</v>
      </c>
      <c r="F632">
        <v>3450079385</v>
      </c>
      <c r="G632">
        <v>3450079385</v>
      </c>
      <c r="H632" s="9">
        <v>308230122</v>
      </c>
      <c r="I632" s="9">
        <v>712273642</v>
      </c>
      <c r="J632" s="10">
        <v>0.96606021745020132</v>
      </c>
      <c r="K632" s="10">
        <v>0.92157024638418317</v>
      </c>
    </row>
    <row r="633" spans="1:11" x14ac:dyDescent="0.25">
      <c r="A633" s="7" t="s">
        <v>590</v>
      </c>
      <c r="B633">
        <v>8557023714</v>
      </c>
      <c r="C633">
        <v>9081676394</v>
      </c>
      <c r="D633">
        <v>8773446272</v>
      </c>
      <c r="E633">
        <v>8369402752</v>
      </c>
      <c r="F633">
        <v>3450079385</v>
      </c>
      <c r="G633">
        <v>3450079385</v>
      </c>
      <c r="H633" s="9">
        <v>308230122</v>
      </c>
      <c r="I633" s="9">
        <v>712273642</v>
      </c>
      <c r="J633" s="10">
        <v>0.96606021745020132</v>
      </c>
      <c r="K633" s="10">
        <v>0.92157024638418317</v>
      </c>
    </row>
    <row r="634" spans="1:11" x14ac:dyDescent="0.25">
      <c r="A634" s="7" t="s">
        <v>733</v>
      </c>
      <c r="B634">
        <v>524652680</v>
      </c>
      <c r="C634">
        <v>0</v>
      </c>
      <c r="D634">
        <v>0</v>
      </c>
      <c r="E634">
        <v>0</v>
      </c>
      <c r="F634">
        <v>0</v>
      </c>
      <c r="G634">
        <v>0</v>
      </c>
      <c r="H634" s="9">
        <v>0</v>
      </c>
      <c r="I634" s="9">
        <v>0</v>
      </c>
      <c r="J634" s="10" t="e">
        <v>#DIV/0!</v>
      </c>
      <c r="K634" s="10" t="e">
        <v>#DIV/0!</v>
      </c>
    </row>
    <row r="635" spans="1:11" x14ac:dyDescent="0.25">
      <c r="A635" s="6" t="s">
        <v>1851</v>
      </c>
      <c r="B635">
        <v>0</v>
      </c>
      <c r="C635">
        <v>646298651</v>
      </c>
      <c r="D635">
        <v>646298650.89999998</v>
      </c>
      <c r="E635">
        <v>0</v>
      </c>
      <c r="F635">
        <v>0</v>
      </c>
      <c r="G635">
        <v>0</v>
      </c>
      <c r="H635" s="9">
        <v>0.10000002384185791</v>
      </c>
      <c r="I635" s="9">
        <v>646298651</v>
      </c>
      <c r="J635" s="10">
        <v>0.99999999984527277</v>
      </c>
      <c r="K635" s="10">
        <v>0</v>
      </c>
    </row>
    <row r="636" spans="1:11" x14ac:dyDescent="0.25">
      <c r="A636" s="7" t="s">
        <v>684</v>
      </c>
      <c r="B636">
        <v>0</v>
      </c>
      <c r="C636">
        <v>405813617</v>
      </c>
      <c r="D636">
        <v>405813617</v>
      </c>
      <c r="E636">
        <v>0</v>
      </c>
      <c r="F636">
        <v>0</v>
      </c>
      <c r="G636">
        <v>0</v>
      </c>
      <c r="H636" s="9">
        <v>0</v>
      </c>
      <c r="I636" s="9">
        <v>405813617</v>
      </c>
      <c r="J636" s="10">
        <v>1</v>
      </c>
      <c r="K636" s="10">
        <v>0</v>
      </c>
    </row>
    <row r="637" spans="1:11" x14ac:dyDescent="0.25">
      <c r="A637" s="7" t="s">
        <v>686</v>
      </c>
      <c r="B637">
        <v>0</v>
      </c>
      <c r="C637">
        <v>240485034</v>
      </c>
      <c r="D637">
        <v>240485033.90000001</v>
      </c>
      <c r="E637">
        <v>0</v>
      </c>
      <c r="F637">
        <v>0</v>
      </c>
      <c r="G637">
        <v>0</v>
      </c>
      <c r="H637" s="9">
        <v>9.9999994039535522E-2</v>
      </c>
      <c r="I637" s="9">
        <v>240485034</v>
      </c>
      <c r="J637" s="10">
        <v>0.99999999958417374</v>
      </c>
      <c r="K637" s="10">
        <v>0</v>
      </c>
    </row>
    <row r="638" spans="1:11" x14ac:dyDescent="0.25">
      <c r="A638" s="7" t="s">
        <v>688</v>
      </c>
      <c r="B638">
        <v>0</v>
      </c>
      <c r="C638">
        <v>0</v>
      </c>
      <c r="D638">
        <v>0</v>
      </c>
      <c r="E638">
        <v>0</v>
      </c>
      <c r="F638">
        <v>0</v>
      </c>
      <c r="G638">
        <v>0</v>
      </c>
      <c r="H638" s="9">
        <v>0</v>
      </c>
      <c r="I638" s="9">
        <v>0</v>
      </c>
      <c r="J638" s="10" t="e">
        <v>#DIV/0!</v>
      </c>
      <c r="K638" s="10" t="e">
        <v>#DIV/0!</v>
      </c>
    </row>
    <row r="639" spans="1:11" x14ac:dyDescent="0.25">
      <c r="A639" s="6" t="s">
        <v>1862</v>
      </c>
      <c r="B639">
        <v>288510335</v>
      </c>
      <c r="C639">
        <v>0</v>
      </c>
      <c r="D639">
        <v>0</v>
      </c>
      <c r="E639">
        <v>0</v>
      </c>
      <c r="F639">
        <v>0</v>
      </c>
      <c r="G639">
        <v>0</v>
      </c>
      <c r="H639" s="9">
        <v>0</v>
      </c>
      <c r="I639" s="9">
        <v>0</v>
      </c>
      <c r="J639" s="10" t="e">
        <v>#DIV/0!</v>
      </c>
      <c r="K639" s="10" t="e">
        <v>#DIV/0!</v>
      </c>
    </row>
    <row r="640" spans="1:11" x14ac:dyDescent="0.25">
      <c r="A640" s="7" t="s">
        <v>660</v>
      </c>
      <c r="B640">
        <v>288510335</v>
      </c>
      <c r="C640">
        <v>0</v>
      </c>
      <c r="D640">
        <v>0</v>
      </c>
      <c r="E640">
        <v>0</v>
      </c>
      <c r="F640">
        <v>0</v>
      </c>
      <c r="G640">
        <v>0</v>
      </c>
      <c r="H640" s="9">
        <v>0</v>
      </c>
      <c r="I640" s="9">
        <v>0</v>
      </c>
      <c r="J640" s="10" t="e">
        <v>#DIV/0!</v>
      </c>
      <c r="K640" s="10" t="e">
        <v>#DIV/0!</v>
      </c>
    </row>
    <row r="641" spans="1:11" x14ac:dyDescent="0.25">
      <c r="A641" s="5" t="s">
        <v>1861</v>
      </c>
      <c r="B641">
        <v>804600620</v>
      </c>
      <c r="C641">
        <v>1166351477</v>
      </c>
      <c r="D641">
        <v>1166351477</v>
      </c>
      <c r="E641">
        <v>1166351475.8</v>
      </c>
      <c r="F641">
        <v>1157650822.4000001</v>
      </c>
      <c r="G641">
        <v>923377253.89999998</v>
      </c>
      <c r="H641" s="9">
        <v>0</v>
      </c>
      <c r="I641" s="9">
        <v>1.2000000476837158</v>
      </c>
      <c r="J641" s="10">
        <v>1</v>
      </c>
      <c r="K641" s="10">
        <v>0.99999999897115055</v>
      </c>
    </row>
    <row r="642" spans="1:11" x14ac:dyDescent="0.25">
      <c r="A642" s="6" t="s">
        <v>1722</v>
      </c>
      <c r="B642">
        <v>804600620</v>
      </c>
      <c r="C642">
        <v>1166351477</v>
      </c>
      <c r="D642">
        <v>1166351477</v>
      </c>
      <c r="E642">
        <v>1166351475.8</v>
      </c>
      <c r="F642">
        <v>1157650822.4000001</v>
      </c>
      <c r="G642">
        <v>923377253.89999998</v>
      </c>
      <c r="H642" s="9">
        <v>0</v>
      </c>
      <c r="I642" s="9">
        <v>1.2000000476837158</v>
      </c>
      <c r="J642" s="10">
        <v>1</v>
      </c>
      <c r="K642" s="10">
        <v>0.99999999897115055</v>
      </c>
    </row>
    <row r="643" spans="1:11" x14ac:dyDescent="0.25">
      <c r="A643" s="7" t="s">
        <v>648</v>
      </c>
      <c r="B643">
        <v>700000000</v>
      </c>
      <c r="C643">
        <v>668820530</v>
      </c>
      <c r="D643">
        <v>668820530</v>
      </c>
      <c r="E643">
        <v>668820529.79999995</v>
      </c>
      <c r="F643">
        <v>665731541.39999998</v>
      </c>
      <c r="G643">
        <v>460548725.89999998</v>
      </c>
      <c r="H643" s="9">
        <v>0</v>
      </c>
      <c r="I643" s="9">
        <v>0.20000004768371582</v>
      </c>
      <c r="J643" s="10">
        <v>1</v>
      </c>
      <c r="K643" s="10">
        <v>0.99999999970096609</v>
      </c>
    </row>
    <row r="644" spans="1:11" x14ac:dyDescent="0.25">
      <c r="A644" s="7" t="s">
        <v>650</v>
      </c>
      <c r="B644">
        <v>104600620</v>
      </c>
      <c r="C644">
        <v>497530947</v>
      </c>
      <c r="D644">
        <v>497530947</v>
      </c>
      <c r="E644">
        <v>497530946</v>
      </c>
      <c r="F644">
        <v>491919281</v>
      </c>
      <c r="G644">
        <v>462828528</v>
      </c>
      <c r="H644" s="9">
        <v>0</v>
      </c>
      <c r="I644" s="9">
        <v>1</v>
      </c>
      <c r="J644" s="10">
        <v>1</v>
      </c>
      <c r="K644" s="10">
        <v>0.99999999799007477</v>
      </c>
    </row>
    <row r="645" spans="1:11" x14ac:dyDescent="0.25">
      <c r="A645" s="2" t="s">
        <v>1870</v>
      </c>
      <c r="B645">
        <v>19593673977</v>
      </c>
      <c r="C645">
        <v>26263097567.369999</v>
      </c>
      <c r="D645">
        <v>19258504959</v>
      </c>
      <c r="E645">
        <v>16697647887</v>
      </c>
      <c r="F645">
        <v>11995491763.58</v>
      </c>
      <c r="G645">
        <v>11091536540.970001</v>
      </c>
      <c r="H645" s="9">
        <v>7004592608.3699989</v>
      </c>
      <c r="I645" s="9">
        <v>9565449680.3699989</v>
      </c>
      <c r="J645" s="10">
        <v>0.7332914523733598</v>
      </c>
      <c r="K645" s="10">
        <v>0.63578364449080149</v>
      </c>
    </row>
    <row r="646" spans="1:11" x14ac:dyDescent="0.25">
      <c r="A646" s="3" t="s">
        <v>1712</v>
      </c>
      <c r="B646">
        <v>469637963</v>
      </c>
      <c r="C646">
        <v>469637963</v>
      </c>
      <c r="D646">
        <v>469637963</v>
      </c>
      <c r="E646">
        <v>437414924</v>
      </c>
      <c r="F646">
        <v>303440672</v>
      </c>
      <c r="G646">
        <v>211646002</v>
      </c>
      <c r="H646" s="9">
        <v>0</v>
      </c>
      <c r="I646" s="9">
        <v>32223039</v>
      </c>
      <c r="J646" s="10">
        <v>1</v>
      </c>
      <c r="K646" s="10">
        <v>0.93138749092138451</v>
      </c>
    </row>
    <row r="647" spans="1:11" x14ac:dyDescent="0.25">
      <c r="A647" s="4" t="s">
        <v>1903</v>
      </c>
      <c r="B647">
        <v>469637963</v>
      </c>
      <c r="C647">
        <v>469637963</v>
      </c>
      <c r="D647">
        <v>469637963</v>
      </c>
      <c r="E647">
        <v>437414924</v>
      </c>
      <c r="F647">
        <v>303440672</v>
      </c>
      <c r="G647">
        <v>211646002</v>
      </c>
      <c r="H647" s="9">
        <v>0</v>
      </c>
      <c r="I647" s="9">
        <v>32223039</v>
      </c>
      <c r="J647" s="10">
        <v>1</v>
      </c>
      <c r="K647" s="10">
        <v>0.93138749092138451</v>
      </c>
    </row>
    <row r="648" spans="1:11" x14ac:dyDescent="0.25">
      <c r="A648" s="5" t="s">
        <v>1904</v>
      </c>
      <c r="B648">
        <v>469637963</v>
      </c>
      <c r="C648">
        <v>469637963</v>
      </c>
      <c r="D648">
        <v>469637963</v>
      </c>
      <c r="E648">
        <v>437414924</v>
      </c>
      <c r="F648">
        <v>303440672</v>
      </c>
      <c r="G648">
        <v>211646002</v>
      </c>
      <c r="H648" s="9">
        <v>0</v>
      </c>
      <c r="I648" s="9">
        <v>32223039</v>
      </c>
      <c r="J648" s="10">
        <v>1</v>
      </c>
      <c r="K648" s="10">
        <v>0.93138749092138451</v>
      </c>
    </row>
    <row r="649" spans="1:11" x14ac:dyDescent="0.25">
      <c r="A649" s="6" t="s">
        <v>1722</v>
      </c>
      <c r="B649">
        <v>469637963</v>
      </c>
      <c r="C649">
        <v>469637963</v>
      </c>
      <c r="D649">
        <v>469637963</v>
      </c>
      <c r="E649">
        <v>437414924</v>
      </c>
      <c r="F649">
        <v>303440672</v>
      </c>
      <c r="G649">
        <v>211646002</v>
      </c>
      <c r="H649" s="9">
        <v>0</v>
      </c>
      <c r="I649" s="9">
        <v>32223039</v>
      </c>
      <c r="J649" s="10">
        <v>1</v>
      </c>
      <c r="K649" s="10">
        <v>0.93138749092138451</v>
      </c>
    </row>
    <row r="650" spans="1:11" x14ac:dyDescent="0.25">
      <c r="A650" s="7" t="s">
        <v>862</v>
      </c>
      <c r="B650">
        <v>119637963</v>
      </c>
      <c r="C650">
        <v>119637963</v>
      </c>
      <c r="D650">
        <v>119637963</v>
      </c>
      <c r="E650">
        <v>119637963</v>
      </c>
      <c r="F650">
        <v>90000000</v>
      </c>
      <c r="G650">
        <v>0</v>
      </c>
      <c r="H650" s="9">
        <v>0</v>
      </c>
      <c r="I650" s="9">
        <v>0</v>
      </c>
      <c r="J650" s="10">
        <v>1</v>
      </c>
      <c r="K650" s="10">
        <v>1</v>
      </c>
    </row>
    <row r="651" spans="1:11" x14ac:dyDescent="0.25">
      <c r="A651" s="7" t="s">
        <v>864</v>
      </c>
      <c r="B651">
        <v>350000000</v>
      </c>
      <c r="C651">
        <v>350000000</v>
      </c>
      <c r="D651">
        <v>350000000</v>
      </c>
      <c r="E651">
        <v>317776961</v>
      </c>
      <c r="F651">
        <v>213440672</v>
      </c>
      <c r="G651">
        <v>211646002</v>
      </c>
      <c r="H651" s="9">
        <v>0</v>
      </c>
      <c r="I651" s="9">
        <v>32223039</v>
      </c>
      <c r="J651" s="10">
        <v>1</v>
      </c>
      <c r="K651" s="10">
        <v>0.90793417428571432</v>
      </c>
    </row>
    <row r="652" spans="1:11" x14ac:dyDescent="0.25">
      <c r="A652" s="3" t="s">
        <v>1792</v>
      </c>
      <c r="B652">
        <v>900595442</v>
      </c>
      <c r="C652">
        <v>900595442</v>
      </c>
      <c r="D652">
        <v>900543880</v>
      </c>
      <c r="E652">
        <v>688828293</v>
      </c>
      <c r="F652">
        <v>682748293</v>
      </c>
      <c r="G652">
        <v>351811087</v>
      </c>
      <c r="H652" s="9">
        <v>51562</v>
      </c>
      <c r="I652" s="9">
        <v>211767149</v>
      </c>
      <c r="J652" s="10">
        <v>0.99994274676775452</v>
      </c>
      <c r="K652" s="10">
        <v>0.76485873775941227</v>
      </c>
    </row>
    <row r="653" spans="1:11" x14ac:dyDescent="0.25">
      <c r="A653" s="4" t="s">
        <v>1793</v>
      </c>
      <c r="B653">
        <v>647798588</v>
      </c>
      <c r="C653">
        <v>647798588</v>
      </c>
      <c r="D653">
        <v>647747026</v>
      </c>
      <c r="E653">
        <v>568230293</v>
      </c>
      <c r="F653">
        <v>562150293</v>
      </c>
      <c r="G653">
        <v>231213087</v>
      </c>
      <c r="H653" s="9">
        <v>51562</v>
      </c>
      <c r="I653" s="9">
        <v>79568295</v>
      </c>
      <c r="J653" s="10">
        <v>0.99992040427232298</v>
      </c>
      <c r="K653" s="10">
        <v>0.87717124354090137</v>
      </c>
    </row>
    <row r="654" spans="1:11" x14ac:dyDescent="0.25">
      <c r="A654" s="5" t="s">
        <v>1905</v>
      </c>
      <c r="B654">
        <v>400000000</v>
      </c>
      <c r="C654">
        <v>400000000</v>
      </c>
      <c r="D654">
        <v>400000000</v>
      </c>
      <c r="E654">
        <v>390320000</v>
      </c>
      <c r="F654">
        <v>384240000</v>
      </c>
      <c r="G654">
        <v>154240000</v>
      </c>
      <c r="H654" s="9">
        <v>0</v>
      </c>
      <c r="I654" s="9">
        <v>9680000</v>
      </c>
      <c r="J654" s="10">
        <v>1</v>
      </c>
      <c r="K654" s="10">
        <v>0.9758</v>
      </c>
    </row>
    <row r="655" spans="1:11" x14ac:dyDescent="0.25">
      <c r="A655" s="6" t="s">
        <v>1722</v>
      </c>
      <c r="B655">
        <v>400000000</v>
      </c>
      <c r="C655">
        <v>400000000</v>
      </c>
      <c r="D655">
        <v>400000000</v>
      </c>
      <c r="E655">
        <v>390320000</v>
      </c>
      <c r="F655">
        <v>384240000</v>
      </c>
      <c r="G655">
        <v>154240000</v>
      </c>
      <c r="H655" s="9">
        <v>0</v>
      </c>
      <c r="I655" s="9">
        <v>9680000</v>
      </c>
      <c r="J655" s="10">
        <v>1</v>
      </c>
      <c r="K655" s="10">
        <v>0.9758</v>
      </c>
    </row>
    <row r="656" spans="1:11" x14ac:dyDescent="0.25">
      <c r="A656" s="7" t="s">
        <v>866</v>
      </c>
      <c r="B656">
        <v>400000000</v>
      </c>
      <c r="C656">
        <v>400000000</v>
      </c>
      <c r="D656">
        <v>400000000</v>
      </c>
      <c r="E656">
        <v>390320000</v>
      </c>
      <c r="F656">
        <v>384240000</v>
      </c>
      <c r="G656">
        <v>154240000</v>
      </c>
      <c r="H656" s="9">
        <v>0</v>
      </c>
      <c r="I656" s="9">
        <v>9680000</v>
      </c>
      <c r="J656" s="10">
        <v>1</v>
      </c>
      <c r="K656" s="10">
        <v>0.9758</v>
      </c>
    </row>
    <row r="657" spans="1:11" x14ac:dyDescent="0.25">
      <c r="A657" s="5" t="s">
        <v>1900</v>
      </c>
      <c r="B657">
        <v>99516733</v>
      </c>
      <c r="C657">
        <v>99516733</v>
      </c>
      <c r="D657">
        <v>99516733</v>
      </c>
      <c r="E657">
        <v>35000000</v>
      </c>
      <c r="F657">
        <v>35000000</v>
      </c>
      <c r="G657">
        <v>35000000</v>
      </c>
      <c r="H657" s="9">
        <v>0</v>
      </c>
      <c r="I657" s="9">
        <v>64516733</v>
      </c>
      <c r="J657" s="10">
        <v>1</v>
      </c>
      <c r="K657" s="10">
        <v>0.35169964833954104</v>
      </c>
    </row>
    <row r="658" spans="1:11" x14ac:dyDescent="0.25">
      <c r="A658" s="6" t="s">
        <v>1722</v>
      </c>
      <c r="B658">
        <v>99516733</v>
      </c>
      <c r="C658">
        <v>99516733</v>
      </c>
      <c r="D658">
        <v>99516733</v>
      </c>
      <c r="E658">
        <v>35000000</v>
      </c>
      <c r="F658">
        <v>35000000</v>
      </c>
      <c r="G658">
        <v>35000000</v>
      </c>
      <c r="H658" s="9">
        <v>0</v>
      </c>
      <c r="I658" s="9">
        <v>64516733</v>
      </c>
      <c r="J658" s="10">
        <v>1</v>
      </c>
      <c r="K658" s="10">
        <v>0.35169964833954104</v>
      </c>
    </row>
    <row r="659" spans="1:11" x14ac:dyDescent="0.25">
      <c r="A659" s="7" t="s">
        <v>854</v>
      </c>
      <c r="B659">
        <v>99516733</v>
      </c>
      <c r="C659">
        <v>99516733</v>
      </c>
      <c r="D659">
        <v>99516733</v>
      </c>
      <c r="E659">
        <v>35000000</v>
      </c>
      <c r="F659">
        <v>35000000</v>
      </c>
      <c r="G659">
        <v>35000000</v>
      </c>
      <c r="H659" s="9">
        <v>0</v>
      </c>
      <c r="I659" s="9">
        <v>64516733</v>
      </c>
      <c r="J659" s="10">
        <v>1</v>
      </c>
      <c r="K659" s="10">
        <v>0.35169964833954104</v>
      </c>
    </row>
    <row r="660" spans="1:11" x14ac:dyDescent="0.25">
      <c r="A660" s="5" t="s">
        <v>1796</v>
      </c>
      <c r="B660">
        <v>73051562</v>
      </c>
      <c r="C660">
        <v>73051562</v>
      </c>
      <c r="D660">
        <v>73000000</v>
      </c>
      <c r="E660">
        <v>73000000</v>
      </c>
      <c r="F660">
        <v>73000000</v>
      </c>
      <c r="G660">
        <v>0</v>
      </c>
      <c r="H660" s="9">
        <v>51562</v>
      </c>
      <c r="I660" s="9">
        <v>51562</v>
      </c>
      <c r="J660" s="10">
        <v>0.999294169781065</v>
      </c>
      <c r="K660" s="10">
        <v>0.999294169781065</v>
      </c>
    </row>
    <row r="661" spans="1:11" x14ac:dyDescent="0.25">
      <c r="A661" s="6" t="s">
        <v>1722</v>
      </c>
      <c r="B661">
        <v>73051562</v>
      </c>
      <c r="C661">
        <v>73051562</v>
      </c>
      <c r="D661">
        <v>73000000</v>
      </c>
      <c r="E661">
        <v>73000000</v>
      </c>
      <c r="F661">
        <v>73000000</v>
      </c>
      <c r="G661">
        <v>0</v>
      </c>
      <c r="H661" s="9">
        <v>51562</v>
      </c>
      <c r="I661" s="9">
        <v>51562</v>
      </c>
      <c r="J661" s="10">
        <v>0.999294169781065</v>
      </c>
      <c r="K661" s="10">
        <v>0.999294169781065</v>
      </c>
    </row>
    <row r="662" spans="1:11" x14ac:dyDescent="0.25">
      <c r="A662" s="7" t="s">
        <v>856</v>
      </c>
      <c r="B662">
        <v>73051562</v>
      </c>
      <c r="C662">
        <v>73051562</v>
      </c>
      <c r="D662">
        <v>73000000</v>
      </c>
      <c r="E662">
        <v>73000000</v>
      </c>
      <c r="F662">
        <v>73000000</v>
      </c>
      <c r="G662">
        <v>0</v>
      </c>
      <c r="H662" s="9">
        <v>51562</v>
      </c>
      <c r="I662" s="9">
        <v>51562</v>
      </c>
      <c r="J662" s="10">
        <v>0.999294169781065</v>
      </c>
      <c r="K662" s="10">
        <v>0.999294169781065</v>
      </c>
    </row>
    <row r="663" spans="1:11" x14ac:dyDescent="0.25">
      <c r="A663" s="5" t="s">
        <v>1901</v>
      </c>
      <c r="B663">
        <v>75230293</v>
      </c>
      <c r="C663">
        <v>75230293</v>
      </c>
      <c r="D663">
        <v>75230293</v>
      </c>
      <c r="E663">
        <v>69910293</v>
      </c>
      <c r="F663">
        <v>69910293</v>
      </c>
      <c r="G663">
        <v>41973087</v>
      </c>
      <c r="H663" s="9">
        <v>0</v>
      </c>
      <c r="I663" s="9">
        <v>5320000</v>
      </c>
      <c r="J663" s="10">
        <v>1</v>
      </c>
      <c r="K663" s="10">
        <v>0.92928380592642379</v>
      </c>
    </row>
    <row r="664" spans="1:11" x14ac:dyDescent="0.25">
      <c r="A664" s="6" t="s">
        <v>1722</v>
      </c>
      <c r="B664">
        <v>75230293</v>
      </c>
      <c r="C664">
        <v>75230293</v>
      </c>
      <c r="D664">
        <v>75230293</v>
      </c>
      <c r="E664">
        <v>69910293</v>
      </c>
      <c r="F664">
        <v>69910293</v>
      </c>
      <c r="G664">
        <v>41973087</v>
      </c>
      <c r="H664" s="9">
        <v>0</v>
      </c>
      <c r="I664" s="9">
        <v>5320000</v>
      </c>
      <c r="J664" s="10">
        <v>1</v>
      </c>
      <c r="K664" s="10">
        <v>0.92928380592642379</v>
      </c>
    </row>
    <row r="665" spans="1:11" x14ac:dyDescent="0.25">
      <c r="A665" s="7" t="s">
        <v>858</v>
      </c>
      <c r="B665">
        <v>75230293</v>
      </c>
      <c r="C665">
        <v>75230293</v>
      </c>
      <c r="D665">
        <v>75230293</v>
      </c>
      <c r="E665">
        <v>69910293</v>
      </c>
      <c r="F665">
        <v>69910293</v>
      </c>
      <c r="G665">
        <v>41973087</v>
      </c>
      <c r="H665" s="9">
        <v>0</v>
      </c>
      <c r="I665" s="9">
        <v>5320000</v>
      </c>
      <c r="J665" s="10">
        <v>1</v>
      </c>
      <c r="K665" s="10">
        <v>0.92928380592642379</v>
      </c>
    </row>
    <row r="666" spans="1:11" x14ac:dyDescent="0.25">
      <c r="A666" s="4" t="s">
        <v>1801</v>
      </c>
      <c r="B666">
        <v>252796854</v>
      </c>
      <c r="C666">
        <v>252796854</v>
      </c>
      <c r="D666">
        <v>252796854</v>
      </c>
      <c r="E666">
        <v>120598000</v>
      </c>
      <c r="F666">
        <v>120598000</v>
      </c>
      <c r="G666">
        <v>120598000</v>
      </c>
      <c r="H666" s="9">
        <v>0</v>
      </c>
      <c r="I666" s="9">
        <v>132198854</v>
      </c>
      <c r="J666" s="10">
        <v>1</v>
      </c>
      <c r="K666" s="10">
        <v>0.4770549874010695</v>
      </c>
    </row>
    <row r="667" spans="1:11" x14ac:dyDescent="0.25">
      <c r="A667" s="5" t="s">
        <v>1902</v>
      </c>
      <c r="B667">
        <v>252796854</v>
      </c>
      <c r="C667">
        <v>252796854</v>
      </c>
      <c r="D667">
        <v>252796854</v>
      </c>
      <c r="E667">
        <v>120598000</v>
      </c>
      <c r="F667">
        <v>120598000</v>
      </c>
      <c r="G667">
        <v>120598000</v>
      </c>
      <c r="H667" s="9">
        <v>0</v>
      </c>
      <c r="I667" s="9">
        <v>132198854</v>
      </c>
      <c r="J667" s="10">
        <v>1</v>
      </c>
      <c r="K667" s="10">
        <v>0.4770549874010695</v>
      </c>
    </row>
    <row r="668" spans="1:11" x14ac:dyDescent="0.25">
      <c r="A668" s="6" t="s">
        <v>1722</v>
      </c>
      <c r="B668">
        <v>252796854</v>
      </c>
      <c r="C668">
        <v>252796854</v>
      </c>
      <c r="D668">
        <v>252796854</v>
      </c>
      <c r="E668">
        <v>120598000</v>
      </c>
      <c r="F668">
        <v>120598000</v>
      </c>
      <c r="G668">
        <v>120598000</v>
      </c>
      <c r="H668" s="9">
        <v>0</v>
      </c>
      <c r="I668" s="9">
        <v>132198854</v>
      </c>
      <c r="J668" s="10">
        <v>1</v>
      </c>
      <c r="K668" s="10">
        <v>0.4770549874010695</v>
      </c>
    </row>
    <row r="669" spans="1:11" x14ac:dyDescent="0.25">
      <c r="A669" s="7" t="s">
        <v>860</v>
      </c>
      <c r="B669">
        <v>252796854</v>
      </c>
      <c r="C669">
        <v>252796854</v>
      </c>
      <c r="D669">
        <v>252796854</v>
      </c>
      <c r="E669">
        <v>120598000</v>
      </c>
      <c r="F669">
        <v>120598000</v>
      </c>
      <c r="G669">
        <v>120598000</v>
      </c>
      <c r="H669" s="9">
        <v>0</v>
      </c>
      <c r="I669" s="9">
        <v>132198854</v>
      </c>
      <c r="J669" s="10">
        <v>1</v>
      </c>
      <c r="K669" s="10">
        <v>0.4770549874010695</v>
      </c>
    </row>
    <row r="670" spans="1:11" x14ac:dyDescent="0.25">
      <c r="A670" s="3" t="s">
        <v>1759</v>
      </c>
      <c r="B670">
        <v>334849037</v>
      </c>
      <c r="C670">
        <v>375849037</v>
      </c>
      <c r="D670">
        <v>375849037</v>
      </c>
      <c r="E670">
        <v>319305210</v>
      </c>
      <c r="F670">
        <v>308821768</v>
      </c>
      <c r="G670">
        <v>274900000</v>
      </c>
      <c r="H670" s="9">
        <v>0</v>
      </c>
      <c r="I670" s="9">
        <v>56543827</v>
      </c>
      <c r="J670" s="10">
        <v>1</v>
      </c>
      <c r="K670" s="10">
        <v>0.84955707895029142</v>
      </c>
    </row>
    <row r="671" spans="1:11" x14ac:dyDescent="0.25">
      <c r="A671" s="4" t="s">
        <v>1807</v>
      </c>
      <c r="B671">
        <v>334849037</v>
      </c>
      <c r="C671">
        <v>375849037</v>
      </c>
      <c r="D671">
        <v>375849037</v>
      </c>
      <c r="E671">
        <v>319305210</v>
      </c>
      <c r="F671">
        <v>308821768</v>
      </c>
      <c r="G671">
        <v>274900000</v>
      </c>
      <c r="H671" s="9">
        <v>0</v>
      </c>
      <c r="I671" s="9">
        <v>56543827</v>
      </c>
      <c r="J671" s="10">
        <v>1</v>
      </c>
      <c r="K671" s="10">
        <v>0.84955707895029142</v>
      </c>
    </row>
    <row r="672" spans="1:11" x14ac:dyDescent="0.25">
      <c r="A672" s="5" t="s">
        <v>1878</v>
      </c>
      <c r="B672">
        <v>334849037</v>
      </c>
      <c r="C672">
        <v>375849037</v>
      </c>
      <c r="D672">
        <v>375849037</v>
      </c>
      <c r="E672">
        <v>319305210</v>
      </c>
      <c r="F672">
        <v>308821768</v>
      </c>
      <c r="G672">
        <v>274900000</v>
      </c>
      <c r="H672" s="9">
        <v>0</v>
      </c>
      <c r="I672" s="9">
        <v>56543827</v>
      </c>
      <c r="J672" s="10">
        <v>1</v>
      </c>
      <c r="K672" s="10">
        <v>0.84955707895029142</v>
      </c>
    </row>
    <row r="673" spans="1:11" x14ac:dyDescent="0.25">
      <c r="A673" s="6" t="s">
        <v>1722</v>
      </c>
      <c r="B673">
        <v>334849037</v>
      </c>
      <c r="C673">
        <v>375849037</v>
      </c>
      <c r="D673">
        <v>375849037</v>
      </c>
      <c r="E673">
        <v>319305210</v>
      </c>
      <c r="F673">
        <v>308821768</v>
      </c>
      <c r="G673">
        <v>274900000</v>
      </c>
      <c r="H673" s="9">
        <v>0</v>
      </c>
      <c r="I673" s="9">
        <v>56543827</v>
      </c>
      <c r="J673" s="10">
        <v>1</v>
      </c>
      <c r="K673" s="10">
        <v>0.84955707895029142</v>
      </c>
    </row>
    <row r="674" spans="1:11" x14ac:dyDescent="0.25">
      <c r="A674" s="7" t="s">
        <v>816</v>
      </c>
      <c r="B674">
        <v>334849037</v>
      </c>
      <c r="C674">
        <v>375849037</v>
      </c>
      <c r="D674">
        <v>375849037</v>
      </c>
      <c r="E674">
        <v>319305210</v>
      </c>
      <c r="F674">
        <v>308821768</v>
      </c>
      <c r="G674">
        <v>274900000</v>
      </c>
      <c r="H674" s="9">
        <v>0</v>
      </c>
      <c r="I674" s="9">
        <v>56543827</v>
      </c>
      <c r="J674" s="10">
        <v>1</v>
      </c>
      <c r="K674" s="10">
        <v>0.84955707895029142</v>
      </c>
    </row>
    <row r="675" spans="1:11" x14ac:dyDescent="0.25">
      <c r="A675" s="3" t="s">
        <v>1765</v>
      </c>
      <c r="B675">
        <v>17888591535</v>
      </c>
      <c r="C675">
        <v>24517015125.369999</v>
      </c>
      <c r="D675">
        <v>17512474079</v>
      </c>
      <c r="E675">
        <v>15252099460</v>
      </c>
      <c r="F675">
        <v>10700481030.58</v>
      </c>
      <c r="G675">
        <v>10253179451.970001</v>
      </c>
      <c r="H675" s="9">
        <v>7004541046.3699989</v>
      </c>
      <c r="I675" s="9">
        <v>9264915665.3699989</v>
      </c>
      <c r="J675" s="10">
        <v>0.71429878349580334</v>
      </c>
      <c r="K675" s="10">
        <v>0.62210262472845879</v>
      </c>
    </row>
    <row r="676" spans="1:11" x14ac:dyDescent="0.25">
      <c r="A676" s="4" t="s">
        <v>1766</v>
      </c>
      <c r="B676">
        <v>143988473</v>
      </c>
      <c r="C676">
        <v>143988473</v>
      </c>
      <c r="D676">
        <v>143980000</v>
      </c>
      <c r="E676">
        <v>140400000</v>
      </c>
      <c r="F676">
        <v>140400000</v>
      </c>
      <c r="G676">
        <v>70400000</v>
      </c>
      <c r="H676" s="9">
        <v>8473</v>
      </c>
      <c r="I676" s="9">
        <v>3588473</v>
      </c>
      <c r="J676" s="10">
        <v>0.99994115501176262</v>
      </c>
      <c r="K676" s="10">
        <v>0.97507805364391908</v>
      </c>
    </row>
    <row r="677" spans="1:11" x14ac:dyDescent="0.25">
      <c r="A677" s="5" t="s">
        <v>1879</v>
      </c>
      <c r="B677">
        <v>64080317</v>
      </c>
      <c r="C677">
        <v>64080317</v>
      </c>
      <c r="D677">
        <v>64080000</v>
      </c>
      <c r="E677">
        <v>61000000</v>
      </c>
      <c r="F677">
        <v>61000000</v>
      </c>
      <c r="G677">
        <v>31000000</v>
      </c>
      <c r="H677" s="9">
        <v>317</v>
      </c>
      <c r="I677" s="9">
        <v>3080317</v>
      </c>
      <c r="J677" s="10">
        <v>0.99999505308314873</v>
      </c>
      <c r="K677" s="10">
        <v>0.95193037200487007</v>
      </c>
    </row>
    <row r="678" spans="1:11" x14ac:dyDescent="0.25">
      <c r="A678" s="6" t="s">
        <v>1722</v>
      </c>
      <c r="B678">
        <v>64080317</v>
      </c>
      <c r="C678">
        <v>64080317</v>
      </c>
      <c r="D678">
        <v>64080000</v>
      </c>
      <c r="E678">
        <v>61000000</v>
      </c>
      <c r="F678">
        <v>61000000</v>
      </c>
      <c r="G678">
        <v>31000000</v>
      </c>
      <c r="H678" s="9">
        <v>317</v>
      </c>
      <c r="I678" s="9">
        <v>3080317</v>
      </c>
      <c r="J678" s="10">
        <v>0.99999505308314873</v>
      </c>
      <c r="K678" s="10">
        <v>0.95193037200487007</v>
      </c>
    </row>
    <row r="679" spans="1:11" x14ac:dyDescent="0.25">
      <c r="A679" s="7" t="s">
        <v>818</v>
      </c>
      <c r="B679">
        <v>64080317</v>
      </c>
      <c r="C679">
        <v>64080317</v>
      </c>
      <c r="D679">
        <v>64080000</v>
      </c>
      <c r="E679">
        <v>61000000</v>
      </c>
      <c r="F679">
        <v>61000000</v>
      </c>
      <c r="G679">
        <v>31000000</v>
      </c>
      <c r="H679" s="9">
        <v>317</v>
      </c>
      <c r="I679" s="9">
        <v>3080317</v>
      </c>
      <c r="J679" s="10">
        <v>0.99999505308314873</v>
      </c>
      <c r="K679" s="10">
        <v>0.95193037200487007</v>
      </c>
    </row>
    <row r="680" spans="1:11" x14ac:dyDescent="0.25">
      <c r="A680" s="5" t="s">
        <v>1880</v>
      </c>
      <c r="B680">
        <v>79908156</v>
      </c>
      <c r="C680">
        <v>79908156</v>
      </c>
      <c r="D680">
        <v>79900000</v>
      </c>
      <c r="E680">
        <v>79400000</v>
      </c>
      <c r="F680">
        <v>79400000</v>
      </c>
      <c r="G680">
        <v>39400000</v>
      </c>
      <c r="H680" s="9">
        <v>8156</v>
      </c>
      <c r="I680" s="9">
        <v>508156</v>
      </c>
      <c r="J680" s="10">
        <v>0.99989793282177608</v>
      </c>
      <c r="K680" s="10">
        <v>0.99364074926219048</v>
      </c>
    </row>
    <row r="681" spans="1:11" x14ac:dyDescent="0.25">
      <c r="A681" s="6" t="s">
        <v>1722</v>
      </c>
      <c r="B681">
        <v>79908156</v>
      </c>
      <c r="C681">
        <v>79908156</v>
      </c>
      <c r="D681">
        <v>79900000</v>
      </c>
      <c r="E681">
        <v>79400000</v>
      </c>
      <c r="F681">
        <v>79400000</v>
      </c>
      <c r="G681">
        <v>39400000</v>
      </c>
      <c r="H681" s="9">
        <v>8156</v>
      </c>
      <c r="I681" s="9">
        <v>508156</v>
      </c>
      <c r="J681" s="10">
        <v>0.99989793282177608</v>
      </c>
      <c r="K681" s="10">
        <v>0.99364074926219048</v>
      </c>
    </row>
    <row r="682" spans="1:11" x14ac:dyDescent="0.25">
      <c r="A682" s="7" t="s">
        <v>820</v>
      </c>
      <c r="B682">
        <v>79908156</v>
      </c>
      <c r="C682">
        <v>79908156</v>
      </c>
      <c r="D682">
        <v>79900000</v>
      </c>
      <c r="E682">
        <v>79400000</v>
      </c>
      <c r="F682">
        <v>79400000</v>
      </c>
      <c r="G682">
        <v>39400000</v>
      </c>
      <c r="H682" s="9">
        <v>8156</v>
      </c>
      <c r="I682" s="9">
        <v>508156</v>
      </c>
      <c r="J682" s="10">
        <v>0.99989793282177608</v>
      </c>
      <c r="K682" s="10">
        <v>0.99364074926219048</v>
      </c>
    </row>
    <row r="683" spans="1:11" x14ac:dyDescent="0.25">
      <c r="A683" s="4" t="s">
        <v>1881</v>
      </c>
      <c r="B683">
        <v>545964306</v>
      </c>
      <c r="C683">
        <v>545964306</v>
      </c>
      <c r="D683">
        <v>545964306</v>
      </c>
      <c r="E683">
        <v>521752428</v>
      </c>
      <c r="F683">
        <v>429762000</v>
      </c>
      <c r="G683">
        <v>390312000</v>
      </c>
      <c r="H683" s="9">
        <v>0</v>
      </c>
      <c r="I683" s="9">
        <v>24211878</v>
      </c>
      <c r="J683" s="10">
        <v>1</v>
      </c>
      <c r="K683" s="10">
        <v>0.95565300197482139</v>
      </c>
    </row>
    <row r="684" spans="1:11" x14ac:dyDescent="0.25">
      <c r="A684" s="5" t="s">
        <v>1882</v>
      </c>
      <c r="B684">
        <v>115344572</v>
      </c>
      <c r="C684">
        <v>115344572</v>
      </c>
      <c r="D684">
        <v>115344572</v>
      </c>
      <c r="E684">
        <v>111672286</v>
      </c>
      <c r="F684">
        <v>54000000</v>
      </c>
      <c r="G684">
        <v>54000000</v>
      </c>
      <c r="H684" s="9">
        <v>0</v>
      </c>
      <c r="I684" s="9">
        <v>3672286</v>
      </c>
      <c r="J684" s="10">
        <v>1</v>
      </c>
      <c r="K684" s="10">
        <v>0.96816247235283859</v>
      </c>
    </row>
    <row r="685" spans="1:11" x14ac:dyDescent="0.25">
      <c r="A685" s="6" t="s">
        <v>1722</v>
      </c>
      <c r="B685">
        <v>115344572</v>
      </c>
      <c r="C685">
        <v>115344572</v>
      </c>
      <c r="D685">
        <v>115344572</v>
      </c>
      <c r="E685">
        <v>111672286</v>
      </c>
      <c r="F685">
        <v>54000000</v>
      </c>
      <c r="G685">
        <v>54000000</v>
      </c>
      <c r="H685" s="9">
        <v>0</v>
      </c>
      <c r="I685" s="9">
        <v>3672286</v>
      </c>
      <c r="J685" s="10">
        <v>1</v>
      </c>
      <c r="K685" s="10">
        <v>0.96816247235283859</v>
      </c>
    </row>
    <row r="686" spans="1:11" x14ac:dyDescent="0.25">
      <c r="A686" s="7" t="s">
        <v>822</v>
      </c>
      <c r="B686">
        <v>115344572</v>
      </c>
      <c r="C686">
        <v>115344572</v>
      </c>
      <c r="D686">
        <v>115344572</v>
      </c>
      <c r="E686">
        <v>111672286</v>
      </c>
      <c r="F686">
        <v>54000000</v>
      </c>
      <c r="G686">
        <v>54000000</v>
      </c>
      <c r="H686" s="9">
        <v>0</v>
      </c>
      <c r="I686" s="9">
        <v>3672286</v>
      </c>
      <c r="J686" s="10">
        <v>1</v>
      </c>
      <c r="K686" s="10">
        <v>0.96816247235283859</v>
      </c>
    </row>
    <row r="687" spans="1:11" x14ac:dyDescent="0.25">
      <c r="A687" s="5" t="s">
        <v>1883</v>
      </c>
      <c r="B687">
        <v>270611182</v>
      </c>
      <c r="C687">
        <v>270611182</v>
      </c>
      <c r="D687">
        <v>270611182</v>
      </c>
      <c r="E687">
        <v>257413333</v>
      </c>
      <c r="F687">
        <v>257250000</v>
      </c>
      <c r="G687">
        <v>220500000</v>
      </c>
      <c r="H687" s="9">
        <v>0</v>
      </c>
      <c r="I687" s="9">
        <v>13197849</v>
      </c>
      <c r="J687" s="10">
        <v>1</v>
      </c>
      <c r="K687" s="10">
        <v>0.95122947654099521</v>
      </c>
    </row>
    <row r="688" spans="1:11" x14ac:dyDescent="0.25">
      <c r="A688" s="6" t="s">
        <v>1722</v>
      </c>
      <c r="B688">
        <v>270611182</v>
      </c>
      <c r="C688">
        <v>270611182</v>
      </c>
      <c r="D688">
        <v>270611182</v>
      </c>
      <c r="E688">
        <v>257413333</v>
      </c>
      <c r="F688">
        <v>257250000</v>
      </c>
      <c r="G688">
        <v>220500000</v>
      </c>
      <c r="H688" s="9">
        <v>0</v>
      </c>
      <c r="I688" s="9">
        <v>13197849</v>
      </c>
      <c r="J688" s="10">
        <v>1</v>
      </c>
      <c r="K688" s="10">
        <v>0.95122947654099521</v>
      </c>
    </row>
    <row r="689" spans="1:11" x14ac:dyDescent="0.25">
      <c r="A689" s="7" t="s">
        <v>824</v>
      </c>
      <c r="B689">
        <v>270611182</v>
      </c>
      <c r="C689">
        <v>270611182</v>
      </c>
      <c r="D689">
        <v>270611182</v>
      </c>
      <c r="E689">
        <v>257413333</v>
      </c>
      <c r="F689">
        <v>257250000</v>
      </c>
      <c r="G689">
        <v>220500000</v>
      </c>
      <c r="H689" s="9">
        <v>0</v>
      </c>
      <c r="I689" s="9">
        <v>13197849</v>
      </c>
      <c r="J689" s="10">
        <v>1</v>
      </c>
      <c r="K689" s="10">
        <v>0.95122947654099521</v>
      </c>
    </row>
    <row r="690" spans="1:11" x14ac:dyDescent="0.25">
      <c r="A690" s="5" t="s">
        <v>1884</v>
      </c>
      <c r="B690">
        <v>91698934</v>
      </c>
      <c r="C690">
        <v>91698934</v>
      </c>
      <c r="D690">
        <v>91698934</v>
      </c>
      <c r="E690">
        <v>87012000</v>
      </c>
      <c r="F690">
        <v>87012000</v>
      </c>
      <c r="G690">
        <v>87012000</v>
      </c>
      <c r="H690" s="9">
        <v>0</v>
      </c>
      <c r="I690" s="9">
        <v>4686934</v>
      </c>
      <c r="J690" s="10">
        <v>1</v>
      </c>
      <c r="K690" s="10">
        <v>0.94888780277423945</v>
      </c>
    </row>
    <row r="691" spans="1:11" x14ac:dyDescent="0.25">
      <c r="A691" s="6" t="s">
        <v>1722</v>
      </c>
      <c r="B691">
        <v>91698934</v>
      </c>
      <c r="C691">
        <v>91698934</v>
      </c>
      <c r="D691">
        <v>91698934</v>
      </c>
      <c r="E691">
        <v>87012000</v>
      </c>
      <c r="F691">
        <v>87012000</v>
      </c>
      <c r="G691">
        <v>87012000</v>
      </c>
      <c r="H691" s="9">
        <v>0</v>
      </c>
      <c r="I691" s="9">
        <v>4686934</v>
      </c>
      <c r="J691" s="10">
        <v>1</v>
      </c>
      <c r="K691" s="10">
        <v>0.94888780277423945</v>
      </c>
    </row>
    <row r="692" spans="1:11" x14ac:dyDescent="0.25">
      <c r="A692" s="7" t="s">
        <v>826</v>
      </c>
      <c r="B692">
        <v>91698934</v>
      </c>
      <c r="C692">
        <v>91698934</v>
      </c>
      <c r="D692">
        <v>91698934</v>
      </c>
      <c r="E692">
        <v>87012000</v>
      </c>
      <c r="F692">
        <v>87012000</v>
      </c>
      <c r="G692">
        <v>87012000</v>
      </c>
      <c r="H692" s="9">
        <v>0</v>
      </c>
      <c r="I692" s="9">
        <v>4686934</v>
      </c>
      <c r="J692" s="10">
        <v>1</v>
      </c>
      <c r="K692" s="10">
        <v>0.94888780277423945</v>
      </c>
    </row>
    <row r="693" spans="1:11" x14ac:dyDescent="0.25">
      <c r="A693" s="5" t="s">
        <v>1885</v>
      </c>
      <c r="B693">
        <v>68309618</v>
      </c>
      <c r="C693">
        <v>68309618</v>
      </c>
      <c r="D693">
        <v>68309618</v>
      </c>
      <c r="E693">
        <v>65654809</v>
      </c>
      <c r="F693">
        <v>31500000</v>
      </c>
      <c r="G693">
        <v>28800000</v>
      </c>
      <c r="H693" s="9">
        <v>0</v>
      </c>
      <c r="I693" s="9">
        <v>2654809</v>
      </c>
      <c r="J693" s="10">
        <v>1</v>
      </c>
      <c r="K693" s="10">
        <v>0.96113564857001543</v>
      </c>
    </row>
    <row r="694" spans="1:11" x14ac:dyDescent="0.25">
      <c r="A694" s="6" t="s">
        <v>1722</v>
      </c>
      <c r="B694">
        <v>68309618</v>
      </c>
      <c r="C694">
        <v>68309618</v>
      </c>
      <c r="D694">
        <v>68309618</v>
      </c>
      <c r="E694">
        <v>65654809</v>
      </c>
      <c r="F694">
        <v>31500000</v>
      </c>
      <c r="G694">
        <v>28800000</v>
      </c>
      <c r="H694" s="9">
        <v>0</v>
      </c>
      <c r="I694" s="9">
        <v>2654809</v>
      </c>
      <c r="J694" s="10">
        <v>1</v>
      </c>
      <c r="K694" s="10">
        <v>0.96113564857001543</v>
      </c>
    </row>
    <row r="695" spans="1:11" x14ac:dyDescent="0.25">
      <c r="A695" s="7" t="s">
        <v>828</v>
      </c>
      <c r="B695">
        <v>68309618</v>
      </c>
      <c r="C695">
        <v>68309618</v>
      </c>
      <c r="D695">
        <v>68309618</v>
      </c>
      <c r="E695">
        <v>65654809</v>
      </c>
      <c r="F695">
        <v>31500000</v>
      </c>
      <c r="G695">
        <v>28800000</v>
      </c>
      <c r="H695" s="9">
        <v>0</v>
      </c>
      <c r="I695" s="9">
        <v>2654809</v>
      </c>
      <c r="J695" s="10">
        <v>1</v>
      </c>
      <c r="K695" s="10">
        <v>0.96113564857001543</v>
      </c>
    </row>
    <row r="696" spans="1:11" x14ac:dyDescent="0.25">
      <c r="A696" s="4" t="s">
        <v>1876</v>
      </c>
      <c r="B696">
        <v>1009437600</v>
      </c>
      <c r="C696">
        <v>1169176454.6199999</v>
      </c>
      <c r="D696">
        <v>1009340682</v>
      </c>
      <c r="E696">
        <v>890999089</v>
      </c>
      <c r="F696">
        <v>480346000</v>
      </c>
      <c r="G696">
        <v>421596000</v>
      </c>
      <c r="H696" s="9">
        <v>159835772.61999989</v>
      </c>
      <c r="I696" s="9">
        <v>278177365.61999989</v>
      </c>
      <c r="J696" s="10">
        <v>0.86329200182880095</v>
      </c>
      <c r="K696" s="10">
        <v>0.76207409538501891</v>
      </c>
    </row>
    <row r="697" spans="1:11" x14ac:dyDescent="0.25">
      <c r="A697" s="5" t="s">
        <v>1877</v>
      </c>
      <c r="B697">
        <v>310148738</v>
      </c>
      <c r="C697">
        <v>469887592.62</v>
      </c>
      <c r="D697">
        <v>310148738</v>
      </c>
      <c r="E697">
        <v>303633134</v>
      </c>
      <c r="F697">
        <v>213000000</v>
      </c>
      <c r="G697">
        <v>193150000</v>
      </c>
      <c r="H697" s="9">
        <v>159738854.62</v>
      </c>
      <c r="I697" s="9">
        <v>166254458.62</v>
      </c>
      <c r="J697" s="10">
        <v>0.66004879224555002</v>
      </c>
      <c r="K697" s="10">
        <v>0.6461824886820311</v>
      </c>
    </row>
    <row r="698" spans="1:11" x14ac:dyDescent="0.25">
      <c r="A698" s="6" t="s">
        <v>1722</v>
      </c>
      <c r="B698">
        <v>310148738</v>
      </c>
      <c r="C698">
        <v>310148738</v>
      </c>
      <c r="D698">
        <v>310148738</v>
      </c>
      <c r="E698">
        <v>303633134</v>
      </c>
      <c r="F698">
        <v>213000000</v>
      </c>
      <c r="G698">
        <v>193150000</v>
      </c>
      <c r="H698" s="9">
        <v>0</v>
      </c>
      <c r="I698" s="9">
        <v>6515604</v>
      </c>
      <c r="J698" s="10">
        <v>1</v>
      </c>
      <c r="K698" s="10">
        <v>0.97899200221798099</v>
      </c>
    </row>
    <row r="699" spans="1:11" x14ac:dyDescent="0.25">
      <c r="A699" s="7" t="s">
        <v>830</v>
      </c>
      <c r="B699">
        <v>310148738</v>
      </c>
      <c r="C699">
        <v>310148738</v>
      </c>
      <c r="D699">
        <v>310148738</v>
      </c>
      <c r="E699">
        <v>303633134</v>
      </c>
      <c r="F699">
        <v>213000000</v>
      </c>
      <c r="G699">
        <v>193150000</v>
      </c>
      <c r="H699" s="9">
        <v>0</v>
      </c>
      <c r="I699" s="9">
        <v>6515604</v>
      </c>
      <c r="J699" s="10">
        <v>1</v>
      </c>
      <c r="K699" s="10">
        <v>0.97899200221798099</v>
      </c>
    </row>
    <row r="700" spans="1:11" x14ac:dyDescent="0.25">
      <c r="A700" s="6" t="s">
        <v>1875</v>
      </c>
      <c r="B700">
        <v>0</v>
      </c>
      <c r="C700">
        <v>159738854.62</v>
      </c>
      <c r="D700">
        <v>0</v>
      </c>
      <c r="E700">
        <v>0</v>
      </c>
      <c r="F700">
        <v>0</v>
      </c>
      <c r="G700">
        <v>0</v>
      </c>
      <c r="H700" s="9">
        <v>159738854.62</v>
      </c>
      <c r="I700" s="9">
        <v>159738854.62</v>
      </c>
      <c r="J700" s="10">
        <v>0</v>
      </c>
      <c r="K700" s="10">
        <v>0</v>
      </c>
    </row>
    <row r="701" spans="1:11" x14ac:dyDescent="0.25">
      <c r="A701" s="7" t="s">
        <v>812</v>
      </c>
      <c r="B701">
        <v>0</v>
      </c>
      <c r="C701">
        <v>159738854.62</v>
      </c>
      <c r="D701">
        <v>0</v>
      </c>
      <c r="E701">
        <v>0</v>
      </c>
      <c r="F701">
        <v>0</v>
      </c>
      <c r="G701">
        <v>0</v>
      </c>
      <c r="H701" s="9">
        <v>159738854.62</v>
      </c>
      <c r="I701" s="9">
        <v>159738854.62</v>
      </c>
      <c r="J701" s="10">
        <v>0</v>
      </c>
      <c r="K701" s="10">
        <v>0</v>
      </c>
    </row>
    <row r="702" spans="1:11" x14ac:dyDescent="0.25">
      <c r="A702" s="5" t="s">
        <v>1886</v>
      </c>
      <c r="B702">
        <v>631043324</v>
      </c>
      <c r="C702">
        <v>631043324</v>
      </c>
      <c r="D702">
        <v>631001616</v>
      </c>
      <c r="E702">
        <v>520952396</v>
      </c>
      <c r="F702">
        <v>229000000</v>
      </c>
      <c r="G702">
        <v>196100000</v>
      </c>
      <c r="H702" s="9">
        <v>41708</v>
      </c>
      <c r="I702" s="9">
        <v>110090928</v>
      </c>
      <c r="J702" s="10">
        <v>0.99993390628121126</v>
      </c>
      <c r="K702" s="10">
        <v>0.82554141084614341</v>
      </c>
    </row>
    <row r="703" spans="1:11" x14ac:dyDescent="0.25">
      <c r="A703" s="6" t="s">
        <v>1722</v>
      </c>
      <c r="B703">
        <v>631043324</v>
      </c>
      <c r="C703">
        <v>631043324</v>
      </c>
      <c r="D703">
        <v>631001616</v>
      </c>
      <c r="E703">
        <v>520952396</v>
      </c>
      <c r="F703">
        <v>229000000</v>
      </c>
      <c r="G703">
        <v>196100000</v>
      </c>
      <c r="H703" s="9">
        <v>41708</v>
      </c>
      <c r="I703" s="9">
        <v>110090928</v>
      </c>
      <c r="J703" s="10">
        <v>0.99993390628121126</v>
      </c>
      <c r="K703" s="10">
        <v>0.82554141084614341</v>
      </c>
    </row>
    <row r="704" spans="1:11" x14ac:dyDescent="0.25">
      <c r="A704" s="7" t="s">
        <v>832</v>
      </c>
      <c r="B704">
        <v>538959908</v>
      </c>
      <c r="C704">
        <v>538959908</v>
      </c>
      <c r="D704">
        <v>538959908</v>
      </c>
      <c r="E704">
        <v>441844011</v>
      </c>
      <c r="F704">
        <v>184000000</v>
      </c>
      <c r="G704">
        <v>156600000</v>
      </c>
      <c r="H704" s="9">
        <v>0</v>
      </c>
      <c r="I704" s="9">
        <v>97115897</v>
      </c>
      <c r="J704" s="10">
        <v>1</v>
      </c>
      <c r="K704" s="10">
        <v>0.81980868046311151</v>
      </c>
    </row>
    <row r="705" spans="1:11" x14ac:dyDescent="0.25">
      <c r="A705" s="7" t="s">
        <v>834</v>
      </c>
      <c r="B705">
        <v>92083416</v>
      </c>
      <c r="C705">
        <v>92083416</v>
      </c>
      <c r="D705">
        <v>92041708</v>
      </c>
      <c r="E705">
        <v>79108385</v>
      </c>
      <c r="F705">
        <v>45000000</v>
      </c>
      <c r="G705">
        <v>39500000</v>
      </c>
      <c r="H705" s="9">
        <v>41708</v>
      </c>
      <c r="I705" s="9">
        <v>12975031</v>
      </c>
      <c r="J705" s="10">
        <v>0.99954706285005757</v>
      </c>
      <c r="K705" s="10">
        <v>0.85909481246872943</v>
      </c>
    </row>
    <row r="706" spans="1:11" x14ac:dyDescent="0.25">
      <c r="A706" s="5" t="s">
        <v>1887</v>
      </c>
      <c r="B706">
        <v>68245538</v>
      </c>
      <c r="C706">
        <v>68245538</v>
      </c>
      <c r="D706">
        <v>68190328</v>
      </c>
      <c r="E706">
        <v>66413559</v>
      </c>
      <c r="F706">
        <v>38346000</v>
      </c>
      <c r="G706">
        <v>32346000</v>
      </c>
      <c r="H706" s="9">
        <v>55210</v>
      </c>
      <c r="I706" s="9">
        <v>1831979</v>
      </c>
      <c r="J706" s="10">
        <v>0.99919100938144845</v>
      </c>
      <c r="K706" s="10">
        <v>0.97315606186590542</v>
      </c>
    </row>
    <row r="707" spans="1:11" x14ac:dyDescent="0.25">
      <c r="A707" s="6" t="s">
        <v>1722</v>
      </c>
      <c r="B707">
        <v>68245538</v>
      </c>
      <c r="C707">
        <v>68245538</v>
      </c>
      <c r="D707">
        <v>68190328</v>
      </c>
      <c r="E707">
        <v>66413559</v>
      </c>
      <c r="F707">
        <v>38346000</v>
      </c>
      <c r="G707">
        <v>32346000</v>
      </c>
      <c r="H707" s="9">
        <v>55210</v>
      </c>
      <c r="I707" s="9">
        <v>1831979</v>
      </c>
      <c r="J707" s="10">
        <v>0.99919100938144845</v>
      </c>
      <c r="K707" s="10">
        <v>0.97315606186590542</v>
      </c>
    </row>
    <row r="708" spans="1:11" x14ac:dyDescent="0.25">
      <c r="A708" s="7" t="s">
        <v>836</v>
      </c>
      <c r="B708">
        <v>68245538</v>
      </c>
      <c r="C708">
        <v>68245538</v>
      </c>
      <c r="D708">
        <v>68190328</v>
      </c>
      <c r="E708">
        <v>66413559</v>
      </c>
      <c r="F708">
        <v>38346000</v>
      </c>
      <c r="G708">
        <v>32346000</v>
      </c>
      <c r="H708" s="9">
        <v>55210</v>
      </c>
      <c r="I708" s="9">
        <v>1831979</v>
      </c>
      <c r="J708" s="10">
        <v>0.99919100938144845</v>
      </c>
      <c r="K708" s="10">
        <v>0.97315606186590542</v>
      </c>
    </row>
    <row r="709" spans="1:11" x14ac:dyDescent="0.25">
      <c r="A709" s="4" t="s">
        <v>1888</v>
      </c>
      <c r="B709">
        <v>255488226</v>
      </c>
      <c r="C709">
        <v>255488226</v>
      </c>
      <c r="D709">
        <v>255442258</v>
      </c>
      <c r="E709">
        <v>245015841</v>
      </c>
      <c r="F709">
        <v>158550841</v>
      </c>
      <c r="G709">
        <v>158550841</v>
      </c>
      <c r="H709" s="9">
        <v>45968</v>
      </c>
      <c r="I709" s="9">
        <v>10472385</v>
      </c>
      <c r="J709" s="10">
        <v>0.99982007781446647</v>
      </c>
      <c r="K709" s="10">
        <v>0.95901030288573841</v>
      </c>
    </row>
    <row r="710" spans="1:11" x14ac:dyDescent="0.25">
      <c r="A710" s="5" t="s">
        <v>1889</v>
      </c>
      <c r="B710">
        <v>187178608</v>
      </c>
      <c r="C710">
        <v>187178608</v>
      </c>
      <c r="D710">
        <v>187178608</v>
      </c>
      <c r="E710">
        <v>179975000</v>
      </c>
      <c r="F710">
        <v>93510000</v>
      </c>
      <c r="G710">
        <v>93510000</v>
      </c>
      <c r="H710" s="9">
        <v>0</v>
      </c>
      <c r="I710" s="9">
        <v>7203608</v>
      </c>
      <c r="J710" s="10">
        <v>1</v>
      </c>
      <c r="K710" s="10">
        <v>0.96151479019440089</v>
      </c>
    </row>
    <row r="711" spans="1:11" x14ac:dyDescent="0.25">
      <c r="A711" s="6" t="s">
        <v>1722</v>
      </c>
      <c r="B711">
        <v>187178608</v>
      </c>
      <c r="C711">
        <v>187178608</v>
      </c>
      <c r="D711">
        <v>187178608</v>
      </c>
      <c r="E711">
        <v>179975000</v>
      </c>
      <c r="F711">
        <v>93510000</v>
      </c>
      <c r="G711">
        <v>93510000</v>
      </c>
      <c r="H711" s="9">
        <v>0</v>
      </c>
      <c r="I711" s="9">
        <v>7203608</v>
      </c>
      <c r="J711" s="10">
        <v>1</v>
      </c>
      <c r="K711" s="10">
        <v>0.96151479019440089</v>
      </c>
    </row>
    <row r="712" spans="1:11" x14ac:dyDescent="0.25">
      <c r="A712" s="7" t="s">
        <v>838</v>
      </c>
      <c r="B712">
        <v>187178608</v>
      </c>
      <c r="C712">
        <v>187178608</v>
      </c>
      <c r="D712">
        <v>187178608</v>
      </c>
      <c r="E712">
        <v>179975000</v>
      </c>
      <c r="F712">
        <v>93510000</v>
      </c>
      <c r="G712">
        <v>93510000</v>
      </c>
      <c r="H712" s="9">
        <v>0</v>
      </c>
      <c r="I712" s="9">
        <v>7203608</v>
      </c>
      <c r="J712" s="10">
        <v>1</v>
      </c>
      <c r="K712" s="10">
        <v>0.96151479019440089</v>
      </c>
    </row>
    <row r="713" spans="1:11" x14ac:dyDescent="0.25">
      <c r="A713" s="5" t="s">
        <v>1890</v>
      </c>
      <c r="B713">
        <v>68309618</v>
      </c>
      <c r="C713">
        <v>68309618</v>
      </c>
      <c r="D713">
        <v>68263650</v>
      </c>
      <c r="E713">
        <v>65040841</v>
      </c>
      <c r="F713">
        <v>65040841</v>
      </c>
      <c r="G713">
        <v>65040841</v>
      </c>
      <c r="H713" s="9">
        <v>45968</v>
      </c>
      <c r="I713" s="9">
        <v>3268777</v>
      </c>
      <c r="J713" s="10">
        <v>0.9993270640160804</v>
      </c>
      <c r="K713" s="10">
        <v>0.9521476316848968</v>
      </c>
    </row>
    <row r="714" spans="1:11" x14ac:dyDescent="0.25">
      <c r="A714" s="6" t="s">
        <v>1722</v>
      </c>
      <c r="B714">
        <v>68309618</v>
      </c>
      <c r="C714">
        <v>68309618</v>
      </c>
      <c r="D714">
        <v>68263650</v>
      </c>
      <c r="E714">
        <v>65040841</v>
      </c>
      <c r="F714">
        <v>65040841</v>
      </c>
      <c r="G714">
        <v>65040841</v>
      </c>
      <c r="H714" s="9">
        <v>45968</v>
      </c>
      <c r="I714" s="9">
        <v>3268777</v>
      </c>
      <c r="J714" s="10">
        <v>0.9993270640160804</v>
      </c>
      <c r="K714" s="10">
        <v>0.9521476316848968</v>
      </c>
    </row>
    <row r="715" spans="1:11" x14ac:dyDescent="0.25">
      <c r="A715" s="7" t="s">
        <v>840</v>
      </c>
      <c r="B715">
        <v>68309618</v>
      </c>
      <c r="C715">
        <v>68309618</v>
      </c>
      <c r="D715">
        <v>68263650</v>
      </c>
      <c r="E715">
        <v>65040841</v>
      </c>
      <c r="F715">
        <v>65040841</v>
      </c>
      <c r="G715">
        <v>65040841</v>
      </c>
      <c r="H715" s="9">
        <v>45968</v>
      </c>
      <c r="I715" s="9">
        <v>3268777</v>
      </c>
      <c r="J715" s="10">
        <v>0.9993270640160804</v>
      </c>
      <c r="K715" s="10">
        <v>0.9521476316848968</v>
      </c>
    </row>
    <row r="716" spans="1:11" x14ac:dyDescent="0.25">
      <c r="A716" s="4" t="s">
        <v>1872</v>
      </c>
      <c r="B716">
        <v>14589395990</v>
      </c>
      <c r="C716">
        <v>21099080725.75</v>
      </c>
      <c r="D716">
        <v>14254501397</v>
      </c>
      <c r="E716">
        <v>12313622716</v>
      </c>
      <c r="F716">
        <v>8523998575.5799999</v>
      </c>
      <c r="G716">
        <v>8328534859.9700003</v>
      </c>
      <c r="H716" s="9">
        <v>6844579328.75</v>
      </c>
      <c r="I716" s="9">
        <v>8785458009.75</v>
      </c>
      <c r="J716" s="10">
        <v>0.67559822071315867</v>
      </c>
      <c r="K716" s="10">
        <v>0.58360944138064064</v>
      </c>
    </row>
    <row r="717" spans="1:11" x14ac:dyDescent="0.25">
      <c r="A717" s="5" t="s">
        <v>1873</v>
      </c>
      <c r="B717">
        <v>14589395990</v>
      </c>
      <c r="C717">
        <v>21099080725.75</v>
      </c>
      <c r="D717">
        <v>14254501397</v>
      </c>
      <c r="E717">
        <v>12313622716</v>
      </c>
      <c r="F717">
        <v>8523998575.5799999</v>
      </c>
      <c r="G717">
        <v>8328534859.9700003</v>
      </c>
      <c r="H717" s="9">
        <v>6844579328.75</v>
      </c>
      <c r="I717" s="9">
        <v>8785458009.75</v>
      </c>
      <c r="J717" s="10">
        <v>0.67559822071315867</v>
      </c>
      <c r="K717" s="10">
        <v>0.58360944138064064</v>
      </c>
    </row>
    <row r="718" spans="1:11" x14ac:dyDescent="0.25">
      <c r="A718" s="6" t="s">
        <v>1871</v>
      </c>
      <c r="B718">
        <v>14369366990</v>
      </c>
      <c r="C718">
        <v>20741992542.75</v>
      </c>
      <c r="D718">
        <v>14083298123</v>
      </c>
      <c r="E718">
        <v>12166857716</v>
      </c>
      <c r="F718">
        <v>8430598575.5799999</v>
      </c>
      <c r="G718">
        <v>8243534859.9700003</v>
      </c>
      <c r="H718" s="9">
        <v>6658694419.75</v>
      </c>
      <c r="I718" s="9">
        <v>8575134826.75</v>
      </c>
      <c r="J718" s="10">
        <v>0.67897518013150426</v>
      </c>
      <c r="K718" s="10">
        <v>0.58658095122364273</v>
      </c>
    </row>
    <row r="719" spans="1:11" x14ac:dyDescent="0.25">
      <c r="A719" s="7" t="s">
        <v>800</v>
      </c>
      <c r="B719">
        <v>12821951886</v>
      </c>
      <c r="C719">
        <v>12821951886</v>
      </c>
      <c r="D719">
        <v>7167773821</v>
      </c>
      <c r="E719">
        <v>5642221492</v>
      </c>
      <c r="F719">
        <v>3772413734.3299999</v>
      </c>
      <c r="G719">
        <v>3724983324.3299999</v>
      </c>
      <c r="H719" s="9">
        <v>5654178065</v>
      </c>
      <c r="I719" s="9">
        <v>7179730394</v>
      </c>
      <c r="J719" s="10">
        <v>0.55902360925455741</v>
      </c>
      <c r="K719" s="10">
        <v>0.44004388272277128</v>
      </c>
    </row>
    <row r="720" spans="1:11" x14ac:dyDescent="0.25">
      <c r="A720" s="7" t="s">
        <v>868</v>
      </c>
      <c r="B720">
        <v>1547415104</v>
      </c>
      <c r="C720">
        <v>1547415104</v>
      </c>
      <c r="D720">
        <v>1522489415</v>
      </c>
      <c r="E720">
        <v>1187370391</v>
      </c>
      <c r="F720">
        <v>917248577.25</v>
      </c>
      <c r="G720">
        <v>777615271.63999999</v>
      </c>
      <c r="H720" s="9">
        <v>24925689</v>
      </c>
      <c r="I720" s="9">
        <v>360044713</v>
      </c>
      <c r="J720" s="10">
        <v>0.98389204749548576</v>
      </c>
      <c r="K720" s="10">
        <v>0.76732506224780905</v>
      </c>
    </row>
    <row r="721" spans="1:11" x14ac:dyDescent="0.25">
      <c r="A721" s="7" t="s">
        <v>804</v>
      </c>
      <c r="B721">
        <v>0</v>
      </c>
      <c r="C721">
        <v>6372625552.75</v>
      </c>
      <c r="D721">
        <v>5393034887</v>
      </c>
      <c r="E721">
        <v>5337265833</v>
      </c>
      <c r="F721">
        <v>3740936264</v>
      </c>
      <c r="G721">
        <v>3740936264</v>
      </c>
      <c r="H721" s="9">
        <v>979590665.75</v>
      </c>
      <c r="I721" s="9">
        <v>1035359719.75</v>
      </c>
      <c r="J721" s="10">
        <v>0.8462814647367326</v>
      </c>
      <c r="K721" s="10">
        <v>0.83753011828802526</v>
      </c>
    </row>
    <row r="722" spans="1:11" x14ac:dyDescent="0.25">
      <c r="A722" s="6" t="s">
        <v>1874</v>
      </c>
      <c r="B722">
        <v>220029000</v>
      </c>
      <c r="C722">
        <v>357088183</v>
      </c>
      <c r="D722">
        <v>171203274</v>
      </c>
      <c r="E722">
        <v>146765000</v>
      </c>
      <c r="F722">
        <v>93400000</v>
      </c>
      <c r="G722">
        <v>85000000</v>
      </c>
      <c r="H722" s="9">
        <v>185884909</v>
      </c>
      <c r="I722" s="9">
        <v>210323183</v>
      </c>
      <c r="J722" s="10">
        <v>0.47944256391144707</v>
      </c>
      <c r="K722" s="10">
        <v>0.41100491975675374</v>
      </c>
    </row>
    <row r="723" spans="1:11" x14ac:dyDescent="0.25">
      <c r="A723" s="7" t="s">
        <v>806</v>
      </c>
      <c r="B723">
        <v>220029000</v>
      </c>
      <c r="C723">
        <v>220029000</v>
      </c>
      <c r="D723">
        <v>34144091</v>
      </c>
      <c r="E723">
        <v>34144091</v>
      </c>
      <c r="F723">
        <v>0</v>
      </c>
      <c r="G723">
        <v>0</v>
      </c>
      <c r="H723" s="9">
        <v>185884909</v>
      </c>
      <c r="I723" s="9">
        <v>185884909</v>
      </c>
      <c r="J723" s="10">
        <v>0.15517995809643273</v>
      </c>
      <c r="K723" s="10">
        <v>0.15517995809643273</v>
      </c>
    </row>
    <row r="724" spans="1:11" x14ac:dyDescent="0.25">
      <c r="A724" s="7" t="s">
        <v>810</v>
      </c>
      <c r="B724">
        <v>0</v>
      </c>
      <c r="C724">
        <v>137059183</v>
      </c>
      <c r="D724">
        <v>137059183</v>
      </c>
      <c r="E724">
        <v>112620909</v>
      </c>
      <c r="F724">
        <v>93400000</v>
      </c>
      <c r="G724">
        <v>85000000</v>
      </c>
      <c r="H724" s="9">
        <v>0</v>
      </c>
      <c r="I724" s="9">
        <v>24438274</v>
      </c>
      <c r="J724" s="10">
        <v>1</v>
      </c>
      <c r="K724" s="10">
        <v>0.82169546421417095</v>
      </c>
    </row>
    <row r="725" spans="1:11" x14ac:dyDescent="0.25">
      <c r="A725" s="4" t="s">
        <v>1891</v>
      </c>
      <c r="B725">
        <v>753806154</v>
      </c>
      <c r="C725">
        <v>712806154</v>
      </c>
      <c r="D725">
        <v>712780322</v>
      </c>
      <c r="E725">
        <v>621251752</v>
      </c>
      <c r="F725">
        <v>478635952</v>
      </c>
      <c r="G725">
        <v>432605714</v>
      </c>
      <c r="H725" s="9">
        <v>25832</v>
      </c>
      <c r="I725" s="9">
        <v>91554402</v>
      </c>
      <c r="J725" s="10">
        <v>0.99996376013330546</v>
      </c>
      <c r="K725" s="10">
        <v>0.87155778399747097</v>
      </c>
    </row>
    <row r="726" spans="1:11" x14ac:dyDescent="0.25">
      <c r="A726" s="5" t="s">
        <v>1892</v>
      </c>
      <c r="B726">
        <v>284481907</v>
      </c>
      <c r="C726">
        <v>284481907</v>
      </c>
      <c r="D726">
        <v>284481907</v>
      </c>
      <c r="E726">
        <v>264395000</v>
      </c>
      <c r="F726">
        <v>229395000</v>
      </c>
      <c r="G726">
        <v>184900000</v>
      </c>
      <c r="H726" s="9">
        <v>0</v>
      </c>
      <c r="I726" s="9">
        <v>20086907</v>
      </c>
      <c r="J726" s="10">
        <v>1</v>
      </c>
      <c r="K726" s="10">
        <v>0.9293912670516512</v>
      </c>
    </row>
    <row r="727" spans="1:11" x14ac:dyDescent="0.25">
      <c r="A727" s="6" t="s">
        <v>1722</v>
      </c>
      <c r="B727">
        <v>284481907</v>
      </c>
      <c r="C727">
        <v>284481907</v>
      </c>
      <c r="D727">
        <v>284481907</v>
      </c>
      <c r="E727">
        <v>264395000</v>
      </c>
      <c r="F727">
        <v>229395000</v>
      </c>
      <c r="G727">
        <v>184900000</v>
      </c>
      <c r="H727" s="9">
        <v>0</v>
      </c>
      <c r="I727" s="9">
        <v>20086907</v>
      </c>
      <c r="J727" s="10">
        <v>1</v>
      </c>
      <c r="K727" s="10">
        <v>0.9293912670516512</v>
      </c>
    </row>
    <row r="728" spans="1:11" x14ac:dyDescent="0.25">
      <c r="A728" s="7" t="s">
        <v>842</v>
      </c>
      <c r="B728">
        <v>284481907</v>
      </c>
      <c r="C728">
        <v>284481907</v>
      </c>
      <c r="D728">
        <v>284481907</v>
      </c>
      <c r="E728">
        <v>264395000</v>
      </c>
      <c r="F728">
        <v>229395000</v>
      </c>
      <c r="G728">
        <v>184900000</v>
      </c>
      <c r="H728" s="9">
        <v>0</v>
      </c>
      <c r="I728" s="9">
        <v>20086907</v>
      </c>
      <c r="J728" s="10">
        <v>1</v>
      </c>
      <c r="K728" s="10">
        <v>0.9293912670516512</v>
      </c>
    </row>
    <row r="729" spans="1:11" x14ac:dyDescent="0.25">
      <c r="A729" s="5" t="s">
        <v>1893</v>
      </c>
      <c r="B729">
        <v>288361430</v>
      </c>
      <c r="C729">
        <v>247361430</v>
      </c>
      <c r="D729">
        <v>247361430</v>
      </c>
      <c r="E729">
        <v>177256752</v>
      </c>
      <c r="F729">
        <v>131640952</v>
      </c>
      <c r="G729">
        <v>130105714</v>
      </c>
      <c r="H729" s="9">
        <v>0</v>
      </c>
      <c r="I729" s="9">
        <v>70104678</v>
      </c>
      <c r="J729" s="10">
        <v>1</v>
      </c>
      <c r="K729" s="10">
        <v>0.7165901005666081</v>
      </c>
    </row>
    <row r="730" spans="1:11" x14ac:dyDescent="0.25">
      <c r="A730" s="6" t="s">
        <v>1722</v>
      </c>
      <c r="B730">
        <v>288361430</v>
      </c>
      <c r="C730">
        <v>247361430</v>
      </c>
      <c r="D730">
        <v>247361430</v>
      </c>
      <c r="E730">
        <v>177256752</v>
      </c>
      <c r="F730">
        <v>131640952</v>
      </c>
      <c r="G730">
        <v>130105714</v>
      </c>
      <c r="H730" s="9">
        <v>0</v>
      </c>
      <c r="I730" s="9">
        <v>70104678</v>
      </c>
      <c r="J730" s="10">
        <v>1</v>
      </c>
      <c r="K730" s="10">
        <v>0.7165901005666081</v>
      </c>
    </row>
    <row r="731" spans="1:11" x14ac:dyDescent="0.25">
      <c r="A731" s="7" t="s">
        <v>844</v>
      </c>
      <c r="B731">
        <v>288361430</v>
      </c>
      <c r="C731">
        <v>247361430</v>
      </c>
      <c r="D731">
        <v>247361430</v>
      </c>
      <c r="E731">
        <v>177256752</v>
      </c>
      <c r="F731">
        <v>131640952</v>
      </c>
      <c r="G731">
        <v>130105714</v>
      </c>
      <c r="H731" s="9">
        <v>0</v>
      </c>
      <c r="I731" s="9">
        <v>70104678</v>
      </c>
      <c r="J731" s="10">
        <v>1</v>
      </c>
      <c r="K731" s="10">
        <v>0.7165901005666081</v>
      </c>
    </row>
    <row r="732" spans="1:11" x14ac:dyDescent="0.25">
      <c r="A732" s="5" t="s">
        <v>1894</v>
      </c>
      <c r="B732">
        <v>180962817</v>
      </c>
      <c r="C732">
        <v>180962817</v>
      </c>
      <c r="D732">
        <v>180936985</v>
      </c>
      <c r="E732">
        <v>179600000</v>
      </c>
      <c r="F732">
        <v>117600000</v>
      </c>
      <c r="G732">
        <v>117600000</v>
      </c>
      <c r="H732" s="9">
        <v>25832</v>
      </c>
      <c r="I732" s="9">
        <v>1362817</v>
      </c>
      <c r="J732" s="10">
        <v>0.99985725244319112</v>
      </c>
      <c r="K732" s="10">
        <v>0.99246907722485334</v>
      </c>
    </row>
    <row r="733" spans="1:11" x14ac:dyDescent="0.25">
      <c r="A733" s="6" t="s">
        <v>1722</v>
      </c>
      <c r="B733">
        <v>180962817</v>
      </c>
      <c r="C733">
        <v>180962817</v>
      </c>
      <c r="D733">
        <v>180936985</v>
      </c>
      <c r="E733">
        <v>179600000</v>
      </c>
      <c r="F733">
        <v>117600000</v>
      </c>
      <c r="G733">
        <v>117600000</v>
      </c>
      <c r="H733" s="9">
        <v>25832</v>
      </c>
      <c r="I733" s="9">
        <v>1362817</v>
      </c>
      <c r="J733" s="10">
        <v>0.99985725244319112</v>
      </c>
      <c r="K733" s="10">
        <v>0.99246907722485334</v>
      </c>
    </row>
    <row r="734" spans="1:11" x14ac:dyDescent="0.25">
      <c r="A734" s="7" t="s">
        <v>846</v>
      </c>
      <c r="B734">
        <v>180962817</v>
      </c>
      <c r="C734">
        <v>180962817</v>
      </c>
      <c r="D734">
        <v>180936985</v>
      </c>
      <c r="E734">
        <v>179600000</v>
      </c>
      <c r="F734">
        <v>117600000</v>
      </c>
      <c r="G734">
        <v>117600000</v>
      </c>
      <c r="H734" s="9">
        <v>25832</v>
      </c>
      <c r="I734" s="9">
        <v>1362817</v>
      </c>
      <c r="J734" s="10">
        <v>0.99985725244319112</v>
      </c>
      <c r="K734" s="10">
        <v>0.99246907722485334</v>
      </c>
    </row>
    <row r="735" spans="1:11" x14ac:dyDescent="0.25">
      <c r="A735" s="4" t="s">
        <v>1895</v>
      </c>
      <c r="B735">
        <v>532838500</v>
      </c>
      <c r="C735">
        <v>532838500</v>
      </c>
      <c r="D735">
        <v>532792828</v>
      </c>
      <c r="E735">
        <v>466374329</v>
      </c>
      <c r="F735">
        <v>458787662</v>
      </c>
      <c r="G735">
        <v>421180037</v>
      </c>
      <c r="H735" s="9">
        <v>45672</v>
      </c>
      <c r="I735" s="9">
        <v>66464171</v>
      </c>
      <c r="J735" s="10">
        <v>0.99991428547299044</v>
      </c>
      <c r="K735" s="10">
        <v>0.87526394770648142</v>
      </c>
    </row>
    <row r="736" spans="1:11" x14ac:dyDescent="0.25">
      <c r="A736" s="5" t="s">
        <v>1896</v>
      </c>
      <c r="B736">
        <v>475358455</v>
      </c>
      <c r="C736">
        <v>475358455</v>
      </c>
      <c r="D736">
        <v>475312783</v>
      </c>
      <c r="E736">
        <v>466374329</v>
      </c>
      <c r="F736">
        <v>458787662</v>
      </c>
      <c r="G736">
        <v>421180037</v>
      </c>
      <c r="H736" s="9">
        <v>45672</v>
      </c>
      <c r="I736" s="9">
        <v>8984126</v>
      </c>
      <c r="J736" s="10">
        <v>0.99990392092636704</v>
      </c>
      <c r="K736" s="10">
        <v>0.98110031302588274</v>
      </c>
    </row>
    <row r="737" spans="1:11" x14ac:dyDescent="0.25">
      <c r="A737" s="6" t="s">
        <v>1722</v>
      </c>
      <c r="B737">
        <v>475358455</v>
      </c>
      <c r="C737">
        <v>475358455</v>
      </c>
      <c r="D737">
        <v>475312783</v>
      </c>
      <c r="E737">
        <v>466374329</v>
      </c>
      <c r="F737">
        <v>458787662</v>
      </c>
      <c r="G737">
        <v>421180037</v>
      </c>
      <c r="H737" s="9">
        <v>45672</v>
      </c>
      <c r="I737" s="9">
        <v>8984126</v>
      </c>
      <c r="J737" s="10">
        <v>0.99990392092636704</v>
      </c>
      <c r="K737" s="10">
        <v>0.98110031302588274</v>
      </c>
    </row>
    <row r="738" spans="1:11" x14ac:dyDescent="0.25">
      <c r="A738" s="7" t="s">
        <v>848</v>
      </c>
      <c r="B738">
        <v>475358455</v>
      </c>
      <c r="C738">
        <v>475358455</v>
      </c>
      <c r="D738">
        <v>475312783</v>
      </c>
      <c r="E738">
        <v>466374329</v>
      </c>
      <c r="F738">
        <v>458787662</v>
      </c>
      <c r="G738">
        <v>421180037</v>
      </c>
      <c r="H738" s="9">
        <v>45672</v>
      </c>
      <c r="I738" s="9">
        <v>8984126</v>
      </c>
      <c r="J738" s="10">
        <v>0.99990392092636704</v>
      </c>
      <c r="K738" s="10">
        <v>0.98110031302588274</v>
      </c>
    </row>
    <row r="739" spans="1:11" x14ac:dyDescent="0.25">
      <c r="A739" s="5" t="s">
        <v>1897</v>
      </c>
      <c r="B739">
        <v>57480045</v>
      </c>
      <c r="C739">
        <v>57480045</v>
      </c>
      <c r="D739">
        <v>57480045</v>
      </c>
      <c r="E739">
        <v>0</v>
      </c>
      <c r="F739">
        <v>0</v>
      </c>
      <c r="G739">
        <v>0</v>
      </c>
      <c r="H739" s="9">
        <v>0</v>
      </c>
      <c r="I739" s="9">
        <v>57480045</v>
      </c>
      <c r="J739" s="10">
        <v>1</v>
      </c>
      <c r="K739" s="10">
        <v>0</v>
      </c>
    </row>
    <row r="740" spans="1:11" x14ac:dyDescent="0.25">
      <c r="A740" s="6" t="s">
        <v>1722</v>
      </c>
      <c r="B740">
        <v>57480045</v>
      </c>
      <c r="C740">
        <v>57480045</v>
      </c>
      <c r="D740">
        <v>57480045</v>
      </c>
      <c r="E740">
        <v>0</v>
      </c>
      <c r="F740">
        <v>0</v>
      </c>
      <c r="G740">
        <v>0</v>
      </c>
      <c r="H740" s="9">
        <v>0</v>
      </c>
      <c r="I740" s="9">
        <v>57480045</v>
      </c>
      <c r="J740" s="10">
        <v>1</v>
      </c>
      <c r="K740" s="10">
        <v>0</v>
      </c>
    </row>
    <row r="741" spans="1:11" x14ac:dyDescent="0.25">
      <c r="A741" s="7" t="s">
        <v>850</v>
      </c>
      <c r="B741">
        <v>57480045</v>
      </c>
      <c r="C741">
        <v>57480045</v>
      </c>
      <c r="D741">
        <v>57480045</v>
      </c>
      <c r="E741">
        <v>0</v>
      </c>
      <c r="F741">
        <v>0</v>
      </c>
      <c r="G741">
        <v>0</v>
      </c>
      <c r="H741" s="9">
        <v>0</v>
      </c>
      <c r="I741" s="9">
        <v>57480045</v>
      </c>
      <c r="J741" s="10">
        <v>1</v>
      </c>
      <c r="K741" s="10">
        <v>0</v>
      </c>
    </row>
    <row r="742" spans="1:11" x14ac:dyDescent="0.25">
      <c r="A742" s="4" t="s">
        <v>1898</v>
      </c>
      <c r="B742">
        <v>57672286</v>
      </c>
      <c r="C742">
        <v>57672286</v>
      </c>
      <c r="D742">
        <v>57672286</v>
      </c>
      <c r="E742">
        <v>52683305</v>
      </c>
      <c r="F742">
        <v>30000000</v>
      </c>
      <c r="G742">
        <v>30000000</v>
      </c>
      <c r="H742" s="9">
        <v>0</v>
      </c>
      <c r="I742" s="9">
        <v>4988981</v>
      </c>
      <c r="J742" s="10">
        <v>1</v>
      </c>
      <c r="K742" s="10">
        <v>0.91349430816735788</v>
      </c>
    </row>
    <row r="743" spans="1:11" x14ac:dyDescent="0.25">
      <c r="A743" s="5" t="s">
        <v>1899</v>
      </c>
      <c r="B743">
        <v>57672286</v>
      </c>
      <c r="C743">
        <v>57672286</v>
      </c>
      <c r="D743">
        <v>57672286</v>
      </c>
      <c r="E743">
        <v>52683305</v>
      </c>
      <c r="F743">
        <v>30000000</v>
      </c>
      <c r="G743">
        <v>30000000</v>
      </c>
      <c r="H743" s="9">
        <v>0</v>
      </c>
      <c r="I743" s="9">
        <v>4988981</v>
      </c>
      <c r="J743" s="10">
        <v>1</v>
      </c>
      <c r="K743" s="10">
        <v>0.91349430816735788</v>
      </c>
    </row>
    <row r="744" spans="1:11" x14ac:dyDescent="0.25">
      <c r="A744" s="6" t="s">
        <v>1722</v>
      </c>
      <c r="B744">
        <v>57672286</v>
      </c>
      <c r="C744">
        <v>57672286</v>
      </c>
      <c r="D744">
        <v>57672286</v>
      </c>
      <c r="E744">
        <v>52683305</v>
      </c>
      <c r="F744">
        <v>30000000</v>
      </c>
      <c r="G744">
        <v>30000000</v>
      </c>
      <c r="H744" s="9">
        <v>0</v>
      </c>
      <c r="I744" s="9">
        <v>4988981</v>
      </c>
      <c r="J744" s="10">
        <v>1</v>
      </c>
      <c r="K744" s="10">
        <v>0.91349430816735788</v>
      </c>
    </row>
    <row r="745" spans="1:11" x14ac:dyDescent="0.25">
      <c r="A745" s="7" t="s">
        <v>852</v>
      </c>
      <c r="B745">
        <v>57672286</v>
      </c>
      <c r="C745">
        <v>57672286</v>
      </c>
      <c r="D745">
        <v>57672286</v>
      </c>
      <c r="E745">
        <v>52683305</v>
      </c>
      <c r="F745">
        <v>30000000</v>
      </c>
      <c r="G745">
        <v>30000000</v>
      </c>
      <c r="H745" s="9">
        <v>0</v>
      </c>
      <c r="I745" s="9">
        <v>4988981</v>
      </c>
      <c r="J745" s="10">
        <v>1</v>
      </c>
      <c r="K745" s="10">
        <v>0.91349430816735788</v>
      </c>
    </row>
    <row r="746" spans="1:11" x14ac:dyDescent="0.25">
      <c r="A746" s="2" t="s">
        <v>1906</v>
      </c>
      <c r="B746">
        <v>15213290512</v>
      </c>
      <c r="C746">
        <v>15622841401.940001</v>
      </c>
      <c r="D746">
        <v>15157952472.440001</v>
      </c>
      <c r="E746">
        <v>11014721698.789999</v>
      </c>
      <c r="F746">
        <v>9005208463.9799995</v>
      </c>
      <c r="G746">
        <v>7254752127.6900005</v>
      </c>
      <c r="H746" s="9">
        <v>464888929.5</v>
      </c>
      <c r="I746" s="9">
        <v>4608119703.1500015</v>
      </c>
      <c r="J746" s="10">
        <v>0.97024299757390664</v>
      </c>
      <c r="K746" s="10">
        <v>0.70503959013641537</v>
      </c>
    </row>
    <row r="747" spans="1:11" x14ac:dyDescent="0.25">
      <c r="A747" s="3" t="s">
        <v>1712</v>
      </c>
      <c r="B747">
        <v>9107886187</v>
      </c>
      <c r="C747">
        <v>9782575875.9500008</v>
      </c>
      <c r="D747">
        <v>9566125873.4400005</v>
      </c>
      <c r="E747">
        <v>6985577117.1099997</v>
      </c>
      <c r="F747">
        <v>5685534368.4800005</v>
      </c>
      <c r="G747">
        <v>4009078329.6800003</v>
      </c>
      <c r="H747" s="9">
        <v>216450002.51000023</v>
      </c>
      <c r="I747" s="9">
        <v>2796998758.8400011</v>
      </c>
      <c r="J747" s="10">
        <v>0.977873925512591</v>
      </c>
      <c r="K747" s="10">
        <v>0.71408361209686189</v>
      </c>
    </row>
    <row r="748" spans="1:11" x14ac:dyDescent="0.25">
      <c r="A748" s="4" t="s">
        <v>1840</v>
      </c>
      <c r="B748">
        <v>1000000000</v>
      </c>
      <c r="C748">
        <v>1222684205.4400001</v>
      </c>
      <c r="D748">
        <v>1222684205.4400001</v>
      </c>
      <c r="E748">
        <v>128986667</v>
      </c>
      <c r="F748">
        <v>128986667</v>
      </c>
      <c r="G748">
        <v>128986667</v>
      </c>
      <c r="H748" s="9">
        <v>0</v>
      </c>
      <c r="I748" s="9">
        <v>1093697538.4400001</v>
      </c>
      <c r="J748" s="10">
        <v>1</v>
      </c>
      <c r="K748" s="10">
        <v>0.10549467019047845</v>
      </c>
    </row>
    <row r="749" spans="1:11" x14ac:dyDescent="0.25">
      <c r="A749" s="5" t="s">
        <v>1842</v>
      </c>
      <c r="B749">
        <v>1000000000</v>
      </c>
      <c r="C749">
        <v>1222684205.4400001</v>
      </c>
      <c r="D749">
        <v>1222684205.4400001</v>
      </c>
      <c r="E749">
        <v>128986667</v>
      </c>
      <c r="F749">
        <v>128986667</v>
      </c>
      <c r="G749">
        <v>128986667</v>
      </c>
      <c r="H749" s="9">
        <v>0</v>
      </c>
      <c r="I749" s="9">
        <v>1093697538.4400001</v>
      </c>
      <c r="J749" s="10">
        <v>1</v>
      </c>
      <c r="K749" s="10">
        <v>0.10549467019047845</v>
      </c>
    </row>
    <row r="750" spans="1:11" x14ac:dyDescent="0.25">
      <c r="A750" s="6" t="s">
        <v>1722</v>
      </c>
      <c r="B750">
        <v>1000000000</v>
      </c>
      <c r="C750">
        <v>1000000000</v>
      </c>
      <c r="D750">
        <v>1000000000</v>
      </c>
      <c r="E750">
        <v>128986667</v>
      </c>
      <c r="F750">
        <v>128986667</v>
      </c>
      <c r="G750">
        <v>128986667</v>
      </c>
      <c r="H750" s="9">
        <v>0</v>
      </c>
      <c r="I750" s="9">
        <v>871013333</v>
      </c>
      <c r="J750" s="10">
        <v>1</v>
      </c>
      <c r="K750" s="10">
        <v>0.128986667</v>
      </c>
    </row>
    <row r="751" spans="1:11" x14ac:dyDescent="0.25">
      <c r="A751" s="7" t="s">
        <v>918</v>
      </c>
      <c r="B751">
        <v>1000000000</v>
      </c>
      <c r="C751">
        <v>1000000000</v>
      </c>
      <c r="D751">
        <v>1000000000</v>
      </c>
      <c r="E751">
        <v>128986667</v>
      </c>
      <c r="F751">
        <v>128986667</v>
      </c>
      <c r="G751">
        <v>128986667</v>
      </c>
      <c r="H751" s="9">
        <v>0</v>
      </c>
      <c r="I751" s="9">
        <v>871013333</v>
      </c>
      <c r="J751" s="10">
        <v>1</v>
      </c>
      <c r="K751" s="10">
        <v>0.128986667</v>
      </c>
    </row>
    <row r="752" spans="1:11" x14ac:dyDescent="0.25">
      <c r="A752" s="6" t="s">
        <v>1749</v>
      </c>
      <c r="B752">
        <v>0</v>
      </c>
      <c r="C752">
        <v>0</v>
      </c>
      <c r="D752">
        <v>0</v>
      </c>
      <c r="E752">
        <v>0</v>
      </c>
      <c r="F752">
        <v>0</v>
      </c>
      <c r="G752">
        <v>0</v>
      </c>
      <c r="H752" s="9">
        <v>0</v>
      </c>
      <c r="I752" s="9">
        <v>0</v>
      </c>
      <c r="J752" s="10" t="e">
        <v>#DIV/0!</v>
      </c>
      <c r="K752" s="10" t="e">
        <v>#DIV/0!</v>
      </c>
    </row>
    <row r="753" spans="1:11" x14ac:dyDescent="0.25">
      <c r="A753" s="7" t="s">
        <v>878</v>
      </c>
      <c r="B753">
        <v>0</v>
      </c>
      <c r="C753">
        <v>0</v>
      </c>
      <c r="D753">
        <v>0</v>
      </c>
      <c r="E753">
        <v>0</v>
      </c>
      <c r="F753">
        <v>0</v>
      </c>
      <c r="G753">
        <v>0</v>
      </c>
      <c r="H753" s="9">
        <v>0</v>
      </c>
      <c r="I753" s="9">
        <v>0</v>
      </c>
      <c r="J753" s="10" t="e">
        <v>#DIV/0!</v>
      </c>
      <c r="K753" s="10" t="e">
        <v>#DIV/0!</v>
      </c>
    </row>
    <row r="754" spans="1:11" x14ac:dyDescent="0.25">
      <c r="A754" s="6" t="s">
        <v>1738</v>
      </c>
      <c r="B754">
        <v>0</v>
      </c>
      <c r="C754">
        <v>222684205.44</v>
      </c>
      <c r="D754">
        <v>222684205.44</v>
      </c>
      <c r="E754">
        <v>0</v>
      </c>
      <c r="F754">
        <v>0</v>
      </c>
      <c r="G754">
        <v>0</v>
      </c>
      <c r="H754" s="9">
        <v>0</v>
      </c>
      <c r="I754" s="9">
        <v>222684205.44</v>
      </c>
      <c r="J754" s="10">
        <v>1</v>
      </c>
      <c r="K754" s="10">
        <v>0</v>
      </c>
    </row>
    <row r="755" spans="1:11" x14ac:dyDescent="0.25">
      <c r="A755" s="7" t="s">
        <v>874</v>
      </c>
      <c r="B755">
        <v>0</v>
      </c>
      <c r="C755">
        <v>222684205.44</v>
      </c>
      <c r="D755">
        <v>222684205.44</v>
      </c>
      <c r="E755">
        <v>0</v>
      </c>
      <c r="F755">
        <v>0</v>
      </c>
      <c r="G755">
        <v>0</v>
      </c>
      <c r="H755" s="9">
        <v>0</v>
      </c>
      <c r="I755" s="9">
        <v>222684205.44</v>
      </c>
      <c r="J755" s="10">
        <v>1</v>
      </c>
      <c r="K755" s="10">
        <v>0</v>
      </c>
    </row>
    <row r="756" spans="1:11" x14ac:dyDescent="0.25">
      <c r="A756" s="4" t="s">
        <v>1813</v>
      </c>
      <c r="B756">
        <v>56406124</v>
      </c>
      <c r="C756">
        <v>56406124</v>
      </c>
      <c r="D756">
        <v>56406124</v>
      </c>
      <c r="E756">
        <v>0</v>
      </c>
      <c r="F756">
        <v>0</v>
      </c>
      <c r="G756">
        <v>0</v>
      </c>
      <c r="H756" s="9">
        <v>0</v>
      </c>
      <c r="I756" s="9">
        <v>56406124</v>
      </c>
      <c r="J756" s="10">
        <v>1</v>
      </c>
      <c r="K756" s="10">
        <v>0</v>
      </c>
    </row>
    <row r="757" spans="1:11" x14ac:dyDescent="0.25">
      <c r="A757" s="5" t="s">
        <v>1838</v>
      </c>
      <c r="B757">
        <v>56406124</v>
      </c>
      <c r="C757">
        <v>56406124</v>
      </c>
      <c r="D757">
        <v>56406124</v>
      </c>
      <c r="E757">
        <v>0</v>
      </c>
      <c r="F757">
        <v>0</v>
      </c>
      <c r="G757">
        <v>0</v>
      </c>
      <c r="H757" s="9">
        <v>0</v>
      </c>
      <c r="I757" s="9">
        <v>56406124</v>
      </c>
      <c r="J757" s="10">
        <v>1</v>
      </c>
      <c r="K757" s="10">
        <v>0</v>
      </c>
    </row>
    <row r="758" spans="1:11" x14ac:dyDescent="0.25">
      <c r="A758" s="6" t="s">
        <v>1722</v>
      </c>
      <c r="B758">
        <v>56406124</v>
      </c>
      <c r="C758">
        <v>56406124</v>
      </c>
      <c r="D758">
        <v>56406124</v>
      </c>
      <c r="E758">
        <v>0</v>
      </c>
      <c r="F758">
        <v>0</v>
      </c>
      <c r="G758">
        <v>0</v>
      </c>
      <c r="H758" s="9">
        <v>0</v>
      </c>
      <c r="I758" s="9">
        <v>56406124</v>
      </c>
      <c r="J758" s="10">
        <v>1</v>
      </c>
      <c r="K758" s="10">
        <v>0</v>
      </c>
    </row>
    <row r="759" spans="1:11" x14ac:dyDescent="0.25">
      <c r="A759" s="7" t="s">
        <v>893</v>
      </c>
      <c r="B759">
        <v>56406124</v>
      </c>
      <c r="C759">
        <v>56406124</v>
      </c>
      <c r="D759">
        <v>56406124</v>
      </c>
      <c r="E759">
        <v>0</v>
      </c>
      <c r="F759">
        <v>0</v>
      </c>
      <c r="G759">
        <v>0</v>
      </c>
      <c r="H759" s="9">
        <v>0</v>
      </c>
      <c r="I759" s="9">
        <v>56406124</v>
      </c>
      <c r="J759" s="10">
        <v>1</v>
      </c>
      <c r="K759" s="10">
        <v>0</v>
      </c>
    </row>
    <row r="760" spans="1:11" x14ac:dyDescent="0.25">
      <c r="A760" s="4" t="s">
        <v>1847</v>
      </c>
      <c r="B760">
        <v>8051480063</v>
      </c>
      <c r="C760">
        <v>8503485546.5100002</v>
      </c>
      <c r="D760">
        <v>8287035544</v>
      </c>
      <c r="E760">
        <v>6856590450.1099997</v>
      </c>
      <c r="F760">
        <v>5556547701.4800005</v>
      </c>
      <c r="G760">
        <v>3880091662.6800003</v>
      </c>
      <c r="H760" s="9">
        <v>216450002.51000023</v>
      </c>
      <c r="I760" s="9">
        <v>1646895096.4000006</v>
      </c>
      <c r="J760" s="10">
        <v>0.97454573170894188</v>
      </c>
      <c r="K760" s="10">
        <v>0.8063270540777342</v>
      </c>
    </row>
    <row r="761" spans="1:11" x14ac:dyDescent="0.25">
      <c r="A761" s="5" t="s">
        <v>1907</v>
      </c>
      <c r="B761">
        <v>6565145951</v>
      </c>
      <c r="C761">
        <v>7110452223.5100002</v>
      </c>
      <c r="D761">
        <v>6894002221</v>
      </c>
      <c r="E761">
        <v>5942274492.4899998</v>
      </c>
      <c r="F761">
        <v>4736181037.1400003</v>
      </c>
      <c r="G761">
        <v>3149324998.3400002</v>
      </c>
      <c r="H761" s="9">
        <v>216450002.51000023</v>
      </c>
      <c r="I761" s="9">
        <v>1168177731.0200005</v>
      </c>
      <c r="J761" s="10">
        <v>0.96955889784417226</v>
      </c>
      <c r="K761" s="10">
        <v>0.83570978408974639</v>
      </c>
    </row>
    <row r="762" spans="1:11" x14ac:dyDescent="0.25">
      <c r="A762" s="6" t="s">
        <v>1722</v>
      </c>
      <c r="B762">
        <v>3187145951</v>
      </c>
      <c r="C762">
        <v>2553226221</v>
      </c>
      <c r="D762">
        <v>2553226221</v>
      </c>
      <c r="E762">
        <v>1868264085.8200002</v>
      </c>
      <c r="F762">
        <v>1856036000.6700001</v>
      </c>
      <c r="G762">
        <v>711326667.66999996</v>
      </c>
      <c r="H762" s="9">
        <v>0</v>
      </c>
      <c r="I762" s="9">
        <v>684962135.17999983</v>
      </c>
      <c r="J762" s="10">
        <v>1</v>
      </c>
      <c r="K762" s="10">
        <v>0.73172681310168963</v>
      </c>
    </row>
    <row r="763" spans="1:11" x14ac:dyDescent="0.25">
      <c r="A763" s="7" t="s">
        <v>926</v>
      </c>
      <c r="B763">
        <v>700000000</v>
      </c>
      <c r="C763">
        <v>700000000</v>
      </c>
      <c r="D763">
        <v>700000000</v>
      </c>
      <c r="E763">
        <v>558073333.66999996</v>
      </c>
      <c r="F763">
        <v>556303333.66999996</v>
      </c>
      <c r="G763">
        <v>545060000.66999996</v>
      </c>
      <c r="H763" s="9">
        <v>0</v>
      </c>
      <c r="I763" s="9">
        <v>141926666.33000004</v>
      </c>
      <c r="J763" s="10">
        <v>1</v>
      </c>
      <c r="K763" s="10">
        <v>0.79724761952857137</v>
      </c>
    </row>
    <row r="764" spans="1:11" x14ac:dyDescent="0.25">
      <c r="A764" s="7" t="s">
        <v>928</v>
      </c>
      <c r="B764">
        <v>1787145951</v>
      </c>
      <c r="C764">
        <v>1253226221</v>
      </c>
      <c r="D764">
        <v>1253226221</v>
      </c>
      <c r="E764">
        <v>1132724085.1500001</v>
      </c>
      <c r="F764">
        <v>1122266000</v>
      </c>
      <c r="G764">
        <v>0</v>
      </c>
      <c r="H764" s="9">
        <v>0</v>
      </c>
      <c r="I764" s="9">
        <v>120502135.8499999</v>
      </c>
      <c r="J764" s="10">
        <v>1</v>
      </c>
      <c r="K764" s="10">
        <v>0.90384646137243574</v>
      </c>
    </row>
    <row r="765" spans="1:11" x14ac:dyDescent="0.25">
      <c r="A765" s="7" t="s">
        <v>895</v>
      </c>
      <c r="B765">
        <v>700000000</v>
      </c>
      <c r="C765">
        <v>600000000</v>
      </c>
      <c r="D765">
        <v>600000000</v>
      </c>
      <c r="E765">
        <v>177466667</v>
      </c>
      <c r="F765">
        <v>177466667</v>
      </c>
      <c r="G765">
        <v>166266667</v>
      </c>
      <c r="H765" s="9">
        <v>0</v>
      </c>
      <c r="I765" s="9">
        <v>422533333</v>
      </c>
      <c r="J765" s="10">
        <v>1</v>
      </c>
      <c r="K765" s="10">
        <v>0.29577777833333335</v>
      </c>
    </row>
    <row r="766" spans="1:11" x14ac:dyDescent="0.25">
      <c r="A766" s="6" t="s">
        <v>1711</v>
      </c>
      <c r="B766">
        <v>0</v>
      </c>
      <c r="C766">
        <v>0.99</v>
      </c>
      <c r="D766">
        <v>0</v>
      </c>
      <c r="E766">
        <v>0</v>
      </c>
      <c r="F766">
        <v>0</v>
      </c>
      <c r="G766">
        <v>0</v>
      </c>
      <c r="H766" s="9">
        <v>0.99</v>
      </c>
      <c r="I766" s="9">
        <v>0.99</v>
      </c>
      <c r="J766" s="10">
        <v>0</v>
      </c>
      <c r="K766" s="10">
        <v>0</v>
      </c>
    </row>
    <row r="767" spans="1:11" x14ac:dyDescent="0.25">
      <c r="A767" s="7" t="s">
        <v>909</v>
      </c>
      <c r="B767">
        <v>0</v>
      </c>
      <c r="C767">
        <v>0.99</v>
      </c>
      <c r="D767">
        <v>0</v>
      </c>
      <c r="E767">
        <v>0</v>
      </c>
      <c r="F767">
        <v>0</v>
      </c>
      <c r="G767">
        <v>0</v>
      </c>
      <c r="H767" s="9">
        <v>0.99</v>
      </c>
      <c r="I767" s="9">
        <v>0.99</v>
      </c>
      <c r="J767" s="10">
        <v>0</v>
      </c>
      <c r="K767" s="10">
        <v>0</v>
      </c>
    </row>
    <row r="768" spans="1:11" x14ac:dyDescent="0.25">
      <c r="A768" s="6" t="s">
        <v>1749</v>
      </c>
      <c r="B768">
        <v>3378000000</v>
      </c>
      <c r="C768">
        <v>4557223000.8500004</v>
      </c>
      <c r="D768">
        <v>4340776000</v>
      </c>
      <c r="E768">
        <v>4074010406.6700001</v>
      </c>
      <c r="F768">
        <v>2880145036.4700003</v>
      </c>
      <c r="G768">
        <v>2437998330.6700001</v>
      </c>
      <c r="H768" s="9">
        <v>216447000.85000038</v>
      </c>
      <c r="I768" s="9">
        <v>483212594.18000031</v>
      </c>
      <c r="J768" s="10">
        <v>0.95250462818922199</v>
      </c>
      <c r="K768" s="10">
        <v>0.89396775314925936</v>
      </c>
    </row>
    <row r="769" spans="1:11" x14ac:dyDescent="0.25">
      <c r="A769" s="7" t="s">
        <v>881</v>
      </c>
      <c r="B769">
        <v>3378000000</v>
      </c>
      <c r="C769">
        <v>2973126000</v>
      </c>
      <c r="D769">
        <v>2917776000</v>
      </c>
      <c r="E769">
        <v>2651010406.6700001</v>
      </c>
      <c r="F769">
        <v>2491673330.6700001</v>
      </c>
      <c r="G769">
        <v>2437998330.6700001</v>
      </c>
      <c r="H769" s="9">
        <v>55350000</v>
      </c>
      <c r="I769" s="9">
        <v>322115593.32999992</v>
      </c>
      <c r="J769" s="10">
        <v>0.98138323098314706</v>
      </c>
      <c r="K769" s="10">
        <v>0.89165760437667296</v>
      </c>
    </row>
    <row r="770" spans="1:11" x14ac:dyDescent="0.25">
      <c r="A770" s="7" t="s">
        <v>876</v>
      </c>
      <c r="B770">
        <v>0</v>
      </c>
      <c r="C770">
        <v>0.85</v>
      </c>
      <c r="D770">
        <v>0</v>
      </c>
      <c r="E770">
        <v>0</v>
      </c>
      <c r="F770">
        <v>0</v>
      </c>
      <c r="G770">
        <v>0</v>
      </c>
      <c r="H770" s="9">
        <v>0.85</v>
      </c>
      <c r="I770" s="9">
        <v>0.85</v>
      </c>
      <c r="J770" s="10">
        <v>0</v>
      </c>
      <c r="K770" s="10">
        <v>0</v>
      </c>
    </row>
    <row r="771" spans="1:11" x14ac:dyDescent="0.25">
      <c r="A771" s="7" t="s">
        <v>880</v>
      </c>
      <c r="B771">
        <v>0</v>
      </c>
      <c r="C771">
        <v>1584097000</v>
      </c>
      <c r="D771">
        <v>1423000000</v>
      </c>
      <c r="E771">
        <v>1423000000</v>
      </c>
      <c r="F771">
        <v>388471705.80000001</v>
      </c>
      <c r="G771">
        <v>0</v>
      </c>
      <c r="H771" s="9">
        <v>161097000</v>
      </c>
      <c r="I771" s="9">
        <v>161097000</v>
      </c>
      <c r="J771" s="10">
        <v>0.89830357610676614</v>
      </c>
      <c r="K771" s="10">
        <v>0.89830357610676614</v>
      </c>
    </row>
    <row r="772" spans="1:11" x14ac:dyDescent="0.25">
      <c r="A772" s="6" t="s">
        <v>1735</v>
      </c>
      <c r="B772">
        <v>0</v>
      </c>
      <c r="C772">
        <v>3000.67</v>
      </c>
      <c r="D772">
        <v>0</v>
      </c>
      <c r="E772">
        <v>0</v>
      </c>
      <c r="F772">
        <v>0</v>
      </c>
      <c r="G772">
        <v>0</v>
      </c>
      <c r="H772" s="9">
        <v>3000.67</v>
      </c>
      <c r="I772" s="9">
        <v>3000.67</v>
      </c>
      <c r="J772" s="10">
        <v>0</v>
      </c>
      <c r="K772" s="10">
        <v>0</v>
      </c>
    </row>
    <row r="773" spans="1:11" x14ac:dyDescent="0.25">
      <c r="A773" s="7" t="s">
        <v>934</v>
      </c>
      <c r="B773">
        <v>0</v>
      </c>
      <c r="C773">
        <v>3000.67</v>
      </c>
      <c r="D773">
        <v>0</v>
      </c>
      <c r="E773">
        <v>0</v>
      </c>
      <c r="F773">
        <v>0</v>
      </c>
      <c r="G773">
        <v>0</v>
      </c>
      <c r="H773" s="9">
        <v>3000.67</v>
      </c>
      <c r="I773" s="9">
        <v>3000.67</v>
      </c>
      <c r="J773" s="10">
        <v>0</v>
      </c>
      <c r="K773" s="10">
        <v>0</v>
      </c>
    </row>
    <row r="774" spans="1:11" x14ac:dyDescent="0.25">
      <c r="A774" s="5" t="s">
        <v>1908</v>
      </c>
      <c r="B774">
        <v>1129333323</v>
      </c>
      <c r="C774">
        <v>1091933323</v>
      </c>
      <c r="D774">
        <v>1091933323</v>
      </c>
      <c r="E774">
        <v>677015957.62</v>
      </c>
      <c r="F774">
        <v>594066664.33999991</v>
      </c>
      <c r="G774">
        <v>522066664.33999997</v>
      </c>
      <c r="H774" s="9">
        <v>0</v>
      </c>
      <c r="I774" s="9">
        <v>414917365.38</v>
      </c>
      <c r="J774" s="10">
        <v>1</v>
      </c>
      <c r="K774" s="10">
        <v>0.62001584104050644</v>
      </c>
    </row>
    <row r="775" spans="1:11" x14ac:dyDescent="0.25">
      <c r="A775" s="6" t="s">
        <v>1722</v>
      </c>
      <c r="B775">
        <v>498333323</v>
      </c>
      <c r="C775">
        <v>460933323</v>
      </c>
      <c r="D775">
        <v>460933323</v>
      </c>
      <c r="E775">
        <v>119162627.28</v>
      </c>
      <c r="F775">
        <v>72000000</v>
      </c>
      <c r="G775">
        <v>72000000</v>
      </c>
      <c r="H775" s="9">
        <v>0</v>
      </c>
      <c r="I775" s="9">
        <v>341770695.72000003</v>
      </c>
      <c r="J775" s="10">
        <v>1</v>
      </c>
      <c r="K775" s="10">
        <v>0.25852465277282632</v>
      </c>
    </row>
    <row r="776" spans="1:11" x14ac:dyDescent="0.25">
      <c r="A776" s="7" t="s">
        <v>920</v>
      </c>
      <c r="B776">
        <v>498333323</v>
      </c>
      <c r="C776">
        <v>460933323</v>
      </c>
      <c r="D776">
        <v>460933323</v>
      </c>
      <c r="E776">
        <v>119162627.28</v>
      </c>
      <c r="F776">
        <v>72000000</v>
      </c>
      <c r="G776">
        <v>72000000</v>
      </c>
      <c r="H776" s="9">
        <v>0</v>
      </c>
      <c r="I776" s="9">
        <v>341770695.72000003</v>
      </c>
      <c r="J776" s="10">
        <v>1</v>
      </c>
      <c r="K776" s="10">
        <v>0.25852465277282632</v>
      </c>
    </row>
    <row r="777" spans="1:11" x14ac:dyDescent="0.25">
      <c r="A777" s="6" t="s">
        <v>1749</v>
      </c>
      <c r="B777">
        <v>631000000</v>
      </c>
      <c r="C777">
        <v>631000000</v>
      </c>
      <c r="D777">
        <v>631000000</v>
      </c>
      <c r="E777">
        <v>557853330.34000003</v>
      </c>
      <c r="F777">
        <v>522066664.33999997</v>
      </c>
      <c r="G777">
        <v>450066664.33999997</v>
      </c>
      <c r="H777" s="9">
        <v>0</v>
      </c>
      <c r="I777" s="9">
        <v>73146669.659999967</v>
      </c>
      <c r="J777" s="10">
        <v>1</v>
      </c>
      <c r="K777" s="10">
        <v>0.88407817803486533</v>
      </c>
    </row>
    <row r="778" spans="1:11" x14ac:dyDescent="0.25">
      <c r="A778" s="7" t="s">
        <v>883</v>
      </c>
      <c r="B778">
        <v>631000000</v>
      </c>
      <c r="C778">
        <v>631000000</v>
      </c>
      <c r="D778">
        <v>631000000</v>
      </c>
      <c r="E778">
        <v>557853330.34000003</v>
      </c>
      <c r="F778">
        <v>522066664.33999997</v>
      </c>
      <c r="G778">
        <v>450066664.33999997</v>
      </c>
      <c r="H778" s="9">
        <v>0</v>
      </c>
      <c r="I778" s="9">
        <v>73146669.659999967</v>
      </c>
      <c r="J778" s="10">
        <v>1</v>
      </c>
      <c r="K778" s="10">
        <v>0.88407817803486533</v>
      </c>
    </row>
    <row r="779" spans="1:11" x14ac:dyDescent="0.25">
      <c r="A779" s="5" t="s">
        <v>1848</v>
      </c>
      <c r="B779">
        <v>357000789</v>
      </c>
      <c r="C779">
        <v>301100000</v>
      </c>
      <c r="D779">
        <v>301100000</v>
      </c>
      <c r="E779">
        <v>237300000</v>
      </c>
      <c r="F779">
        <v>226300000</v>
      </c>
      <c r="G779">
        <v>208700000</v>
      </c>
      <c r="H779" s="9">
        <v>0</v>
      </c>
      <c r="I779" s="9">
        <v>63800000</v>
      </c>
      <c r="J779" s="10">
        <v>1</v>
      </c>
      <c r="K779" s="10">
        <v>0.78811026237130521</v>
      </c>
    </row>
    <row r="780" spans="1:11" x14ac:dyDescent="0.25">
      <c r="A780" s="6" t="s">
        <v>1722</v>
      </c>
      <c r="B780">
        <v>357000789</v>
      </c>
      <c r="C780">
        <v>301100000</v>
      </c>
      <c r="D780">
        <v>301100000</v>
      </c>
      <c r="E780">
        <v>237300000</v>
      </c>
      <c r="F780">
        <v>226300000</v>
      </c>
      <c r="G780">
        <v>208700000</v>
      </c>
      <c r="H780" s="9">
        <v>0</v>
      </c>
      <c r="I780" s="9">
        <v>63800000</v>
      </c>
      <c r="J780" s="10">
        <v>1</v>
      </c>
      <c r="K780" s="10">
        <v>0.78811026237130521</v>
      </c>
    </row>
    <row r="781" spans="1:11" x14ac:dyDescent="0.25">
      <c r="A781" s="7" t="s">
        <v>922</v>
      </c>
      <c r="B781">
        <v>357000789</v>
      </c>
      <c r="C781">
        <v>301100000</v>
      </c>
      <c r="D781">
        <v>301100000</v>
      </c>
      <c r="E781">
        <v>237300000</v>
      </c>
      <c r="F781">
        <v>226300000</v>
      </c>
      <c r="G781">
        <v>208700000</v>
      </c>
      <c r="H781" s="9">
        <v>0</v>
      </c>
      <c r="I781" s="9">
        <v>63800000</v>
      </c>
      <c r="J781" s="10">
        <v>1</v>
      </c>
      <c r="K781" s="10">
        <v>0.78811026237130521</v>
      </c>
    </row>
    <row r="782" spans="1:11" x14ac:dyDescent="0.25">
      <c r="A782" s="6" t="s">
        <v>1735</v>
      </c>
      <c r="B782">
        <v>0</v>
      </c>
      <c r="C782">
        <v>0</v>
      </c>
      <c r="D782">
        <v>0</v>
      </c>
      <c r="E782">
        <v>0</v>
      </c>
      <c r="F782">
        <v>0</v>
      </c>
      <c r="G782">
        <v>0</v>
      </c>
      <c r="H782" s="9">
        <v>0</v>
      </c>
      <c r="I782" s="9">
        <v>0</v>
      </c>
      <c r="J782" s="10" t="e">
        <v>#DIV/0!</v>
      </c>
      <c r="K782" s="10" t="e">
        <v>#DIV/0!</v>
      </c>
    </row>
    <row r="783" spans="1:11" x14ac:dyDescent="0.25">
      <c r="A783" s="7" t="s">
        <v>872</v>
      </c>
      <c r="B783">
        <v>0</v>
      </c>
      <c r="C783">
        <v>0</v>
      </c>
      <c r="D783">
        <v>0</v>
      </c>
      <c r="E783">
        <v>0</v>
      </c>
      <c r="F783">
        <v>0</v>
      </c>
      <c r="G783">
        <v>0</v>
      </c>
      <c r="H783" s="9">
        <v>0</v>
      </c>
      <c r="I783" s="9">
        <v>0</v>
      </c>
      <c r="J783" s="10" t="e">
        <v>#DIV/0!</v>
      </c>
      <c r="K783" s="10" t="e">
        <v>#DIV/0!</v>
      </c>
    </row>
    <row r="784" spans="1:11" x14ac:dyDescent="0.25">
      <c r="A784" s="3" t="s">
        <v>1715</v>
      </c>
      <c r="B784">
        <v>3186974694</v>
      </c>
      <c r="C784">
        <v>3071835894.9899998</v>
      </c>
      <c r="D784">
        <v>2888196968</v>
      </c>
      <c r="E784">
        <v>2121033566.3399999</v>
      </c>
      <c r="F784">
        <v>1964610764.1600001</v>
      </c>
      <c r="G784">
        <v>1939670466.6699998</v>
      </c>
      <c r="H784" s="9">
        <v>183638926.98999977</v>
      </c>
      <c r="I784" s="9">
        <v>950802328.64999986</v>
      </c>
      <c r="J784" s="10">
        <v>0.94021850995051359</v>
      </c>
      <c r="K784" s="10">
        <v>0.69047749907450862</v>
      </c>
    </row>
    <row r="785" spans="1:11" x14ac:dyDescent="0.25">
      <c r="A785" s="4" t="s">
        <v>1909</v>
      </c>
      <c r="B785">
        <v>3186974694</v>
      </c>
      <c r="C785">
        <v>3071835894.9899998</v>
      </c>
      <c r="D785">
        <v>2888196968</v>
      </c>
      <c r="E785">
        <v>2121033566.3399999</v>
      </c>
      <c r="F785">
        <v>1964610764.1600001</v>
      </c>
      <c r="G785">
        <v>1939670466.6699998</v>
      </c>
      <c r="H785" s="9">
        <v>183638926.98999977</v>
      </c>
      <c r="I785" s="9">
        <v>950802328.64999986</v>
      </c>
      <c r="J785" s="10">
        <v>0.94021850995051359</v>
      </c>
      <c r="K785" s="10">
        <v>0.69047749907450862</v>
      </c>
    </row>
    <row r="786" spans="1:11" x14ac:dyDescent="0.25">
      <c r="A786" s="5" t="s">
        <v>1910</v>
      </c>
      <c r="B786">
        <v>2886974694</v>
      </c>
      <c r="C786">
        <v>2771835894.9899998</v>
      </c>
      <c r="D786">
        <v>2588196968</v>
      </c>
      <c r="E786">
        <v>1935135272.8799999</v>
      </c>
      <c r="F786">
        <v>1793110764.1600001</v>
      </c>
      <c r="G786">
        <v>1775370466.6699998</v>
      </c>
      <c r="H786" s="9">
        <v>183638926.98999977</v>
      </c>
      <c r="I786" s="9">
        <v>836700622.1099999</v>
      </c>
      <c r="J786" s="10">
        <v>0.93374826867567418</v>
      </c>
      <c r="K786" s="10">
        <v>0.69814207846059428</v>
      </c>
    </row>
    <row r="787" spans="1:11" x14ac:dyDescent="0.25">
      <c r="A787" s="6" t="s">
        <v>1722</v>
      </c>
      <c r="B787">
        <v>1638396968</v>
      </c>
      <c r="C787">
        <v>1410396968</v>
      </c>
      <c r="D787">
        <v>1410396968</v>
      </c>
      <c r="E787">
        <v>1091871939.54</v>
      </c>
      <c r="F787">
        <v>949847430.82000005</v>
      </c>
      <c r="G787">
        <v>935607133.33000004</v>
      </c>
      <c r="H787" s="9">
        <v>0</v>
      </c>
      <c r="I787" s="9">
        <v>318525028.46000004</v>
      </c>
      <c r="J787" s="10">
        <v>1</v>
      </c>
      <c r="K787" s="10">
        <v>0.77415930714054115</v>
      </c>
    </row>
    <row r="788" spans="1:11" x14ac:dyDescent="0.25">
      <c r="A788" s="7" t="s">
        <v>897</v>
      </c>
      <c r="B788">
        <v>146370323</v>
      </c>
      <c r="C788">
        <v>56370323</v>
      </c>
      <c r="D788">
        <v>56370323</v>
      </c>
      <c r="E788">
        <v>42346915</v>
      </c>
      <c r="F788">
        <v>39160138</v>
      </c>
      <c r="G788">
        <v>39160138</v>
      </c>
      <c r="H788" s="9">
        <v>0</v>
      </c>
      <c r="I788" s="9">
        <v>14023408</v>
      </c>
      <c r="J788" s="10">
        <v>1</v>
      </c>
      <c r="K788" s="10">
        <v>0.75122711289058963</v>
      </c>
    </row>
    <row r="789" spans="1:11" x14ac:dyDescent="0.25">
      <c r="A789" s="7" t="s">
        <v>899</v>
      </c>
      <c r="B789">
        <v>292026645</v>
      </c>
      <c r="C789">
        <v>154026645</v>
      </c>
      <c r="D789">
        <v>154026645</v>
      </c>
      <c r="E789">
        <v>21718115.780000001</v>
      </c>
      <c r="F789">
        <v>0</v>
      </c>
      <c r="G789">
        <v>0</v>
      </c>
      <c r="H789" s="9">
        <v>0</v>
      </c>
      <c r="I789" s="9">
        <v>132308529.22</v>
      </c>
      <c r="J789" s="10">
        <v>1</v>
      </c>
      <c r="K789" s="10">
        <v>0.14100232969432011</v>
      </c>
    </row>
    <row r="790" spans="1:11" x14ac:dyDescent="0.25">
      <c r="A790" s="7" t="s">
        <v>901</v>
      </c>
      <c r="B790">
        <v>1200000000</v>
      </c>
      <c r="C790">
        <v>1200000000</v>
      </c>
      <c r="D790">
        <v>1200000000</v>
      </c>
      <c r="E790">
        <v>1027806908.76</v>
      </c>
      <c r="F790">
        <v>910687292.82000005</v>
      </c>
      <c r="G790">
        <v>896446995.33000004</v>
      </c>
      <c r="H790" s="9">
        <v>0</v>
      </c>
      <c r="I790" s="9">
        <v>172193091.24000001</v>
      </c>
      <c r="J790" s="10">
        <v>1</v>
      </c>
      <c r="K790" s="10">
        <v>0.8565057573</v>
      </c>
    </row>
    <row r="791" spans="1:11" x14ac:dyDescent="0.25">
      <c r="A791" s="6" t="s">
        <v>1911</v>
      </c>
      <c r="B791">
        <v>408577726</v>
      </c>
      <c r="C791">
        <v>521438926.99000001</v>
      </c>
      <c r="D791">
        <v>337800000</v>
      </c>
      <c r="E791">
        <v>262556667</v>
      </c>
      <c r="F791">
        <v>262556667</v>
      </c>
      <c r="G791">
        <v>262556667</v>
      </c>
      <c r="H791" s="9">
        <v>183638926.99000001</v>
      </c>
      <c r="I791" s="9">
        <v>258882259.99000001</v>
      </c>
      <c r="J791" s="10">
        <v>0.64782275069095141</v>
      </c>
      <c r="K791" s="10">
        <v>0.50352333400884597</v>
      </c>
    </row>
    <row r="792" spans="1:11" x14ac:dyDescent="0.25">
      <c r="A792" s="7" t="s">
        <v>915</v>
      </c>
      <c r="B792">
        <v>408577726</v>
      </c>
      <c r="C792">
        <v>408577726</v>
      </c>
      <c r="D792">
        <v>337800000</v>
      </c>
      <c r="E792">
        <v>262556667</v>
      </c>
      <c r="F792">
        <v>262556667</v>
      </c>
      <c r="G792">
        <v>262556667</v>
      </c>
      <c r="H792" s="9">
        <v>70777726</v>
      </c>
      <c r="I792" s="9">
        <v>146021059</v>
      </c>
      <c r="J792" s="10">
        <v>0.82677047353286215</v>
      </c>
      <c r="K792" s="10">
        <v>0.64261130818472467</v>
      </c>
    </row>
    <row r="793" spans="1:11" x14ac:dyDescent="0.25">
      <c r="A793" s="7" t="s">
        <v>911</v>
      </c>
      <c r="B793">
        <v>0</v>
      </c>
      <c r="C793">
        <v>112861200.98999999</v>
      </c>
      <c r="D793">
        <v>0</v>
      </c>
      <c r="E793">
        <v>0</v>
      </c>
      <c r="F793">
        <v>0</v>
      </c>
      <c r="G793">
        <v>0</v>
      </c>
      <c r="H793" s="9">
        <v>112861200.98999999</v>
      </c>
      <c r="I793" s="9">
        <v>112861200.98999999</v>
      </c>
      <c r="J793" s="10">
        <v>0</v>
      </c>
      <c r="K793" s="10">
        <v>0</v>
      </c>
    </row>
    <row r="794" spans="1:11" x14ac:dyDescent="0.25">
      <c r="A794" s="6" t="s">
        <v>1749</v>
      </c>
      <c r="B794">
        <v>840000000</v>
      </c>
      <c r="C794">
        <v>840000000</v>
      </c>
      <c r="D794">
        <v>840000000</v>
      </c>
      <c r="E794">
        <v>580706666.34000003</v>
      </c>
      <c r="F794">
        <v>580706666.34000003</v>
      </c>
      <c r="G794">
        <v>577206666.34000003</v>
      </c>
      <c r="H794" s="9">
        <v>0</v>
      </c>
      <c r="I794" s="9">
        <v>259293333.65999997</v>
      </c>
      <c r="J794" s="10">
        <v>1</v>
      </c>
      <c r="K794" s="10">
        <v>0.69131745992857152</v>
      </c>
    </row>
    <row r="795" spans="1:11" x14ac:dyDescent="0.25">
      <c r="A795" s="7" t="s">
        <v>885</v>
      </c>
      <c r="B795">
        <v>420000000</v>
      </c>
      <c r="C795">
        <v>420000000</v>
      </c>
      <c r="D795">
        <v>420000000</v>
      </c>
      <c r="E795">
        <v>202973333.34</v>
      </c>
      <c r="F795">
        <v>202973333.34</v>
      </c>
      <c r="G795">
        <v>202973333.34</v>
      </c>
      <c r="H795" s="9">
        <v>0</v>
      </c>
      <c r="I795" s="9">
        <v>217026666.66</v>
      </c>
      <c r="J795" s="10">
        <v>1</v>
      </c>
      <c r="K795" s="10">
        <v>0.48326984128571432</v>
      </c>
    </row>
    <row r="796" spans="1:11" x14ac:dyDescent="0.25">
      <c r="A796" s="7" t="s">
        <v>887</v>
      </c>
      <c r="B796">
        <v>420000000</v>
      </c>
      <c r="C796">
        <v>420000000</v>
      </c>
      <c r="D796">
        <v>420000000</v>
      </c>
      <c r="E796">
        <v>377733333</v>
      </c>
      <c r="F796">
        <v>377733333</v>
      </c>
      <c r="G796">
        <v>374233333</v>
      </c>
      <c r="H796" s="9">
        <v>0</v>
      </c>
      <c r="I796" s="9">
        <v>42266667</v>
      </c>
      <c r="J796" s="10">
        <v>1</v>
      </c>
      <c r="K796" s="10">
        <v>0.89936507857142856</v>
      </c>
    </row>
    <row r="797" spans="1:11" x14ac:dyDescent="0.25">
      <c r="A797" s="5" t="s">
        <v>1915</v>
      </c>
      <c r="B797">
        <v>300000000</v>
      </c>
      <c r="C797">
        <v>300000000</v>
      </c>
      <c r="D797">
        <v>300000000</v>
      </c>
      <c r="E797">
        <v>185898293.46000001</v>
      </c>
      <c r="F797">
        <v>171500000</v>
      </c>
      <c r="G797">
        <v>164300000</v>
      </c>
      <c r="H797" s="9">
        <v>0</v>
      </c>
      <c r="I797" s="9">
        <v>114101706.53999999</v>
      </c>
      <c r="J797" s="10">
        <v>1</v>
      </c>
      <c r="K797" s="10">
        <v>0.61966097819999999</v>
      </c>
    </row>
    <row r="798" spans="1:11" x14ac:dyDescent="0.25">
      <c r="A798" s="6" t="s">
        <v>1722</v>
      </c>
      <c r="B798">
        <v>300000000</v>
      </c>
      <c r="C798">
        <v>300000000</v>
      </c>
      <c r="D798">
        <v>300000000</v>
      </c>
      <c r="E798">
        <v>185898293.46000001</v>
      </c>
      <c r="F798">
        <v>171500000</v>
      </c>
      <c r="G798">
        <v>164300000</v>
      </c>
      <c r="H798" s="9">
        <v>0</v>
      </c>
      <c r="I798" s="9">
        <v>114101706.53999999</v>
      </c>
      <c r="J798" s="10">
        <v>1</v>
      </c>
      <c r="K798" s="10">
        <v>0.61966097819999999</v>
      </c>
    </row>
    <row r="799" spans="1:11" x14ac:dyDescent="0.25">
      <c r="A799" s="7" t="s">
        <v>930</v>
      </c>
      <c r="B799">
        <v>300000000</v>
      </c>
      <c r="C799">
        <v>300000000</v>
      </c>
      <c r="D799">
        <v>300000000</v>
      </c>
      <c r="E799">
        <v>185898293.46000001</v>
      </c>
      <c r="F799">
        <v>171500000</v>
      </c>
      <c r="G799">
        <v>164300000</v>
      </c>
      <c r="H799" s="9">
        <v>0</v>
      </c>
      <c r="I799" s="9">
        <v>114101706.53999999</v>
      </c>
      <c r="J799" s="10">
        <v>1</v>
      </c>
      <c r="K799" s="10">
        <v>0.61966097819999999</v>
      </c>
    </row>
    <row r="800" spans="1:11" x14ac:dyDescent="0.25">
      <c r="A800" s="3" t="s">
        <v>1792</v>
      </c>
      <c r="B800">
        <v>836215185</v>
      </c>
      <c r="C800">
        <v>686215185</v>
      </c>
      <c r="D800">
        <v>686215185</v>
      </c>
      <c r="E800">
        <v>505753333</v>
      </c>
      <c r="F800">
        <v>505753333</v>
      </c>
      <c r="G800">
        <v>456693333</v>
      </c>
      <c r="H800" s="9">
        <v>0</v>
      </c>
      <c r="I800" s="9">
        <v>180461852</v>
      </c>
      <c r="J800" s="10">
        <v>1</v>
      </c>
      <c r="K800" s="10">
        <v>0.73701856801667831</v>
      </c>
    </row>
    <row r="801" spans="1:11" x14ac:dyDescent="0.25">
      <c r="A801" s="4" t="s">
        <v>1913</v>
      </c>
      <c r="B801">
        <v>836215185</v>
      </c>
      <c r="C801">
        <v>686215185</v>
      </c>
      <c r="D801">
        <v>686215185</v>
      </c>
      <c r="E801">
        <v>505753333</v>
      </c>
      <c r="F801">
        <v>505753333</v>
      </c>
      <c r="G801">
        <v>456693333</v>
      </c>
      <c r="H801" s="9">
        <v>0</v>
      </c>
      <c r="I801" s="9">
        <v>180461852</v>
      </c>
      <c r="J801" s="10">
        <v>1</v>
      </c>
      <c r="K801" s="10">
        <v>0.73701856801667831</v>
      </c>
    </row>
    <row r="802" spans="1:11" x14ac:dyDescent="0.25">
      <c r="A802" s="5" t="s">
        <v>1916</v>
      </c>
      <c r="B802">
        <v>357120126</v>
      </c>
      <c r="C802">
        <v>207120126</v>
      </c>
      <c r="D802">
        <v>207120126</v>
      </c>
      <c r="E802">
        <v>138920000</v>
      </c>
      <c r="F802">
        <v>138920000</v>
      </c>
      <c r="G802">
        <v>104600000</v>
      </c>
      <c r="H802" s="9">
        <v>0</v>
      </c>
      <c r="I802" s="9">
        <v>68200126</v>
      </c>
      <c r="J802" s="10">
        <v>1</v>
      </c>
      <c r="K802" s="10">
        <v>0.67072187856818899</v>
      </c>
    </row>
    <row r="803" spans="1:11" x14ac:dyDescent="0.25">
      <c r="A803" s="6" t="s">
        <v>1722</v>
      </c>
      <c r="B803">
        <v>357120126</v>
      </c>
      <c r="C803">
        <v>207120126</v>
      </c>
      <c r="D803">
        <v>207120126</v>
      </c>
      <c r="E803">
        <v>138920000</v>
      </c>
      <c r="F803">
        <v>138920000</v>
      </c>
      <c r="G803">
        <v>104600000</v>
      </c>
      <c r="H803" s="9">
        <v>0</v>
      </c>
      <c r="I803" s="9">
        <v>68200126</v>
      </c>
      <c r="J803" s="10">
        <v>1</v>
      </c>
      <c r="K803" s="10">
        <v>0.67072187856818899</v>
      </c>
    </row>
    <row r="804" spans="1:11" x14ac:dyDescent="0.25">
      <c r="A804" s="7" t="s">
        <v>932</v>
      </c>
      <c r="B804">
        <v>357120126</v>
      </c>
      <c r="C804">
        <v>207120126</v>
      </c>
      <c r="D804">
        <v>207120126</v>
      </c>
      <c r="E804">
        <v>138920000</v>
      </c>
      <c r="F804">
        <v>138920000</v>
      </c>
      <c r="G804">
        <v>104600000</v>
      </c>
      <c r="H804" s="9">
        <v>0</v>
      </c>
      <c r="I804" s="9">
        <v>68200126</v>
      </c>
      <c r="J804" s="10">
        <v>1</v>
      </c>
      <c r="K804" s="10">
        <v>0.67072187856818899</v>
      </c>
    </row>
    <row r="805" spans="1:11" x14ac:dyDescent="0.25">
      <c r="A805" s="5" t="s">
        <v>1914</v>
      </c>
      <c r="B805">
        <v>479095059</v>
      </c>
      <c r="C805">
        <v>479095059</v>
      </c>
      <c r="D805">
        <v>479095059</v>
      </c>
      <c r="E805">
        <v>366833333</v>
      </c>
      <c r="F805">
        <v>366833333</v>
      </c>
      <c r="G805">
        <v>352093333</v>
      </c>
      <c r="H805" s="9">
        <v>0</v>
      </c>
      <c r="I805" s="9">
        <v>112261726</v>
      </c>
      <c r="J805" s="10">
        <v>1</v>
      </c>
      <c r="K805" s="10">
        <v>0.76567964145921197</v>
      </c>
    </row>
    <row r="806" spans="1:11" x14ac:dyDescent="0.25">
      <c r="A806" s="6" t="s">
        <v>1722</v>
      </c>
      <c r="B806">
        <v>479095059</v>
      </c>
      <c r="C806">
        <v>479095059</v>
      </c>
      <c r="D806">
        <v>479095059</v>
      </c>
      <c r="E806">
        <v>366833333</v>
      </c>
      <c r="F806">
        <v>366833333</v>
      </c>
      <c r="G806">
        <v>352093333</v>
      </c>
      <c r="H806" s="9">
        <v>0</v>
      </c>
      <c r="I806" s="9">
        <v>112261726</v>
      </c>
      <c r="J806" s="10">
        <v>1</v>
      </c>
      <c r="K806" s="10">
        <v>0.76567964145921197</v>
      </c>
    </row>
    <row r="807" spans="1:11" x14ac:dyDescent="0.25">
      <c r="A807" s="7" t="s">
        <v>924</v>
      </c>
      <c r="B807">
        <v>479095059</v>
      </c>
      <c r="C807">
        <v>479095059</v>
      </c>
      <c r="D807">
        <v>479095059</v>
      </c>
      <c r="E807">
        <v>366833333</v>
      </c>
      <c r="F807">
        <v>366833333</v>
      </c>
      <c r="G807">
        <v>352093333</v>
      </c>
      <c r="H807" s="9">
        <v>0</v>
      </c>
      <c r="I807" s="9">
        <v>112261726</v>
      </c>
      <c r="J807" s="10">
        <v>1</v>
      </c>
      <c r="K807" s="10">
        <v>0.76567964145921197</v>
      </c>
    </row>
    <row r="808" spans="1:11" x14ac:dyDescent="0.25">
      <c r="A808" s="3" t="s">
        <v>1759</v>
      </c>
      <c r="B808">
        <v>2082214446</v>
      </c>
      <c r="C808">
        <v>2082214446</v>
      </c>
      <c r="D808">
        <v>2017414446</v>
      </c>
      <c r="E808">
        <v>1402357682.3400002</v>
      </c>
      <c r="F808">
        <v>849309998.34000003</v>
      </c>
      <c r="G808">
        <v>849309998.34000003</v>
      </c>
      <c r="H808" s="9">
        <v>64800000</v>
      </c>
      <c r="I808" s="9">
        <v>679856763.65999985</v>
      </c>
      <c r="J808" s="10">
        <v>0.96887928612517171</v>
      </c>
      <c r="K808" s="10">
        <v>0.67349339787454354</v>
      </c>
    </row>
    <row r="809" spans="1:11" x14ac:dyDescent="0.25">
      <c r="A809" s="4" t="s">
        <v>1807</v>
      </c>
      <c r="B809">
        <v>2082214446</v>
      </c>
      <c r="C809">
        <v>2082214446</v>
      </c>
      <c r="D809">
        <v>2017414446</v>
      </c>
      <c r="E809">
        <v>1402357682.3400002</v>
      </c>
      <c r="F809">
        <v>849309998.34000003</v>
      </c>
      <c r="G809">
        <v>849309998.34000003</v>
      </c>
      <c r="H809" s="9">
        <v>64800000</v>
      </c>
      <c r="I809" s="9">
        <v>679856763.65999985</v>
      </c>
      <c r="J809" s="10">
        <v>0.96887928612517171</v>
      </c>
      <c r="K809" s="10">
        <v>0.67349339787454354</v>
      </c>
    </row>
    <row r="810" spans="1:11" x14ac:dyDescent="0.25">
      <c r="A810" s="5" t="s">
        <v>1808</v>
      </c>
      <c r="B810">
        <v>2022952315</v>
      </c>
      <c r="C810">
        <v>2022952315</v>
      </c>
      <c r="D810">
        <v>1958152315</v>
      </c>
      <c r="E810">
        <v>1368224349.3400002</v>
      </c>
      <c r="F810">
        <v>815176665.34000003</v>
      </c>
      <c r="G810">
        <v>815176665.34000003</v>
      </c>
      <c r="H810" s="9">
        <v>64800000</v>
      </c>
      <c r="I810" s="9">
        <v>654727965.65999985</v>
      </c>
      <c r="J810" s="10">
        <v>0.96796760876689281</v>
      </c>
      <c r="K810" s="10">
        <v>0.67635027241855683</v>
      </c>
    </row>
    <row r="811" spans="1:11" x14ac:dyDescent="0.25">
      <c r="A811" s="6" t="s">
        <v>1722</v>
      </c>
      <c r="B811">
        <v>307100236</v>
      </c>
      <c r="C811">
        <v>307100236</v>
      </c>
      <c r="D811">
        <v>307100236</v>
      </c>
      <c r="E811">
        <v>238119380</v>
      </c>
      <c r="F811">
        <v>0</v>
      </c>
      <c r="G811">
        <v>0</v>
      </c>
      <c r="H811" s="9">
        <v>0</v>
      </c>
      <c r="I811" s="9">
        <v>68980856</v>
      </c>
      <c r="J811" s="10">
        <v>1</v>
      </c>
      <c r="K811" s="10">
        <v>0.77537999677733882</v>
      </c>
    </row>
    <row r="812" spans="1:11" x14ac:dyDescent="0.25">
      <c r="A812" s="7" t="s">
        <v>903</v>
      </c>
      <c r="B812">
        <v>200000000</v>
      </c>
      <c r="C812">
        <v>0</v>
      </c>
      <c r="D812">
        <v>0</v>
      </c>
      <c r="E812">
        <v>0</v>
      </c>
      <c r="F812">
        <v>0</v>
      </c>
      <c r="G812">
        <v>0</v>
      </c>
      <c r="H812" s="9">
        <v>0</v>
      </c>
      <c r="I812" s="9">
        <v>0</v>
      </c>
      <c r="J812" s="10" t="e">
        <v>#DIV/0!</v>
      </c>
      <c r="K812" s="10" t="e">
        <v>#DIV/0!</v>
      </c>
    </row>
    <row r="813" spans="1:11" x14ac:dyDescent="0.25">
      <c r="A813" s="7" t="s">
        <v>905</v>
      </c>
      <c r="B813">
        <v>107100236</v>
      </c>
      <c r="C813">
        <v>107100236</v>
      </c>
      <c r="D813">
        <v>107100236</v>
      </c>
      <c r="E813">
        <v>38119380</v>
      </c>
      <c r="F813">
        <v>0</v>
      </c>
      <c r="G813">
        <v>0</v>
      </c>
      <c r="H813" s="9">
        <v>0</v>
      </c>
      <c r="I813" s="9">
        <v>68980856</v>
      </c>
      <c r="J813" s="10">
        <v>1</v>
      </c>
      <c r="K813" s="10">
        <v>0.35592246500745339</v>
      </c>
    </row>
    <row r="814" spans="1:11" x14ac:dyDescent="0.25">
      <c r="A814" s="7" t="s">
        <v>907</v>
      </c>
      <c r="B814">
        <v>0</v>
      </c>
      <c r="C814">
        <v>200000000</v>
      </c>
      <c r="D814">
        <v>200000000</v>
      </c>
      <c r="E814">
        <v>200000000</v>
      </c>
      <c r="F814">
        <v>0</v>
      </c>
      <c r="G814">
        <v>0</v>
      </c>
      <c r="H814" s="9">
        <v>0</v>
      </c>
      <c r="I814" s="9">
        <v>0</v>
      </c>
      <c r="J814" s="10">
        <v>1</v>
      </c>
      <c r="K814" s="10">
        <v>1</v>
      </c>
    </row>
    <row r="815" spans="1:11" x14ac:dyDescent="0.25">
      <c r="A815" s="6" t="s">
        <v>1749</v>
      </c>
      <c r="B815">
        <v>1715852079</v>
      </c>
      <c r="C815">
        <v>1715852079</v>
      </c>
      <c r="D815">
        <v>1651052079</v>
      </c>
      <c r="E815">
        <v>1130104969.3399999</v>
      </c>
      <c r="F815">
        <v>815176665.34000003</v>
      </c>
      <c r="G815">
        <v>815176665.34000003</v>
      </c>
      <c r="H815" s="9">
        <v>64800000</v>
      </c>
      <c r="I815" s="9">
        <v>585747109.66000009</v>
      </c>
      <c r="J815" s="10">
        <v>0.96223450681263534</v>
      </c>
      <c r="K815" s="10">
        <v>0.65862610371322106</v>
      </c>
    </row>
    <row r="816" spans="1:11" x14ac:dyDescent="0.25">
      <c r="A816" s="7" t="s">
        <v>889</v>
      </c>
      <c r="B816">
        <v>750000000</v>
      </c>
      <c r="C816">
        <v>449430510</v>
      </c>
      <c r="D816">
        <v>449430510</v>
      </c>
      <c r="E816">
        <v>352649998.67000002</v>
      </c>
      <c r="F816">
        <v>335049998.67000002</v>
      </c>
      <c r="G816">
        <v>335049998.67000002</v>
      </c>
      <c r="H816" s="9">
        <v>0</v>
      </c>
      <c r="I816" s="9">
        <v>96780511.329999983</v>
      </c>
      <c r="J816" s="10">
        <v>1</v>
      </c>
      <c r="K816" s="10">
        <v>0.78465967668728143</v>
      </c>
    </row>
    <row r="817" spans="1:11" x14ac:dyDescent="0.25">
      <c r="A817" s="7" t="s">
        <v>891</v>
      </c>
      <c r="B817">
        <v>965852079</v>
      </c>
      <c r="C817">
        <v>1266421569</v>
      </c>
      <c r="D817">
        <v>1201621569</v>
      </c>
      <c r="E817">
        <v>777454970.66999996</v>
      </c>
      <c r="F817">
        <v>480126666.67000002</v>
      </c>
      <c r="G817">
        <v>480126666.67000002</v>
      </c>
      <c r="H817" s="9">
        <v>64800000</v>
      </c>
      <c r="I817" s="9">
        <v>488966598.33000004</v>
      </c>
      <c r="J817" s="10">
        <v>0.94883220438896365</v>
      </c>
      <c r="K817" s="10">
        <v>0.61389902833374754</v>
      </c>
    </row>
    <row r="818" spans="1:11" x14ac:dyDescent="0.25">
      <c r="A818" s="5" t="s">
        <v>1912</v>
      </c>
      <c r="B818">
        <v>59262131</v>
      </c>
      <c r="C818">
        <v>59262131</v>
      </c>
      <c r="D818">
        <v>59262131</v>
      </c>
      <c r="E818">
        <v>34133333</v>
      </c>
      <c r="F818">
        <v>34133333</v>
      </c>
      <c r="G818">
        <v>34133333</v>
      </c>
      <c r="H818" s="9">
        <v>0</v>
      </c>
      <c r="I818" s="9">
        <v>25128798</v>
      </c>
      <c r="J818" s="10">
        <v>1</v>
      </c>
      <c r="K818" s="10">
        <v>0.57597208240790398</v>
      </c>
    </row>
    <row r="819" spans="1:11" x14ac:dyDescent="0.25">
      <c r="A819" s="6" t="s">
        <v>1722</v>
      </c>
      <c r="B819">
        <v>59262131</v>
      </c>
      <c r="C819">
        <v>59262131</v>
      </c>
      <c r="D819">
        <v>59262131</v>
      </c>
      <c r="E819">
        <v>34133333</v>
      </c>
      <c r="F819">
        <v>34133333</v>
      </c>
      <c r="G819">
        <v>34133333</v>
      </c>
      <c r="H819" s="9">
        <v>0</v>
      </c>
      <c r="I819" s="9">
        <v>25128798</v>
      </c>
      <c r="J819" s="10">
        <v>1</v>
      </c>
      <c r="K819" s="10">
        <v>0.57597208240790398</v>
      </c>
    </row>
    <row r="820" spans="1:11" x14ac:dyDescent="0.25">
      <c r="A820" s="7" t="s">
        <v>916</v>
      </c>
      <c r="B820">
        <v>59262131</v>
      </c>
      <c r="C820">
        <v>59262131</v>
      </c>
      <c r="D820">
        <v>59262131</v>
      </c>
      <c r="E820">
        <v>34133333</v>
      </c>
      <c r="F820">
        <v>34133333</v>
      </c>
      <c r="G820">
        <v>34133333</v>
      </c>
      <c r="H820" s="9">
        <v>0</v>
      </c>
      <c r="I820" s="9">
        <v>25128798</v>
      </c>
      <c r="J820" s="10">
        <v>1</v>
      </c>
      <c r="K820" s="10">
        <v>0.57597208240790398</v>
      </c>
    </row>
    <row r="821" spans="1:11" x14ac:dyDescent="0.25">
      <c r="A821" s="2" t="s">
        <v>1917</v>
      </c>
      <c r="B821">
        <v>630376281406</v>
      </c>
      <c r="C821">
        <v>794000086116.44006</v>
      </c>
      <c r="D821">
        <v>787733514736.42993</v>
      </c>
      <c r="E821">
        <v>784167549848.56006</v>
      </c>
      <c r="F821">
        <v>759874817792.43005</v>
      </c>
      <c r="G821">
        <v>746489332944.77002</v>
      </c>
      <c r="H821" s="9">
        <v>6266571380.0101318</v>
      </c>
      <c r="I821" s="9">
        <v>9832536267.8800049</v>
      </c>
      <c r="J821" s="10">
        <v>0.99210759357639267</v>
      </c>
      <c r="K821" s="10">
        <v>0.98761645440623025</v>
      </c>
    </row>
    <row r="822" spans="1:11" x14ac:dyDescent="0.25">
      <c r="A822" s="3" t="s">
        <v>1715</v>
      </c>
      <c r="B822">
        <v>630376281406</v>
      </c>
      <c r="C822">
        <v>794000086116.44006</v>
      </c>
      <c r="D822">
        <v>787733514736.42993</v>
      </c>
      <c r="E822">
        <v>784167549848.56006</v>
      </c>
      <c r="F822">
        <v>759874817792.43005</v>
      </c>
      <c r="G822">
        <v>746489332944.77002</v>
      </c>
      <c r="H822" s="9">
        <v>6266571380.0101318</v>
      </c>
      <c r="I822" s="9">
        <v>9832536267.8800049</v>
      </c>
      <c r="J822" s="10">
        <v>0.99210759357639267</v>
      </c>
      <c r="K822" s="10">
        <v>0.98761645440623025</v>
      </c>
    </row>
    <row r="823" spans="1:11" x14ac:dyDescent="0.25">
      <c r="A823" s="4" t="s">
        <v>1919</v>
      </c>
      <c r="B823">
        <v>630376281406</v>
      </c>
      <c r="C823">
        <v>794000086116.44006</v>
      </c>
      <c r="D823">
        <v>787733514736.42993</v>
      </c>
      <c r="E823">
        <v>784167549848.56006</v>
      </c>
      <c r="F823">
        <v>759874817792.43005</v>
      </c>
      <c r="G823">
        <v>746489332944.77002</v>
      </c>
      <c r="H823" s="9">
        <v>6266571380.0101318</v>
      </c>
      <c r="I823" s="9">
        <v>9832536267.8800049</v>
      </c>
      <c r="J823" s="10">
        <v>0.99210759357639267</v>
      </c>
      <c r="K823" s="10">
        <v>0.98761645440623025</v>
      </c>
    </row>
    <row r="824" spans="1:11" x14ac:dyDescent="0.25">
      <c r="A824" s="5" t="s">
        <v>1928</v>
      </c>
      <c r="B824">
        <v>620897436422</v>
      </c>
      <c r="C824">
        <v>782042989385.84998</v>
      </c>
      <c r="D824">
        <v>778549559359.42993</v>
      </c>
      <c r="E824">
        <v>775519573854.57007</v>
      </c>
      <c r="F824">
        <v>751717958890.63</v>
      </c>
      <c r="G824">
        <v>740114356952.96997</v>
      </c>
      <c r="H824" s="9">
        <v>3493430026.4200439</v>
      </c>
      <c r="I824" s="9">
        <v>6523415531.2799072</v>
      </c>
      <c r="J824" s="10">
        <v>0.99553294374627221</v>
      </c>
      <c r="K824" s="10">
        <v>0.99165849496790093</v>
      </c>
    </row>
    <row r="825" spans="1:11" x14ac:dyDescent="0.25">
      <c r="A825" s="6" t="s">
        <v>1722</v>
      </c>
      <c r="B825">
        <v>7397881984</v>
      </c>
      <c r="C825">
        <v>7397881984</v>
      </c>
      <c r="D825">
        <v>7382329181</v>
      </c>
      <c r="E825">
        <v>7335828780</v>
      </c>
      <c r="F825">
        <v>7212424142.6599998</v>
      </c>
      <c r="G825">
        <v>5188318782</v>
      </c>
      <c r="H825" s="9">
        <v>15552803</v>
      </c>
      <c r="I825" s="9">
        <v>62053204</v>
      </c>
      <c r="J825" s="10">
        <v>0.99789766813884873</v>
      </c>
      <c r="K825" s="10">
        <v>0.9916120311010358</v>
      </c>
    </row>
    <row r="826" spans="1:11" x14ac:dyDescent="0.25">
      <c r="A826" s="7" t="s">
        <v>990</v>
      </c>
      <c r="B826">
        <v>800000000</v>
      </c>
      <c r="C826">
        <v>800000000</v>
      </c>
      <c r="D826">
        <v>800000000</v>
      </c>
      <c r="E826">
        <v>800000000</v>
      </c>
      <c r="F826">
        <v>800000000</v>
      </c>
      <c r="G826">
        <v>800000000</v>
      </c>
      <c r="H826" s="9">
        <v>0</v>
      </c>
      <c r="I826" s="9">
        <v>0</v>
      </c>
      <c r="J826" s="10">
        <v>1</v>
      </c>
      <c r="K826" s="10">
        <v>1</v>
      </c>
    </row>
    <row r="827" spans="1:11" x14ac:dyDescent="0.25">
      <c r="A827" s="7" t="s">
        <v>992</v>
      </c>
      <c r="B827">
        <v>900000000</v>
      </c>
      <c r="C827">
        <v>900000000</v>
      </c>
      <c r="D827">
        <v>900000000</v>
      </c>
      <c r="E827">
        <v>900000000</v>
      </c>
      <c r="F827">
        <v>782608695.65999997</v>
      </c>
      <c r="G827">
        <v>0</v>
      </c>
      <c r="H827" s="9">
        <v>0</v>
      </c>
      <c r="I827" s="9">
        <v>0</v>
      </c>
      <c r="J827" s="10">
        <v>1</v>
      </c>
      <c r="K827" s="10">
        <v>1</v>
      </c>
    </row>
    <row r="828" spans="1:11" x14ac:dyDescent="0.25">
      <c r="A828" s="7" t="s">
        <v>994</v>
      </c>
      <c r="B828">
        <v>1800000000</v>
      </c>
      <c r="C828">
        <v>1800000000</v>
      </c>
      <c r="D828">
        <v>1800000000</v>
      </c>
      <c r="E828">
        <v>1800000000</v>
      </c>
      <c r="F828">
        <v>1800000000</v>
      </c>
      <c r="G828">
        <v>600000000</v>
      </c>
      <c r="H828" s="9">
        <v>0</v>
      </c>
      <c r="I828" s="9">
        <v>0</v>
      </c>
      <c r="J828" s="10">
        <v>1</v>
      </c>
      <c r="K828" s="10">
        <v>1</v>
      </c>
    </row>
    <row r="829" spans="1:11" x14ac:dyDescent="0.25">
      <c r="A829" s="7" t="s">
        <v>996</v>
      </c>
      <c r="B829">
        <v>1800000000</v>
      </c>
      <c r="C829">
        <v>900737445</v>
      </c>
      <c r="D829">
        <v>900737445</v>
      </c>
      <c r="E829">
        <v>900737445</v>
      </c>
      <c r="F829">
        <v>900737445</v>
      </c>
      <c r="G829">
        <v>900737445</v>
      </c>
      <c r="H829" s="9">
        <v>0</v>
      </c>
      <c r="I829" s="9">
        <v>0</v>
      </c>
      <c r="J829" s="10">
        <v>1</v>
      </c>
      <c r="K829" s="10">
        <v>1</v>
      </c>
    </row>
    <row r="830" spans="1:11" x14ac:dyDescent="0.25">
      <c r="A830" s="7" t="s">
        <v>998</v>
      </c>
      <c r="B830">
        <v>50000000</v>
      </c>
      <c r="C830">
        <v>50000000</v>
      </c>
      <c r="D830">
        <v>34933333</v>
      </c>
      <c r="E830">
        <v>34933333</v>
      </c>
      <c r="F830">
        <v>34933333</v>
      </c>
      <c r="G830">
        <v>31600000</v>
      </c>
      <c r="H830" s="9">
        <v>15066667</v>
      </c>
      <c r="I830" s="9">
        <v>15066667</v>
      </c>
      <c r="J830" s="10">
        <v>0.69866665999999999</v>
      </c>
      <c r="K830" s="10">
        <v>0.69866665999999999</v>
      </c>
    </row>
    <row r="831" spans="1:11" x14ac:dyDescent="0.25">
      <c r="A831" s="7" t="s">
        <v>1000</v>
      </c>
      <c r="B831">
        <v>547881984</v>
      </c>
      <c r="C831">
        <v>1447144539</v>
      </c>
      <c r="D831">
        <v>1447144539</v>
      </c>
      <c r="E831">
        <v>1447144539</v>
      </c>
      <c r="F831">
        <v>1447144539</v>
      </c>
      <c r="G831">
        <v>1447144539</v>
      </c>
      <c r="H831" s="9">
        <v>0</v>
      </c>
      <c r="I831" s="9">
        <v>0</v>
      </c>
      <c r="J831" s="10">
        <v>1</v>
      </c>
      <c r="K831" s="10">
        <v>1</v>
      </c>
    </row>
    <row r="832" spans="1:11" x14ac:dyDescent="0.25">
      <c r="A832" s="7" t="s">
        <v>1002</v>
      </c>
      <c r="B832">
        <v>750000000</v>
      </c>
      <c r="C832">
        <v>750000000</v>
      </c>
      <c r="D832">
        <v>749583864</v>
      </c>
      <c r="E832">
        <v>717013463</v>
      </c>
      <c r="F832">
        <v>711000130</v>
      </c>
      <c r="G832">
        <v>682436798</v>
      </c>
      <c r="H832" s="9">
        <v>416136</v>
      </c>
      <c r="I832" s="9">
        <v>32986537</v>
      </c>
      <c r="J832" s="10">
        <v>0.99944515199999995</v>
      </c>
      <c r="K832" s="10">
        <v>0.95601795066666662</v>
      </c>
    </row>
    <row r="833" spans="1:11" x14ac:dyDescent="0.25">
      <c r="A833" s="7" t="s">
        <v>1004</v>
      </c>
      <c r="B833">
        <v>300000000</v>
      </c>
      <c r="C833">
        <v>300000000</v>
      </c>
      <c r="D833">
        <v>300000000</v>
      </c>
      <c r="E833">
        <v>300000000</v>
      </c>
      <c r="F833">
        <v>300000000</v>
      </c>
      <c r="G833">
        <v>300000000</v>
      </c>
      <c r="H833" s="9">
        <v>0</v>
      </c>
      <c r="I833" s="9">
        <v>0</v>
      </c>
      <c r="J833" s="10">
        <v>1</v>
      </c>
      <c r="K833" s="10">
        <v>1</v>
      </c>
    </row>
    <row r="834" spans="1:11" x14ac:dyDescent="0.25">
      <c r="A834" s="7" t="s">
        <v>1006</v>
      </c>
      <c r="B834">
        <v>450000000</v>
      </c>
      <c r="C834">
        <v>450000000</v>
      </c>
      <c r="D834">
        <v>449930000</v>
      </c>
      <c r="E834">
        <v>436000000</v>
      </c>
      <c r="F834">
        <v>436000000</v>
      </c>
      <c r="G834">
        <v>426400000</v>
      </c>
      <c r="H834" s="9">
        <v>70000</v>
      </c>
      <c r="I834" s="9">
        <v>14000000</v>
      </c>
      <c r="J834" s="10">
        <v>0.99984444444444442</v>
      </c>
      <c r="K834" s="10">
        <v>0.96888888888888891</v>
      </c>
    </row>
    <row r="835" spans="1:11" x14ac:dyDescent="0.25">
      <c r="A835" s="6" t="s">
        <v>1932</v>
      </c>
      <c r="B835">
        <v>211051392</v>
      </c>
      <c r="C835">
        <v>211051392</v>
      </c>
      <c r="D835">
        <v>0</v>
      </c>
      <c r="E835">
        <v>0</v>
      </c>
      <c r="F835">
        <v>0</v>
      </c>
      <c r="G835">
        <v>0</v>
      </c>
      <c r="H835" s="9">
        <v>211051392</v>
      </c>
      <c r="I835" s="9">
        <v>211051392</v>
      </c>
      <c r="J835" s="10">
        <v>0</v>
      </c>
      <c r="K835" s="10">
        <v>0</v>
      </c>
    </row>
    <row r="836" spans="1:11" x14ac:dyDescent="0.25">
      <c r="A836" s="7" t="s">
        <v>1012</v>
      </c>
      <c r="B836">
        <v>211051392</v>
      </c>
      <c r="C836">
        <v>211051392</v>
      </c>
      <c r="D836">
        <v>0</v>
      </c>
      <c r="E836">
        <v>0</v>
      </c>
      <c r="F836">
        <v>0</v>
      </c>
      <c r="G836">
        <v>0</v>
      </c>
      <c r="H836" s="9">
        <v>211051392</v>
      </c>
      <c r="I836" s="9">
        <v>211051392</v>
      </c>
      <c r="J836" s="10">
        <v>0</v>
      </c>
      <c r="K836" s="10">
        <v>0</v>
      </c>
    </row>
    <row r="837" spans="1:11" x14ac:dyDescent="0.25">
      <c r="A837" s="6" t="s">
        <v>1933</v>
      </c>
      <c r="B837">
        <v>12051724677</v>
      </c>
      <c r="C837">
        <v>16410406297</v>
      </c>
      <c r="D837">
        <v>15973693369</v>
      </c>
      <c r="E837">
        <v>13110589389.01</v>
      </c>
      <c r="F837">
        <v>11499486196.01</v>
      </c>
      <c r="G837">
        <v>10944272241.01</v>
      </c>
      <c r="H837" s="9">
        <v>436712928</v>
      </c>
      <c r="I837" s="9">
        <v>3299816907.9899998</v>
      </c>
      <c r="J837" s="10">
        <v>0.97338804901620046</v>
      </c>
      <c r="K837" s="10">
        <v>0.79891924378537527</v>
      </c>
    </row>
    <row r="838" spans="1:11" x14ac:dyDescent="0.25">
      <c r="A838" s="7" t="s">
        <v>1026</v>
      </c>
      <c r="B838">
        <v>10461447095</v>
      </c>
      <c r="C838">
        <v>10461447095</v>
      </c>
      <c r="D838">
        <v>10461447095</v>
      </c>
      <c r="E838">
        <v>8227956296.0100002</v>
      </c>
      <c r="F838">
        <v>8227956296.0100002</v>
      </c>
      <c r="G838">
        <v>8227956296.0100002</v>
      </c>
      <c r="H838" s="9">
        <v>0</v>
      </c>
      <c r="I838" s="9">
        <v>2233490798.9899998</v>
      </c>
      <c r="J838" s="10">
        <v>1</v>
      </c>
      <c r="K838" s="10">
        <v>0.7865026913860238</v>
      </c>
    </row>
    <row r="839" spans="1:11" x14ac:dyDescent="0.25">
      <c r="A839" s="7" t="s">
        <v>1028</v>
      </c>
      <c r="B839">
        <v>414466112</v>
      </c>
      <c r="C839">
        <v>414466112</v>
      </c>
      <c r="D839">
        <v>414466112</v>
      </c>
      <c r="E839">
        <v>414466112</v>
      </c>
      <c r="F839">
        <v>414466112</v>
      </c>
      <c r="G839">
        <v>414466112</v>
      </c>
      <c r="H839" s="9">
        <v>0</v>
      </c>
      <c r="I839" s="9">
        <v>0</v>
      </c>
      <c r="J839" s="10">
        <v>1</v>
      </c>
      <c r="K839" s="10">
        <v>1</v>
      </c>
    </row>
    <row r="840" spans="1:11" x14ac:dyDescent="0.25">
      <c r="A840" s="7" t="s">
        <v>1030</v>
      </c>
      <c r="B840">
        <v>705486883</v>
      </c>
      <c r="C840">
        <v>705486883</v>
      </c>
      <c r="D840">
        <v>679400000</v>
      </c>
      <c r="E840">
        <v>577950000</v>
      </c>
      <c r="F840">
        <v>567950000</v>
      </c>
      <c r="G840">
        <v>534500000</v>
      </c>
      <c r="H840" s="9">
        <v>26086883</v>
      </c>
      <c r="I840" s="9">
        <v>127536883</v>
      </c>
      <c r="J840" s="10">
        <v>0.9630228660112452</v>
      </c>
      <c r="K840" s="10">
        <v>0.81922146807653684</v>
      </c>
    </row>
    <row r="841" spans="1:11" x14ac:dyDescent="0.25">
      <c r="A841" s="7" t="s">
        <v>1032</v>
      </c>
      <c r="B841">
        <v>470324587</v>
      </c>
      <c r="C841">
        <v>470324587</v>
      </c>
      <c r="D841">
        <v>468200000</v>
      </c>
      <c r="E841">
        <v>461699999</v>
      </c>
      <c r="F841">
        <v>461699999</v>
      </c>
      <c r="G841">
        <v>453200000</v>
      </c>
      <c r="H841" s="9">
        <v>2124587</v>
      </c>
      <c r="I841" s="9">
        <v>8624588</v>
      </c>
      <c r="J841" s="10">
        <v>0.9954827218080351</v>
      </c>
      <c r="K841" s="10">
        <v>0.98166247685452179</v>
      </c>
    </row>
    <row r="842" spans="1:11" x14ac:dyDescent="0.25">
      <c r="A842" s="7" t="s">
        <v>1016</v>
      </c>
      <c r="B842">
        <v>0</v>
      </c>
      <c r="C842">
        <v>509060704</v>
      </c>
      <c r="D842">
        <v>509060704</v>
      </c>
      <c r="E842">
        <v>477751819</v>
      </c>
      <c r="F842">
        <v>477751819</v>
      </c>
      <c r="G842">
        <v>477751819</v>
      </c>
      <c r="H842" s="9">
        <v>0</v>
      </c>
      <c r="I842" s="9">
        <v>31308885</v>
      </c>
      <c r="J842" s="10">
        <v>1</v>
      </c>
      <c r="K842" s="10">
        <v>0.93849675538892119</v>
      </c>
    </row>
    <row r="843" spans="1:11" x14ac:dyDescent="0.25">
      <c r="A843" s="7" t="s">
        <v>1020</v>
      </c>
      <c r="B843">
        <v>0</v>
      </c>
      <c r="C843">
        <v>797996552.39999998</v>
      </c>
      <c r="D843">
        <v>408880000</v>
      </c>
      <c r="E843">
        <v>392680000</v>
      </c>
      <c r="F843">
        <v>392680000</v>
      </c>
      <c r="G843">
        <v>370160000</v>
      </c>
      <c r="H843" s="9">
        <v>389116552.39999998</v>
      </c>
      <c r="I843" s="9">
        <v>405316552.39999998</v>
      </c>
      <c r="J843" s="10">
        <v>0.51238316603032985</v>
      </c>
      <c r="K843" s="10">
        <v>0.49208232644489808</v>
      </c>
    </row>
    <row r="844" spans="1:11" x14ac:dyDescent="0.25">
      <c r="A844" s="7" t="s">
        <v>1022</v>
      </c>
      <c r="B844">
        <v>0</v>
      </c>
      <c r="C844">
        <v>311638014</v>
      </c>
      <c r="D844">
        <v>311638014</v>
      </c>
      <c r="E844">
        <v>311638014</v>
      </c>
      <c r="F844">
        <v>311638014</v>
      </c>
      <c r="G844">
        <v>311638014</v>
      </c>
      <c r="H844" s="9">
        <v>0</v>
      </c>
      <c r="I844" s="9">
        <v>0</v>
      </c>
      <c r="J844" s="10">
        <v>1</v>
      </c>
      <c r="K844" s="10">
        <v>1</v>
      </c>
    </row>
    <row r="845" spans="1:11" x14ac:dyDescent="0.25">
      <c r="A845" s="7" t="s">
        <v>1024</v>
      </c>
      <c r="B845">
        <v>0</v>
      </c>
      <c r="C845">
        <v>2539986349.5999999</v>
      </c>
      <c r="D845">
        <v>2520601444</v>
      </c>
      <c r="E845">
        <v>2246447149</v>
      </c>
      <c r="F845">
        <v>645343956</v>
      </c>
      <c r="G845">
        <v>154600000</v>
      </c>
      <c r="H845" s="9">
        <v>19384905.599999905</v>
      </c>
      <c r="I845" s="9">
        <v>293539200.5999999</v>
      </c>
      <c r="J845" s="10">
        <v>0.99236810638645645</v>
      </c>
      <c r="K845" s="10">
        <v>0.8844327645122082</v>
      </c>
    </row>
    <row r="846" spans="1:11" x14ac:dyDescent="0.25">
      <c r="A846" s="7" t="s">
        <v>1034</v>
      </c>
      <c r="B846">
        <v>0</v>
      </c>
      <c r="C846">
        <v>200000000</v>
      </c>
      <c r="D846">
        <v>200000000</v>
      </c>
      <c r="E846">
        <v>0</v>
      </c>
      <c r="F846">
        <v>0</v>
      </c>
      <c r="G846">
        <v>0</v>
      </c>
      <c r="H846" s="9">
        <v>0</v>
      </c>
      <c r="I846" s="9">
        <v>200000000</v>
      </c>
      <c r="J846" s="10">
        <v>1</v>
      </c>
      <c r="K846" s="10">
        <v>0</v>
      </c>
    </row>
    <row r="847" spans="1:11" x14ac:dyDescent="0.25">
      <c r="A847" s="6" t="s">
        <v>1924</v>
      </c>
      <c r="B847">
        <v>0</v>
      </c>
      <c r="C847">
        <v>65575520161</v>
      </c>
      <c r="D847">
        <v>65575520161</v>
      </c>
      <c r="E847">
        <v>65575520161</v>
      </c>
      <c r="F847">
        <v>65575520161</v>
      </c>
      <c r="G847">
        <v>65575520161</v>
      </c>
      <c r="H847" s="9">
        <v>0</v>
      </c>
      <c r="I847" s="9">
        <v>0</v>
      </c>
      <c r="J847" s="10">
        <v>1</v>
      </c>
      <c r="K847" s="10">
        <v>1</v>
      </c>
    </row>
    <row r="848" spans="1:11" x14ac:dyDescent="0.25">
      <c r="A848" s="7" t="s">
        <v>968</v>
      </c>
      <c r="B848">
        <v>0</v>
      </c>
      <c r="C848">
        <v>65325486825</v>
      </c>
      <c r="D848">
        <v>65325486825</v>
      </c>
      <c r="E848">
        <v>65325486825</v>
      </c>
      <c r="F848">
        <v>65325486825</v>
      </c>
      <c r="G848">
        <v>65325486825</v>
      </c>
      <c r="H848" s="9">
        <v>0</v>
      </c>
      <c r="I848" s="9">
        <v>0</v>
      </c>
      <c r="J848" s="10">
        <v>1</v>
      </c>
      <c r="K848" s="10">
        <v>1</v>
      </c>
    </row>
    <row r="849" spans="1:11" x14ac:dyDescent="0.25">
      <c r="A849" s="7" t="s">
        <v>1038</v>
      </c>
      <c r="B849">
        <v>0</v>
      </c>
      <c r="C849">
        <v>250033336</v>
      </c>
      <c r="D849">
        <v>250033336</v>
      </c>
      <c r="E849">
        <v>250033336</v>
      </c>
      <c r="F849">
        <v>250033336</v>
      </c>
      <c r="G849">
        <v>250033336</v>
      </c>
      <c r="H849" s="9">
        <v>0</v>
      </c>
      <c r="I849" s="9">
        <v>0</v>
      </c>
      <c r="J849" s="10">
        <v>1</v>
      </c>
      <c r="K849" s="10">
        <v>1</v>
      </c>
    </row>
    <row r="850" spans="1:11" x14ac:dyDescent="0.25">
      <c r="A850" s="6" t="s">
        <v>1929</v>
      </c>
      <c r="B850">
        <v>420886127</v>
      </c>
      <c r="C850">
        <v>1546223419.1700001</v>
      </c>
      <c r="D850">
        <v>743094362</v>
      </c>
      <c r="E850">
        <v>696020699</v>
      </c>
      <c r="F850">
        <v>696020699</v>
      </c>
      <c r="G850">
        <v>597991357</v>
      </c>
      <c r="H850" s="9">
        <v>803129057.17000008</v>
      </c>
      <c r="I850" s="9">
        <v>850202720.17000008</v>
      </c>
      <c r="J850" s="10">
        <v>0.48058666864513466</v>
      </c>
      <c r="K850" s="10">
        <v>0.45014238587436356</v>
      </c>
    </row>
    <row r="851" spans="1:11" x14ac:dyDescent="0.25">
      <c r="A851" s="7" t="s">
        <v>986</v>
      </c>
      <c r="B851">
        <v>420886127</v>
      </c>
      <c r="C851">
        <v>420886127</v>
      </c>
      <c r="D851">
        <v>61100000</v>
      </c>
      <c r="E851">
        <v>57100000</v>
      </c>
      <c r="F851">
        <v>57100000</v>
      </c>
      <c r="G851">
        <v>57100000</v>
      </c>
      <c r="H851" s="9">
        <v>359786127</v>
      </c>
      <c r="I851" s="9">
        <v>363786127</v>
      </c>
      <c r="J851" s="10">
        <v>0.14516990720390269</v>
      </c>
      <c r="K851" s="10">
        <v>0.13566614895814802</v>
      </c>
    </row>
    <row r="852" spans="1:11" x14ac:dyDescent="0.25">
      <c r="A852" s="7" t="s">
        <v>970</v>
      </c>
      <c r="B852">
        <v>0</v>
      </c>
      <c r="C852">
        <v>1042049.83</v>
      </c>
      <c r="D852">
        <v>1042049</v>
      </c>
      <c r="E852">
        <v>1042049</v>
      </c>
      <c r="F852">
        <v>1042049</v>
      </c>
      <c r="G852">
        <v>1042049</v>
      </c>
      <c r="H852" s="9">
        <v>0.82999999995809048</v>
      </c>
      <c r="I852" s="9">
        <v>0.82999999995809048</v>
      </c>
      <c r="J852" s="10">
        <v>0.99999920349298466</v>
      </c>
      <c r="K852" s="10">
        <v>0.99999920349298466</v>
      </c>
    </row>
    <row r="853" spans="1:11" x14ac:dyDescent="0.25">
      <c r="A853" s="7" t="s">
        <v>974</v>
      </c>
      <c r="B853">
        <v>0</v>
      </c>
      <c r="C853">
        <v>796182255.23000002</v>
      </c>
      <c r="D853">
        <v>358081771</v>
      </c>
      <c r="E853">
        <v>320709025</v>
      </c>
      <c r="F853">
        <v>320709025</v>
      </c>
      <c r="G853">
        <v>246686351</v>
      </c>
      <c r="H853" s="9">
        <v>438100484.23000002</v>
      </c>
      <c r="I853" s="9">
        <v>475473230.23000002</v>
      </c>
      <c r="J853" s="10">
        <v>0.44974849495553987</v>
      </c>
      <c r="K853" s="10">
        <v>0.40280855657522036</v>
      </c>
    </row>
    <row r="854" spans="1:11" x14ac:dyDescent="0.25">
      <c r="A854" s="7" t="s">
        <v>976</v>
      </c>
      <c r="B854">
        <v>0</v>
      </c>
      <c r="C854">
        <v>252167125.94999999</v>
      </c>
      <c r="D854">
        <v>252167000</v>
      </c>
      <c r="E854">
        <v>252167000</v>
      </c>
      <c r="F854">
        <v>252167000</v>
      </c>
      <c r="G854">
        <v>252167000</v>
      </c>
      <c r="H854" s="9">
        <v>125.94999998807907</v>
      </c>
      <c r="I854" s="9">
        <v>125.94999998807907</v>
      </c>
      <c r="J854" s="10">
        <v>0.99999950052966058</v>
      </c>
      <c r="K854" s="10">
        <v>0.99999950052966058</v>
      </c>
    </row>
    <row r="855" spans="1:11" x14ac:dyDescent="0.25">
      <c r="A855" s="7" t="s">
        <v>978</v>
      </c>
      <c r="B855">
        <v>0</v>
      </c>
      <c r="C855">
        <v>75945861.159999996</v>
      </c>
      <c r="D855">
        <v>70703542</v>
      </c>
      <c r="E855">
        <v>65002625</v>
      </c>
      <c r="F855">
        <v>65002625</v>
      </c>
      <c r="G855">
        <v>40995957</v>
      </c>
      <c r="H855" s="9">
        <v>5242319.1599999964</v>
      </c>
      <c r="I855" s="9">
        <v>10943236.159999996</v>
      </c>
      <c r="J855" s="10">
        <v>0.93097294467494851</v>
      </c>
      <c r="K855" s="10">
        <v>0.85590740571174539</v>
      </c>
    </row>
    <row r="856" spans="1:11" x14ac:dyDescent="0.25">
      <c r="A856" s="6" t="s">
        <v>1844</v>
      </c>
      <c r="B856">
        <v>0</v>
      </c>
      <c r="C856">
        <v>21958593104.43</v>
      </c>
      <c r="D856">
        <v>21958593104</v>
      </c>
      <c r="E856">
        <v>21958593104</v>
      </c>
      <c r="F856">
        <v>0</v>
      </c>
      <c r="G856">
        <v>0</v>
      </c>
      <c r="H856" s="9">
        <v>0.43000030517578125</v>
      </c>
      <c r="I856" s="9">
        <v>0.43000030517578125</v>
      </c>
      <c r="J856" s="10">
        <v>0.99999999998041766</v>
      </c>
      <c r="K856" s="10">
        <v>0.99999999998041766</v>
      </c>
    </row>
    <row r="857" spans="1:11" x14ac:dyDescent="0.25">
      <c r="A857" s="7" t="s">
        <v>988</v>
      </c>
      <c r="B857">
        <v>0</v>
      </c>
      <c r="C857">
        <v>21958593104.43</v>
      </c>
      <c r="D857">
        <v>21958593104</v>
      </c>
      <c r="E857">
        <v>21958593104</v>
      </c>
      <c r="F857">
        <v>0</v>
      </c>
      <c r="G857">
        <v>0</v>
      </c>
      <c r="H857" s="9">
        <v>0.43000030517578125</v>
      </c>
      <c r="I857" s="9">
        <v>0.43000030517578125</v>
      </c>
      <c r="J857" s="10">
        <v>0.99999999998041766</v>
      </c>
      <c r="K857" s="10">
        <v>0.99999999998041766</v>
      </c>
    </row>
    <row r="858" spans="1:11" x14ac:dyDescent="0.25">
      <c r="A858" s="6" t="s">
        <v>1938</v>
      </c>
      <c r="B858">
        <v>0</v>
      </c>
      <c r="C858">
        <v>94190347.829999998</v>
      </c>
      <c r="D858">
        <v>94190347.829999998</v>
      </c>
      <c r="E858">
        <v>94190347</v>
      </c>
      <c r="F858">
        <v>94190347</v>
      </c>
      <c r="G858">
        <v>0</v>
      </c>
      <c r="H858" s="9">
        <v>0</v>
      </c>
      <c r="I858" s="9">
        <v>0.82999999821186066</v>
      </c>
      <c r="J858" s="10">
        <v>1</v>
      </c>
      <c r="K858" s="10">
        <v>0.99999999118805671</v>
      </c>
    </row>
    <row r="859" spans="1:11" x14ac:dyDescent="0.25">
      <c r="A859" s="7" t="s">
        <v>1102</v>
      </c>
      <c r="B859">
        <v>0</v>
      </c>
      <c r="C859">
        <v>94190347.829999998</v>
      </c>
      <c r="D859">
        <v>94190347.829999998</v>
      </c>
      <c r="E859">
        <v>94190347</v>
      </c>
      <c r="F859">
        <v>94190347</v>
      </c>
      <c r="G859">
        <v>0</v>
      </c>
      <c r="H859" s="9">
        <v>0</v>
      </c>
      <c r="I859" s="9">
        <v>0.82999999821186066</v>
      </c>
      <c r="J859" s="10">
        <v>1</v>
      </c>
      <c r="K859" s="10">
        <v>0.99999999118805671</v>
      </c>
    </row>
    <row r="860" spans="1:11" x14ac:dyDescent="0.25">
      <c r="A860" s="6" t="s">
        <v>1845</v>
      </c>
      <c r="B860">
        <v>0</v>
      </c>
      <c r="C860">
        <v>1446156766.5999999</v>
      </c>
      <c r="D860">
        <v>1446156766.5999999</v>
      </c>
      <c r="E860">
        <v>1446156766.5999999</v>
      </c>
      <c r="F860">
        <v>1441335366</v>
      </c>
      <c r="G860">
        <v>0</v>
      </c>
      <c r="H860" s="9">
        <v>0</v>
      </c>
      <c r="I860" s="9">
        <v>0</v>
      </c>
      <c r="J860" s="10">
        <v>1</v>
      </c>
      <c r="K860" s="10">
        <v>1</v>
      </c>
    </row>
    <row r="861" spans="1:11" x14ac:dyDescent="0.25">
      <c r="A861" s="7" t="s">
        <v>1106</v>
      </c>
      <c r="B861">
        <v>0</v>
      </c>
      <c r="C861">
        <v>1446156766.5999999</v>
      </c>
      <c r="D861">
        <v>1446156766.5999999</v>
      </c>
      <c r="E861">
        <v>1446156766.5999999</v>
      </c>
      <c r="F861">
        <v>1441335366</v>
      </c>
      <c r="G861">
        <v>0</v>
      </c>
      <c r="H861" s="9">
        <v>0</v>
      </c>
      <c r="I861" s="9">
        <v>0</v>
      </c>
      <c r="J861" s="10">
        <v>1</v>
      </c>
      <c r="K861" s="10">
        <v>1</v>
      </c>
    </row>
    <row r="862" spans="1:11" x14ac:dyDescent="0.25">
      <c r="A862" s="6" t="s">
        <v>1939</v>
      </c>
      <c r="B862">
        <v>374216127455</v>
      </c>
      <c r="C862">
        <v>421045700017</v>
      </c>
      <c r="D862">
        <v>421021713892</v>
      </c>
      <c r="E862">
        <v>421021713891.96002</v>
      </c>
      <c r="F862">
        <v>421021713891.96002</v>
      </c>
      <c r="G862">
        <v>418431849891.96002</v>
      </c>
      <c r="H862" s="9">
        <v>23986125</v>
      </c>
      <c r="I862" s="9">
        <v>23986125.039978027</v>
      </c>
      <c r="J862" s="10">
        <v>0.99994303201529189</v>
      </c>
      <c r="K862" s="10">
        <v>0.99994303201519685</v>
      </c>
    </row>
    <row r="863" spans="1:11" x14ac:dyDescent="0.25">
      <c r="A863" s="7" t="s">
        <v>1114</v>
      </c>
      <c r="B863">
        <v>371769147031</v>
      </c>
      <c r="C863">
        <v>371769147031</v>
      </c>
      <c r="D863">
        <v>371769147031</v>
      </c>
      <c r="E863">
        <v>371769147031</v>
      </c>
      <c r="F863">
        <v>371769147031</v>
      </c>
      <c r="G863">
        <v>371769147031</v>
      </c>
      <c r="H863" s="9">
        <v>0</v>
      </c>
      <c r="I863" s="9">
        <v>0</v>
      </c>
      <c r="J863" s="10">
        <v>1</v>
      </c>
      <c r="K863" s="10">
        <v>1</v>
      </c>
    </row>
    <row r="864" spans="1:11" x14ac:dyDescent="0.25">
      <c r="A864" s="7" t="s">
        <v>1116</v>
      </c>
      <c r="B864">
        <v>2446980424</v>
      </c>
      <c r="C864">
        <v>2446980424</v>
      </c>
      <c r="D864">
        <v>2422994299</v>
      </c>
      <c r="E864">
        <v>2422994298.96</v>
      </c>
      <c r="F864">
        <v>2422994298.96</v>
      </c>
      <c r="G864">
        <v>2422994298.96</v>
      </c>
      <c r="H864" s="9">
        <v>23986125</v>
      </c>
      <c r="I864" s="9">
        <v>23986125.039999962</v>
      </c>
      <c r="J864" s="10">
        <v>0.9901976637145341</v>
      </c>
      <c r="K864" s="10">
        <v>0.9901976636981874</v>
      </c>
    </row>
    <row r="865" spans="1:11" x14ac:dyDescent="0.25">
      <c r="A865" s="7" t="s">
        <v>1118</v>
      </c>
      <c r="B865">
        <v>0</v>
      </c>
      <c r="C865">
        <v>43764636155</v>
      </c>
      <c r="D865">
        <v>43764636155</v>
      </c>
      <c r="E865">
        <v>43764636155</v>
      </c>
      <c r="F865">
        <v>43764636155</v>
      </c>
      <c r="G865">
        <v>43764636155</v>
      </c>
      <c r="H865" s="9">
        <v>0</v>
      </c>
      <c r="I865" s="9">
        <v>0</v>
      </c>
      <c r="J865" s="10">
        <v>1</v>
      </c>
      <c r="K865" s="10">
        <v>1</v>
      </c>
    </row>
    <row r="866" spans="1:11" x14ac:dyDescent="0.25">
      <c r="A866" s="7" t="s">
        <v>1108</v>
      </c>
      <c r="B866">
        <v>0</v>
      </c>
      <c r="C866">
        <v>475072407</v>
      </c>
      <c r="D866">
        <v>475072407</v>
      </c>
      <c r="E866">
        <v>475072407</v>
      </c>
      <c r="F866">
        <v>475072407</v>
      </c>
      <c r="G866">
        <v>475072407</v>
      </c>
      <c r="H866" s="9">
        <v>0</v>
      </c>
      <c r="I866" s="9">
        <v>0</v>
      </c>
      <c r="J866" s="10">
        <v>1</v>
      </c>
      <c r="K866" s="10">
        <v>1</v>
      </c>
    </row>
    <row r="867" spans="1:11" x14ac:dyDescent="0.25">
      <c r="A867" s="7" t="s">
        <v>1112</v>
      </c>
      <c r="B867">
        <v>0</v>
      </c>
      <c r="C867">
        <v>2589864000</v>
      </c>
      <c r="D867">
        <v>2589864000</v>
      </c>
      <c r="E867">
        <v>2589864000</v>
      </c>
      <c r="F867">
        <v>2589864000</v>
      </c>
      <c r="G867">
        <v>0</v>
      </c>
      <c r="H867" s="9">
        <v>0</v>
      </c>
      <c r="I867" s="9">
        <v>0</v>
      </c>
      <c r="J867" s="10">
        <v>1</v>
      </c>
      <c r="K867" s="10">
        <v>1</v>
      </c>
    </row>
    <row r="868" spans="1:11" x14ac:dyDescent="0.25">
      <c r="A868" s="6" t="s">
        <v>1918</v>
      </c>
      <c r="B868">
        <v>224310258461</v>
      </c>
      <c r="C868">
        <v>242706424256</v>
      </c>
      <c r="D868">
        <v>242675046487</v>
      </c>
      <c r="E868">
        <v>242602056710</v>
      </c>
      <c r="F868">
        <v>242498364081</v>
      </c>
      <c r="G868">
        <v>238355313006</v>
      </c>
      <c r="H868" s="9">
        <v>31377769</v>
      </c>
      <c r="I868" s="9">
        <v>104367546</v>
      </c>
      <c r="J868" s="10">
        <v>0.9998707171880753</v>
      </c>
      <c r="K868" s="10">
        <v>0.99956998441091982</v>
      </c>
    </row>
    <row r="869" spans="1:11" x14ac:dyDescent="0.25">
      <c r="A869" s="7" t="s">
        <v>1178</v>
      </c>
      <c r="B869">
        <v>222557894820</v>
      </c>
      <c r="C869">
        <v>222557894820</v>
      </c>
      <c r="D869">
        <v>222557894820</v>
      </c>
      <c r="E869">
        <v>222557894820</v>
      </c>
      <c r="F869">
        <v>222557894820</v>
      </c>
      <c r="G869">
        <v>222557894820</v>
      </c>
      <c r="H869" s="9">
        <v>0</v>
      </c>
      <c r="I869" s="9">
        <v>0</v>
      </c>
      <c r="J869" s="10">
        <v>1</v>
      </c>
      <c r="K869" s="10">
        <v>1</v>
      </c>
    </row>
    <row r="870" spans="1:11" x14ac:dyDescent="0.25">
      <c r="A870" s="7" t="s">
        <v>1180</v>
      </c>
      <c r="B870">
        <v>970000000</v>
      </c>
      <c r="C870">
        <v>970000000</v>
      </c>
      <c r="D870">
        <v>963714860</v>
      </c>
      <c r="E870">
        <v>951799860</v>
      </c>
      <c r="F870">
        <v>911594860</v>
      </c>
      <c r="G870">
        <v>829700000</v>
      </c>
      <c r="H870" s="9">
        <v>6285140</v>
      </c>
      <c r="I870" s="9">
        <v>18200140</v>
      </c>
      <c r="J870" s="10">
        <v>0.99352047422680412</v>
      </c>
      <c r="K870" s="10">
        <v>0.98123696907216496</v>
      </c>
    </row>
    <row r="871" spans="1:11" x14ac:dyDescent="0.25">
      <c r="A871" s="7" t="s">
        <v>1182</v>
      </c>
      <c r="B871">
        <v>287363641</v>
      </c>
      <c r="C871">
        <v>207363641</v>
      </c>
      <c r="D871">
        <v>207363641</v>
      </c>
      <c r="E871">
        <v>202880535</v>
      </c>
      <c r="F871">
        <v>202880535</v>
      </c>
      <c r="G871">
        <v>171800000</v>
      </c>
      <c r="H871" s="9">
        <v>0</v>
      </c>
      <c r="I871" s="9">
        <v>4483106</v>
      </c>
      <c r="J871" s="10">
        <v>1</v>
      </c>
      <c r="K871" s="10">
        <v>0.97838046256141886</v>
      </c>
    </row>
    <row r="872" spans="1:11" x14ac:dyDescent="0.25">
      <c r="A872" s="7" t="s">
        <v>1184</v>
      </c>
      <c r="B872">
        <v>495000000</v>
      </c>
      <c r="C872">
        <v>200000000</v>
      </c>
      <c r="D872">
        <v>183833333</v>
      </c>
      <c r="E872">
        <v>180166666</v>
      </c>
      <c r="F872">
        <v>180166666</v>
      </c>
      <c r="G872">
        <v>171333333</v>
      </c>
      <c r="H872" s="9">
        <v>16166667</v>
      </c>
      <c r="I872" s="9">
        <v>19833334</v>
      </c>
      <c r="J872" s="10">
        <v>0.91916666499999999</v>
      </c>
      <c r="K872" s="10">
        <v>0.90083332999999999</v>
      </c>
    </row>
    <row r="873" spans="1:11" x14ac:dyDescent="0.25">
      <c r="A873" s="7" t="s">
        <v>1120</v>
      </c>
      <c r="B873">
        <v>0</v>
      </c>
      <c r="C873">
        <v>12117965809</v>
      </c>
      <c r="D873">
        <v>12117965802</v>
      </c>
      <c r="E873">
        <v>12117965802</v>
      </c>
      <c r="F873">
        <v>12117965802</v>
      </c>
      <c r="G873">
        <v>12117965802</v>
      </c>
      <c r="H873" s="9">
        <v>7</v>
      </c>
      <c r="I873" s="9">
        <v>7</v>
      </c>
      <c r="J873" s="10">
        <v>0.9999999994223453</v>
      </c>
      <c r="K873" s="10">
        <v>0.9999999994223453</v>
      </c>
    </row>
    <row r="874" spans="1:11" x14ac:dyDescent="0.25">
      <c r="A874" s="7" t="s">
        <v>1122</v>
      </c>
      <c r="B874">
        <v>0</v>
      </c>
      <c r="C874">
        <v>0</v>
      </c>
      <c r="D874">
        <v>0</v>
      </c>
      <c r="E874">
        <v>0</v>
      </c>
      <c r="F874">
        <v>0</v>
      </c>
      <c r="G874">
        <v>0</v>
      </c>
      <c r="H874" s="9">
        <v>0</v>
      </c>
      <c r="I874" s="9">
        <v>0</v>
      </c>
      <c r="J874" s="10" t="e">
        <v>#DIV/0!</v>
      </c>
      <c r="K874" s="10" t="e">
        <v>#DIV/0!</v>
      </c>
    </row>
    <row r="875" spans="1:11" x14ac:dyDescent="0.25">
      <c r="A875" s="7" t="s">
        <v>1124</v>
      </c>
      <c r="B875">
        <v>0</v>
      </c>
      <c r="C875">
        <v>3231095098</v>
      </c>
      <c r="D875">
        <v>3222169203</v>
      </c>
      <c r="E875">
        <v>3214379134</v>
      </c>
      <c r="F875">
        <v>3150891505</v>
      </c>
      <c r="G875">
        <v>736908072</v>
      </c>
      <c r="H875" s="9">
        <v>8925895</v>
      </c>
      <c r="I875" s="9">
        <v>16715964</v>
      </c>
      <c r="J875" s="10">
        <v>0.99723750161190705</v>
      </c>
      <c r="K875" s="10">
        <v>0.99482653295771239</v>
      </c>
    </row>
    <row r="876" spans="1:11" x14ac:dyDescent="0.25">
      <c r="A876" s="7" t="s">
        <v>1126</v>
      </c>
      <c r="B876">
        <v>0</v>
      </c>
      <c r="C876">
        <v>3007553175</v>
      </c>
      <c r="D876">
        <v>3007553175</v>
      </c>
      <c r="E876">
        <v>2962418240</v>
      </c>
      <c r="F876">
        <v>2962418240</v>
      </c>
      <c r="G876">
        <v>1575836153</v>
      </c>
      <c r="H876" s="9">
        <v>0</v>
      </c>
      <c r="I876" s="9">
        <v>45134935</v>
      </c>
      <c r="J876" s="10">
        <v>1</v>
      </c>
      <c r="K876" s="10">
        <v>0.98499280565504876</v>
      </c>
    </row>
    <row r="877" spans="1:11" x14ac:dyDescent="0.25">
      <c r="A877" s="7" t="s">
        <v>1128</v>
      </c>
      <c r="B877">
        <v>0</v>
      </c>
      <c r="C877">
        <v>364079350</v>
      </c>
      <c r="D877">
        <v>364079290</v>
      </c>
      <c r="E877">
        <v>364079290</v>
      </c>
      <c r="F877">
        <v>364079290</v>
      </c>
      <c r="G877">
        <v>143402463</v>
      </c>
      <c r="H877" s="9">
        <v>60</v>
      </c>
      <c r="I877" s="9">
        <v>60</v>
      </c>
      <c r="J877" s="10">
        <v>0.99999983520076052</v>
      </c>
      <c r="K877" s="10">
        <v>0.99999983520076052</v>
      </c>
    </row>
    <row r="878" spans="1:11" x14ac:dyDescent="0.25">
      <c r="A878" s="7" t="s">
        <v>1130</v>
      </c>
      <c r="B878">
        <v>0</v>
      </c>
      <c r="C878">
        <v>0</v>
      </c>
      <c r="D878">
        <v>0</v>
      </c>
      <c r="E878">
        <v>0</v>
      </c>
      <c r="F878">
        <v>0</v>
      </c>
      <c r="G878">
        <v>0</v>
      </c>
      <c r="H878" s="9">
        <v>0</v>
      </c>
      <c r="I878" s="9">
        <v>0</v>
      </c>
      <c r="J878" s="10" t="e">
        <v>#DIV/0!</v>
      </c>
      <c r="K878" s="10" t="e">
        <v>#DIV/0!</v>
      </c>
    </row>
    <row r="879" spans="1:11" x14ac:dyDescent="0.25">
      <c r="A879" s="7" t="s">
        <v>1132</v>
      </c>
      <c r="B879">
        <v>0</v>
      </c>
      <c r="C879">
        <v>0</v>
      </c>
      <c r="D879">
        <v>0</v>
      </c>
      <c r="E879">
        <v>0</v>
      </c>
      <c r="F879">
        <v>0</v>
      </c>
      <c r="G879">
        <v>0</v>
      </c>
      <c r="H879" s="9">
        <v>0</v>
      </c>
      <c r="I879" s="9">
        <v>0</v>
      </c>
      <c r="J879" s="10" t="e">
        <v>#DIV/0!</v>
      </c>
      <c r="K879" s="10" t="e">
        <v>#DIV/0!</v>
      </c>
    </row>
    <row r="880" spans="1:11" x14ac:dyDescent="0.25">
      <c r="A880" s="7" t="s">
        <v>1134</v>
      </c>
      <c r="B880">
        <v>0</v>
      </c>
      <c r="C880">
        <v>50472363</v>
      </c>
      <c r="D880">
        <v>50472363</v>
      </c>
      <c r="E880">
        <v>50472363</v>
      </c>
      <c r="F880">
        <v>50472363</v>
      </c>
      <c r="G880">
        <v>50472363</v>
      </c>
      <c r="H880" s="9">
        <v>0</v>
      </c>
      <c r="I880" s="9">
        <v>0</v>
      </c>
      <c r="J880" s="10">
        <v>1</v>
      </c>
      <c r="K880" s="10">
        <v>1</v>
      </c>
    </row>
    <row r="881" spans="1:11" x14ac:dyDescent="0.25">
      <c r="A881" s="7" t="s">
        <v>1136</v>
      </c>
      <c r="B881">
        <v>0</v>
      </c>
      <c r="C881">
        <v>0</v>
      </c>
      <c r="D881">
        <v>0</v>
      </c>
      <c r="E881">
        <v>0</v>
      </c>
      <c r="F881">
        <v>0</v>
      </c>
      <c r="G881">
        <v>0</v>
      </c>
      <c r="H881" s="9">
        <v>0</v>
      </c>
      <c r="I881" s="9">
        <v>0</v>
      </c>
      <c r="J881" s="10" t="e">
        <v>#DIV/0!</v>
      </c>
      <c r="K881" s="10" t="e">
        <v>#DIV/0!</v>
      </c>
    </row>
    <row r="882" spans="1:11" x14ac:dyDescent="0.25">
      <c r="A882" s="6" t="s">
        <v>1934</v>
      </c>
      <c r="B882">
        <v>417717915</v>
      </c>
      <c r="C882">
        <v>997147465.81999993</v>
      </c>
      <c r="D882">
        <v>897315925</v>
      </c>
      <c r="E882">
        <v>897315925</v>
      </c>
      <c r="F882">
        <v>897315925</v>
      </c>
      <c r="G882">
        <v>805602586</v>
      </c>
      <c r="H882" s="9">
        <v>99831540.819999933</v>
      </c>
      <c r="I882" s="9">
        <v>99831540.819999933</v>
      </c>
      <c r="J882" s="10">
        <v>0.89988287164937641</v>
      </c>
      <c r="K882" s="10">
        <v>0.89988287164937641</v>
      </c>
    </row>
    <row r="883" spans="1:11" x14ac:dyDescent="0.25">
      <c r="A883" s="7" t="s">
        <v>1070</v>
      </c>
      <c r="B883">
        <v>417717915</v>
      </c>
      <c r="C883">
        <v>417717915</v>
      </c>
      <c r="D883">
        <v>317886665</v>
      </c>
      <c r="E883">
        <v>317886665</v>
      </c>
      <c r="F883">
        <v>317886665</v>
      </c>
      <c r="G883">
        <v>311109999</v>
      </c>
      <c r="H883" s="9">
        <v>99831250</v>
      </c>
      <c r="I883" s="9">
        <v>99831250</v>
      </c>
      <c r="J883" s="10">
        <v>0.76100797592078373</v>
      </c>
      <c r="K883" s="10">
        <v>0.76100797592078373</v>
      </c>
    </row>
    <row r="884" spans="1:11" x14ac:dyDescent="0.25">
      <c r="A884" s="7" t="s">
        <v>1074</v>
      </c>
      <c r="B884">
        <v>0</v>
      </c>
      <c r="C884">
        <v>404373587</v>
      </c>
      <c r="D884">
        <v>404373587</v>
      </c>
      <c r="E884">
        <v>404373587</v>
      </c>
      <c r="F884">
        <v>404373587</v>
      </c>
      <c r="G884">
        <v>404373587</v>
      </c>
      <c r="H884" s="9">
        <v>0</v>
      </c>
      <c r="I884" s="9">
        <v>0</v>
      </c>
      <c r="J884" s="10">
        <v>1</v>
      </c>
      <c r="K884" s="10">
        <v>1</v>
      </c>
    </row>
    <row r="885" spans="1:11" x14ac:dyDescent="0.25">
      <c r="A885" s="7" t="s">
        <v>1076</v>
      </c>
      <c r="B885">
        <v>0</v>
      </c>
      <c r="C885">
        <v>90119284.819999993</v>
      </c>
      <c r="D885">
        <v>90119000</v>
      </c>
      <c r="E885">
        <v>90119000</v>
      </c>
      <c r="F885">
        <v>90119000</v>
      </c>
      <c r="G885">
        <v>90119000</v>
      </c>
      <c r="H885" s="9">
        <v>284.81999999284744</v>
      </c>
      <c r="I885" s="9">
        <v>284.81999999284744</v>
      </c>
      <c r="J885" s="10">
        <v>0.99999683952218932</v>
      </c>
      <c r="K885" s="10">
        <v>0.99999683952218932</v>
      </c>
    </row>
    <row r="886" spans="1:11" x14ac:dyDescent="0.25">
      <c r="A886" s="7" t="s">
        <v>1084</v>
      </c>
      <c r="B886">
        <v>0</v>
      </c>
      <c r="C886">
        <v>84936679</v>
      </c>
      <c r="D886">
        <v>84936673</v>
      </c>
      <c r="E886">
        <v>84936673</v>
      </c>
      <c r="F886">
        <v>84936673</v>
      </c>
      <c r="G886">
        <v>0</v>
      </c>
      <c r="H886" s="9">
        <v>6</v>
      </c>
      <c r="I886" s="9">
        <v>6</v>
      </c>
      <c r="J886" s="10">
        <v>0.99999992935914062</v>
      </c>
      <c r="K886" s="10">
        <v>0.99999992935914062</v>
      </c>
    </row>
    <row r="887" spans="1:11" x14ac:dyDescent="0.25">
      <c r="A887" s="6" t="s">
        <v>1806</v>
      </c>
      <c r="B887">
        <v>0</v>
      </c>
      <c r="C887">
        <v>42155917</v>
      </c>
      <c r="D887">
        <v>42155917</v>
      </c>
      <c r="E887">
        <v>41838234</v>
      </c>
      <c r="F887">
        <v>41838234</v>
      </c>
      <c r="G887">
        <v>0</v>
      </c>
      <c r="H887" s="9">
        <v>0</v>
      </c>
      <c r="I887" s="9">
        <v>317683</v>
      </c>
      <c r="J887" s="10">
        <v>1</v>
      </c>
      <c r="K887" s="10">
        <v>0.99246409466078034</v>
      </c>
    </row>
    <row r="888" spans="1:11" x14ac:dyDescent="0.25">
      <c r="A888" s="7" t="s">
        <v>1086</v>
      </c>
      <c r="B888">
        <v>0</v>
      </c>
      <c r="C888">
        <v>9668016</v>
      </c>
      <c r="D888">
        <v>9668016</v>
      </c>
      <c r="E888">
        <v>9668016</v>
      </c>
      <c r="F888">
        <v>9668016</v>
      </c>
      <c r="G888">
        <v>0</v>
      </c>
      <c r="H888" s="9">
        <v>0</v>
      </c>
      <c r="I888" s="9">
        <v>0</v>
      </c>
      <c r="J888" s="10">
        <v>1</v>
      </c>
      <c r="K888" s="10">
        <v>1</v>
      </c>
    </row>
    <row r="889" spans="1:11" x14ac:dyDescent="0.25">
      <c r="A889" s="7" t="s">
        <v>1088</v>
      </c>
      <c r="B889">
        <v>0</v>
      </c>
      <c r="C889">
        <v>32487901</v>
      </c>
      <c r="D889">
        <v>32487901</v>
      </c>
      <c r="E889">
        <v>32170218</v>
      </c>
      <c r="F889">
        <v>32170218</v>
      </c>
      <c r="G889">
        <v>0</v>
      </c>
      <c r="H889" s="9">
        <v>0</v>
      </c>
      <c r="I889" s="9">
        <v>317683</v>
      </c>
      <c r="J889" s="10">
        <v>1</v>
      </c>
      <c r="K889" s="10">
        <v>0.99022149815095784</v>
      </c>
    </row>
    <row r="890" spans="1:11" x14ac:dyDescent="0.25">
      <c r="A890" s="6" t="s">
        <v>1935</v>
      </c>
      <c r="B890">
        <v>1871788411</v>
      </c>
      <c r="C890">
        <v>1871788411</v>
      </c>
      <c r="D890">
        <v>0</v>
      </c>
      <c r="E890">
        <v>0</v>
      </c>
      <c r="F890">
        <v>0</v>
      </c>
      <c r="G890">
        <v>0</v>
      </c>
      <c r="H890" s="9">
        <v>1871788411</v>
      </c>
      <c r="I890" s="9">
        <v>1871788411</v>
      </c>
      <c r="J890" s="10">
        <v>0</v>
      </c>
      <c r="K890" s="10">
        <v>0</v>
      </c>
    </row>
    <row r="891" spans="1:11" x14ac:dyDescent="0.25">
      <c r="A891" s="7" t="s">
        <v>1090</v>
      </c>
      <c r="B891">
        <v>1871788411</v>
      </c>
      <c r="C891">
        <v>1871788411</v>
      </c>
      <c r="D891">
        <v>0</v>
      </c>
      <c r="E891">
        <v>0</v>
      </c>
      <c r="F891">
        <v>0</v>
      </c>
      <c r="G891">
        <v>0</v>
      </c>
      <c r="H891" s="9">
        <v>1871788411</v>
      </c>
      <c r="I891" s="9">
        <v>1871788411</v>
      </c>
      <c r="J891" s="10">
        <v>0</v>
      </c>
      <c r="K891" s="10">
        <v>0</v>
      </c>
    </row>
    <row r="892" spans="1:11" x14ac:dyDescent="0.25">
      <c r="A892" s="6" t="s">
        <v>1936</v>
      </c>
      <c r="B892">
        <v>0</v>
      </c>
      <c r="C892">
        <v>164248166</v>
      </c>
      <c r="D892">
        <v>164248166</v>
      </c>
      <c r="E892">
        <v>164248166</v>
      </c>
      <c r="F892">
        <v>164248166</v>
      </c>
      <c r="G892">
        <v>164248166</v>
      </c>
      <c r="H892" s="9">
        <v>0</v>
      </c>
      <c r="I892" s="9">
        <v>0</v>
      </c>
      <c r="J892" s="10">
        <v>1</v>
      </c>
      <c r="K892" s="10">
        <v>1</v>
      </c>
    </row>
    <row r="893" spans="1:11" x14ac:dyDescent="0.25">
      <c r="A893" s="7" t="s">
        <v>1094</v>
      </c>
      <c r="B893">
        <v>0</v>
      </c>
      <c r="C893">
        <v>164248166</v>
      </c>
      <c r="D893">
        <v>164248166</v>
      </c>
      <c r="E893">
        <v>164248166</v>
      </c>
      <c r="F893">
        <v>164248166</v>
      </c>
      <c r="G893">
        <v>164248166</v>
      </c>
      <c r="H893" s="9">
        <v>0</v>
      </c>
      <c r="I893" s="9">
        <v>0</v>
      </c>
      <c r="J893" s="10">
        <v>1</v>
      </c>
      <c r="K893" s="10">
        <v>1</v>
      </c>
    </row>
    <row r="894" spans="1:11" x14ac:dyDescent="0.25">
      <c r="A894" s="6" t="s">
        <v>1937</v>
      </c>
      <c r="B894">
        <v>0</v>
      </c>
      <c r="C894">
        <v>575501681</v>
      </c>
      <c r="D894">
        <v>575501681</v>
      </c>
      <c r="E894">
        <v>575501681</v>
      </c>
      <c r="F894">
        <v>575501681</v>
      </c>
      <c r="G894">
        <v>51240762</v>
      </c>
      <c r="H894" s="9">
        <v>0</v>
      </c>
      <c r="I894" s="9">
        <v>0</v>
      </c>
      <c r="J894" s="10">
        <v>1</v>
      </c>
      <c r="K894" s="10">
        <v>1</v>
      </c>
    </row>
    <row r="895" spans="1:11" x14ac:dyDescent="0.25">
      <c r="A895" s="7" t="s">
        <v>1098</v>
      </c>
      <c r="B895">
        <v>0</v>
      </c>
      <c r="C895">
        <v>575501681</v>
      </c>
      <c r="D895">
        <v>575501681</v>
      </c>
      <c r="E895">
        <v>575501681</v>
      </c>
      <c r="F895">
        <v>575501681</v>
      </c>
      <c r="G895">
        <v>51240762</v>
      </c>
      <c r="H895" s="9">
        <v>0</v>
      </c>
      <c r="I895" s="9">
        <v>0</v>
      </c>
      <c r="J895" s="10">
        <v>1</v>
      </c>
      <c r="K895" s="10">
        <v>1</v>
      </c>
    </row>
    <row r="896" spans="1:11" x14ac:dyDescent="0.25">
      <c r="A896" s="5" t="s">
        <v>1927</v>
      </c>
      <c r="B896">
        <v>645000000</v>
      </c>
      <c r="C896">
        <v>701854508</v>
      </c>
      <c r="D896">
        <v>688854508</v>
      </c>
      <c r="E896">
        <v>509290000</v>
      </c>
      <c r="F896">
        <v>471727000</v>
      </c>
      <c r="G896">
        <v>313160000</v>
      </c>
      <c r="H896" s="9">
        <v>13000000</v>
      </c>
      <c r="I896" s="9">
        <v>192564508</v>
      </c>
      <c r="J896" s="10">
        <v>0.98147764265695936</v>
      </c>
      <c r="K896" s="10">
        <v>0.72563472086439884</v>
      </c>
    </row>
    <row r="897" spans="1:11" x14ac:dyDescent="0.25">
      <c r="A897" s="6" t="s">
        <v>1722</v>
      </c>
      <c r="B897">
        <v>250000000</v>
      </c>
      <c r="C897">
        <v>250000000</v>
      </c>
      <c r="D897">
        <v>250000000</v>
      </c>
      <c r="E897">
        <v>204130000</v>
      </c>
      <c r="F897">
        <v>190567000</v>
      </c>
      <c r="G897">
        <v>56000000</v>
      </c>
      <c r="H897" s="9">
        <v>0</v>
      </c>
      <c r="I897" s="9">
        <v>45870000</v>
      </c>
      <c r="J897" s="10">
        <v>1</v>
      </c>
      <c r="K897" s="10">
        <v>0.81652000000000002</v>
      </c>
    </row>
    <row r="898" spans="1:11" x14ac:dyDescent="0.25">
      <c r="A898" s="7" t="s">
        <v>1008</v>
      </c>
      <c r="B898">
        <v>250000000</v>
      </c>
      <c r="C898">
        <v>250000000</v>
      </c>
      <c r="D898">
        <v>250000000</v>
      </c>
      <c r="E898">
        <v>204130000</v>
      </c>
      <c r="F898">
        <v>190567000</v>
      </c>
      <c r="G898">
        <v>56000000</v>
      </c>
      <c r="H898" s="9">
        <v>0</v>
      </c>
      <c r="I898" s="9">
        <v>45870000</v>
      </c>
      <c r="J898" s="10">
        <v>1</v>
      </c>
      <c r="K898" s="10">
        <v>0.81652000000000002</v>
      </c>
    </row>
    <row r="899" spans="1:11" x14ac:dyDescent="0.25">
      <c r="A899" s="6" t="s">
        <v>1924</v>
      </c>
      <c r="B899">
        <v>0</v>
      </c>
      <c r="C899">
        <v>148054508</v>
      </c>
      <c r="D899">
        <v>148054508</v>
      </c>
      <c r="E899">
        <v>19360000</v>
      </c>
      <c r="F899">
        <v>19360000</v>
      </c>
      <c r="G899">
        <v>19360000</v>
      </c>
      <c r="H899" s="9">
        <v>0</v>
      </c>
      <c r="I899" s="9">
        <v>128694508</v>
      </c>
      <c r="J899" s="10">
        <v>1</v>
      </c>
      <c r="K899" s="10">
        <v>0.13076265127975706</v>
      </c>
    </row>
    <row r="900" spans="1:11" x14ac:dyDescent="0.25">
      <c r="A900" s="7" t="s">
        <v>966</v>
      </c>
      <c r="B900">
        <v>0</v>
      </c>
      <c r="C900">
        <v>128694508</v>
      </c>
      <c r="D900">
        <v>128694508</v>
      </c>
      <c r="E900">
        <v>0</v>
      </c>
      <c r="F900">
        <v>0</v>
      </c>
      <c r="G900">
        <v>0</v>
      </c>
      <c r="H900" s="9">
        <v>0</v>
      </c>
      <c r="I900" s="9">
        <v>128694508</v>
      </c>
      <c r="J900" s="10">
        <v>1</v>
      </c>
      <c r="K900" s="10">
        <v>0</v>
      </c>
    </row>
    <row r="901" spans="1:11" x14ac:dyDescent="0.25">
      <c r="A901" s="7" t="s">
        <v>1036</v>
      </c>
      <c r="B901">
        <v>0</v>
      </c>
      <c r="C901">
        <v>19360000</v>
      </c>
      <c r="D901">
        <v>19360000</v>
      </c>
      <c r="E901">
        <v>19360000</v>
      </c>
      <c r="F901">
        <v>19360000</v>
      </c>
      <c r="G901">
        <v>19360000</v>
      </c>
      <c r="H901" s="9">
        <v>0</v>
      </c>
      <c r="I901" s="9">
        <v>0</v>
      </c>
      <c r="J901" s="10">
        <v>1</v>
      </c>
      <c r="K901" s="10">
        <v>1</v>
      </c>
    </row>
    <row r="902" spans="1:11" x14ac:dyDescent="0.25">
      <c r="A902" s="6" t="s">
        <v>1918</v>
      </c>
      <c r="B902">
        <v>395000000</v>
      </c>
      <c r="C902">
        <v>303800000</v>
      </c>
      <c r="D902">
        <v>290800000</v>
      </c>
      <c r="E902">
        <v>285800000</v>
      </c>
      <c r="F902">
        <v>261800000</v>
      </c>
      <c r="G902">
        <v>237800000</v>
      </c>
      <c r="H902" s="9">
        <v>13000000</v>
      </c>
      <c r="I902" s="9">
        <v>18000000</v>
      </c>
      <c r="J902" s="10">
        <v>0.9572086899275839</v>
      </c>
      <c r="K902" s="10">
        <v>0.94075049374588549</v>
      </c>
    </row>
    <row r="903" spans="1:11" x14ac:dyDescent="0.25">
      <c r="A903" s="7" t="s">
        <v>1186</v>
      </c>
      <c r="B903">
        <v>395000000</v>
      </c>
      <c r="C903">
        <v>303800000</v>
      </c>
      <c r="D903">
        <v>290800000</v>
      </c>
      <c r="E903">
        <v>285800000</v>
      </c>
      <c r="F903">
        <v>261800000</v>
      </c>
      <c r="G903">
        <v>237800000</v>
      </c>
      <c r="H903" s="9">
        <v>13000000</v>
      </c>
      <c r="I903" s="9">
        <v>18000000</v>
      </c>
      <c r="J903" s="10">
        <v>0.9572086899275839</v>
      </c>
      <c r="K903" s="10">
        <v>0.94075049374588549</v>
      </c>
    </row>
    <row r="904" spans="1:11" x14ac:dyDescent="0.25">
      <c r="A904" s="7" t="s">
        <v>1138</v>
      </c>
      <c r="B904">
        <v>0</v>
      </c>
      <c r="C904">
        <v>0</v>
      </c>
      <c r="D904">
        <v>0</v>
      </c>
      <c r="E904">
        <v>0</v>
      </c>
      <c r="F904">
        <v>0</v>
      </c>
      <c r="G904">
        <v>0</v>
      </c>
      <c r="H904" s="9">
        <v>0</v>
      </c>
      <c r="I904" s="9">
        <v>0</v>
      </c>
      <c r="J904" s="10" t="e">
        <v>#DIV/0!</v>
      </c>
      <c r="K904" s="10" t="e">
        <v>#DIV/0!</v>
      </c>
    </row>
    <row r="905" spans="1:11" x14ac:dyDescent="0.25">
      <c r="A905" s="6" t="s">
        <v>1934</v>
      </c>
      <c r="B905">
        <v>0</v>
      </c>
      <c r="C905">
        <v>0</v>
      </c>
      <c r="D905">
        <v>0</v>
      </c>
      <c r="E905">
        <v>0</v>
      </c>
      <c r="F905">
        <v>0</v>
      </c>
      <c r="G905">
        <v>0</v>
      </c>
      <c r="H905" s="9">
        <v>0</v>
      </c>
      <c r="I905" s="9">
        <v>0</v>
      </c>
      <c r="J905" s="10" t="e">
        <v>#DIV/0!</v>
      </c>
      <c r="K905" s="10" t="e">
        <v>#DIV/0!</v>
      </c>
    </row>
    <row r="906" spans="1:11" x14ac:dyDescent="0.25">
      <c r="A906" s="7" t="s">
        <v>1078</v>
      </c>
      <c r="B906">
        <v>0</v>
      </c>
      <c r="C906">
        <v>0</v>
      </c>
      <c r="D906">
        <v>0</v>
      </c>
      <c r="E906">
        <v>0</v>
      </c>
      <c r="F906">
        <v>0</v>
      </c>
      <c r="G906">
        <v>0</v>
      </c>
      <c r="H906" s="9">
        <v>0</v>
      </c>
      <c r="I906" s="9">
        <v>0</v>
      </c>
      <c r="J906" s="10" t="e">
        <v>#DIV/0!</v>
      </c>
      <c r="K906" s="10" t="e">
        <v>#DIV/0!</v>
      </c>
    </row>
    <row r="907" spans="1:11" x14ac:dyDescent="0.25">
      <c r="A907" s="5" t="s">
        <v>1920</v>
      </c>
      <c r="B907">
        <v>941772384</v>
      </c>
      <c r="C907">
        <v>873605956</v>
      </c>
      <c r="D907">
        <v>751130237</v>
      </c>
      <c r="E907">
        <v>721703074</v>
      </c>
      <c r="F907">
        <v>521446264.80000001</v>
      </c>
      <c r="G907">
        <v>308793332</v>
      </c>
      <c r="H907" s="9">
        <v>122475719</v>
      </c>
      <c r="I907" s="9">
        <v>151902882</v>
      </c>
      <c r="J907" s="10">
        <v>0.85980439103141826</v>
      </c>
      <c r="K907" s="10">
        <v>0.82611968135437031</v>
      </c>
    </row>
    <row r="908" spans="1:11" x14ac:dyDescent="0.25">
      <c r="A908" s="6" t="s">
        <v>1918</v>
      </c>
      <c r="B908">
        <v>941772384</v>
      </c>
      <c r="C908">
        <v>873605956</v>
      </c>
      <c r="D908">
        <v>751130237</v>
      </c>
      <c r="E908">
        <v>721703074</v>
      </c>
      <c r="F908">
        <v>521446264.80000001</v>
      </c>
      <c r="G908">
        <v>308793332</v>
      </c>
      <c r="H908" s="9">
        <v>122475719</v>
      </c>
      <c r="I908" s="9">
        <v>151902882</v>
      </c>
      <c r="J908" s="10">
        <v>0.85980439103141826</v>
      </c>
      <c r="K908" s="10">
        <v>0.82611968135437031</v>
      </c>
    </row>
    <row r="909" spans="1:11" x14ac:dyDescent="0.25">
      <c r="A909" s="7" t="s">
        <v>1188</v>
      </c>
      <c r="B909">
        <v>495000000</v>
      </c>
      <c r="C909">
        <v>429233572</v>
      </c>
      <c r="D909">
        <v>407733571</v>
      </c>
      <c r="E909">
        <v>407733571</v>
      </c>
      <c r="F909">
        <v>217526761.80000001</v>
      </c>
      <c r="G909">
        <v>56000000</v>
      </c>
      <c r="H909" s="9">
        <v>21500001</v>
      </c>
      <c r="I909" s="9">
        <v>21500001</v>
      </c>
      <c r="J909" s="10">
        <v>0.94991071900592161</v>
      </c>
      <c r="K909" s="10">
        <v>0.94991071900592161</v>
      </c>
    </row>
    <row r="910" spans="1:11" x14ac:dyDescent="0.25">
      <c r="A910" s="7" t="s">
        <v>938</v>
      </c>
      <c r="B910">
        <v>219408743</v>
      </c>
      <c r="C910">
        <v>217008743</v>
      </c>
      <c r="D910">
        <v>163900000</v>
      </c>
      <c r="E910">
        <v>160422837</v>
      </c>
      <c r="F910">
        <v>160422837</v>
      </c>
      <c r="G910">
        <v>113046666</v>
      </c>
      <c r="H910" s="9">
        <v>53108743</v>
      </c>
      <c r="I910" s="9">
        <v>56585906</v>
      </c>
      <c r="J910" s="10">
        <v>0.75526910913446466</v>
      </c>
      <c r="K910" s="10">
        <v>0.73924596208549997</v>
      </c>
    </row>
    <row r="911" spans="1:11" x14ac:dyDescent="0.25">
      <c r="A911" s="7" t="s">
        <v>942</v>
      </c>
      <c r="B911">
        <v>227363641</v>
      </c>
      <c r="C911">
        <v>227363641</v>
      </c>
      <c r="D911">
        <v>179496666</v>
      </c>
      <c r="E911">
        <v>153546666</v>
      </c>
      <c r="F911">
        <v>143496666</v>
      </c>
      <c r="G911">
        <v>139746666</v>
      </c>
      <c r="H911" s="9">
        <v>47866975</v>
      </c>
      <c r="I911" s="9">
        <v>73816975</v>
      </c>
      <c r="J911" s="10">
        <v>0.78946952648422797</v>
      </c>
      <c r="K911" s="10">
        <v>0.67533518255014224</v>
      </c>
    </row>
    <row r="912" spans="1:11" x14ac:dyDescent="0.25">
      <c r="A912" s="7" t="s">
        <v>1140</v>
      </c>
      <c r="B912">
        <v>0</v>
      </c>
      <c r="C912">
        <v>0</v>
      </c>
      <c r="D912">
        <v>0</v>
      </c>
      <c r="E912">
        <v>0</v>
      </c>
      <c r="F912">
        <v>0</v>
      </c>
      <c r="G912">
        <v>0</v>
      </c>
      <c r="H912" s="9">
        <v>0</v>
      </c>
      <c r="I912" s="9">
        <v>0</v>
      </c>
      <c r="J912" s="10" t="e">
        <v>#DIV/0!</v>
      </c>
      <c r="K912" s="10" t="e">
        <v>#DIV/0!</v>
      </c>
    </row>
    <row r="913" spans="1:11" x14ac:dyDescent="0.25">
      <c r="A913" s="7" t="s">
        <v>1142</v>
      </c>
      <c r="B913">
        <v>0</v>
      </c>
      <c r="C913">
        <v>0</v>
      </c>
      <c r="D913">
        <v>0</v>
      </c>
      <c r="E913">
        <v>0</v>
      </c>
      <c r="F913">
        <v>0</v>
      </c>
      <c r="G913">
        <v>0</v>
      </c>
      <c r="H913" s="9">
        <v>0</v>
      </c>
      <c r="I913" s="9">
        <v>0</v>
      </c>
      <c r="J913" s="10" t="e">
        <v>#DIV/0!</v>
      </c>
      <c r="K913" s="10" t="e">
        <v>#DIV/0!</v>
      </c>
    </row>
    <row r="914" spans="1:11" x14ac:dyDescent="0.25">
      <c r="A914" s="7" t="s">
        <v>1144</v>
      </c>
      <c r="B914">
        <v>0</v>
      </c>
      <c r="C914">
        <v>0</v>
      </c>
      <c r="D914">
        <v>0</v>
      </c>
      <c r="E914">
        <v>0</v>
      </c>
      <c r="F914">
        <v>0</v>
      </c>
      <c r="G914">
        <v>0</v>
      </c>
      <c r="H914" s="9">
        <v>0</v>
      </c>
      <c r="I914" s="9">
        <v>0</v>
      </c>
      <c r="J914" s="10" t="e">
        <v>#DIV/0!</v>
      </c>
      <c r="K914" s="10" t="e">
        <v>#DIV/0!</v>
      </c>
    </row>
    <row r="915" spans="1:11" x14ac:dyDescent="0.25">
      <c r="A915" s="5" t="s">
        <v>1921</v>
      </c>
      <c r="B915">
        <v>1244078849</v>
      </c>
      <c r="C915">
        <v>1048605529</v>
      </c>
      <c r="D915">
        <v>861387877</v>
      </c>
      <c r="E915">
        <v>847521208</v>
      </c>
      <c r="F915">
        <v>841454542</v>
      </c>
      <c r="G915">
        <v>437044635.39999998</v>
      </c>
      <c r="H915" s="9">
        <v>187217652</v>
      </c>
      <c r="I915" s="9">
        <v>201084321</v>
      </c>
      <c r="J915" s="10">
        <v>0.82146036157320323</v>
      </c>
      <c r="K915" s="10">
        <v>0.80823644789307614</v>
      </c>
    </row>
    <row r="916" spans="1:11" x14ac:dyDescent="0.25">
      <c r="A916" s="6" t="s">
        <v>1918</v>
      </c>
      <c r="B916">
        <v>1244078849</v>
      </c>
      <c r="C916">
        <v>1048605529</v>
      </c>
      <c r="D916">
        <v>861387877</v>
      </c>
      <c r="E916">
        <v>847521208</v>
      </c>
      <c r="F916">
        <v>841454542</v>
      </c>
      <c r="G916">
        <v>437044635.39999998</v>
      </c>
      <c r="H916" s="9">
        <v>187217652</v>
      </c>
      <c r="I916" s="9">
        <v>201084321</v>
      </c>
      <c r="J916" s="10">
        <v>0.82146036157320323</v>
      </c>
      <c r="K916" s="10">
        <v>0.80823644789307614</v>
      </c>
    </row>
    <row r="917" spans="1:11" x14ac:dyDescent="0.25">
      <c r="A917" s="7" t="s">
        <v>944</v>
      </c>
      <c r="B917">
        <v>467363641</v>
      </c>
      <c r="C917">
        <v>402074620</v>
      </c>
      <c r="D917">
        <v>279856968</v>
      </c>
      <c r="E917">
        <v>267740300</v>
      </c>
      <c r="F917">
        <v>267740300</v>
      </c>
      <c r="G917">
        <v>179800000</v>
      </c>
      <c r="H917" s="9">
        <v>122217652</v>
      </c>
      <c r="I917" s="9">
        <v>134334320</v>
      </c>
      <c r="J917" s="10">
        <v>0.69603241308789898</v>
      </c>
      <c r="K917" s="10">
        <v>0.66589704169837927</v>
      </c>
    </row>
    <row r="918" spans="1:11" x14ac:dyDescent="0.25">
      <c r="A918" s="7" t="s">
        <v>946</v>
      </c>
      <c r="B918">
        <v>373165984</v>
      </c>
      <c r="C918">
        <v>292699600</v>
      </c>
      <c r="D918">
        <v>227699600</v>
      </c>
      <c r="E918">
        <v>227699600</v>
      </c>
      <c r="F918">
        <v>227699600</v>
      </c>
      <c r="G918">
        <v>75000000</v>
      </c>
      <c r="H918" s="9">
        <v>65000000</v>
      </c>
      <c r="I918" s="9">
        <v>65000000</v>
      </c>
      <c r="J918" s="10">
        <v>0.7779293172932249</v>
      </c>
      <c r="K918" s="10">
        <v>0.7779293172932249</v>
      </c>
    </row>
    <row r="919" spans="1:11" x14ac:dyDescent="0.25">
      <c r="A919" s="7" t="s">
        <v>948</v>
      </c>
      <c r="B919">
        <v>200464375</v>
      </c>
      <c r="C919">
        <v>200464375</v>
      </c>
      <c r="D919">
        <v>200464375</v>
      </c>
      <c r="E919">
        <v>199531041</v>
      </c>
      <c r="F919">
        <v>193464375</v>
      </c>
      <c r="G919">
        <v>94744635.400000006</v>
      </c>
      <c r="H919" s="9">
        <v>0</v>
      </c>
      <c r="I919" s="9">
        <v>933334</v>
      </c>
      <c r="J919" s="10">
        <v>1</v>
      </c>
      <c r="K919" s="10">
        <v>0.99534414032418483</v>
      </c>
    </row>
    <row r="920" spans="1:11" x14ac:dyDescent="0.25">
      <c r="A920" s="7" t="s">
        <v>950</v>
      </c>
      <c r="B920">
        <v>203084849</v>
      </c>
      <c r="C920">
        <v>153366934</v>
      </c>
      <c r="D920">
        <v>153366934</v>
      </c>
      <c r="E920">
        <v>152550267</v>
      </c>
      <c r="F920">
        <v>152550267</v>
      </c>
      <c r="G920">
        <v>87500000</v>
      </c>
      <c r="H920" s="9">
        <v>0</v>
      </c>
      <c r="I920" s="9">
        <v>816667</v>
      </c>
      <c r="J920" s="10">
        <v>1</v>
      </c>
      <c r="K920" s="10">
        <v>0.99467507774524588</v>
      </c>
    </row>
    <row r="921" spans="1:11" x14ac:dyDescent="0.25">
      <c r="A921" s="7" t="s">
        <v>1146</v>
      </c>
      <c r="B921">
        <v>0</v>
      </c>
      <c r="C921">
        <v>0</v>
      </c>
      <c r="D921">
        <v>0</v>
      </c>
      <c r="E921">
        <v>0</v>
      </c>
      <c r="F921">
        <v>0</v>
      </c>
      <c r="G921">
        <v>0</v>
      </c>
      <c r="H921" s="9">
        <v>0</v>
      </c>
      <c r="I921" s="9">
        <v>0</v>
      </c>
      <c r="J921" s="10" t="e">
        <v>#DIV/0!</v>
      </c>
      <c r="K921" s="10" t="e">
        <v>#DIV/0!</v>
      </c>
    </row>
    <row r="922" spans="1:11" x14ac:dyDescent="0.25">
      <c r="A922" s="7" t="s">
        <v>1148</v>
      </c>
      <c r="B922">
        <v>0</v>
      </c>
      <c r="C922">
        <v>0</v>
      </c>
      <c r="D922">
        <v>0</v>
      </c>
      <c r="E922">
        <v>0</v>
      </c>
      <c r="F922">
        <v>0</v>
      </c>
      <c r="G922">
        <v>0</v>
      </c>
      <c r="H922" s="9">
        <v>0</v>
      </c>
      <c r="I922" s="9">
        <v>0</v>
      </c>
      <c r="J922" s="10" t="e">
        <v>#DIV/0!</v>
      </c>
      <c r="K922" s="10" t="e">
        <v>#DIV/0!</v>
      </c>
    </row>
    <row r="923" spans="1:11" x14ac:dyDescent="0.25">
      <c r="A923" s="7" t="s">
        <v>1150</v>
      </c>
      <c r="B923">
        <v>0</v>
      </c>
      <c r="C923">
        <v>0</v>
      </c>
      <c r="D923">
        <v>0</v>
      </c>
      <c r="E923">
        <v>0</v>
      </c>
      <c r="F923">
        <v>0</v>
      </c>
      <c r="G923">
        <v>0</v>
      </c>
      <c r="H923" s="9">
        <v>0</v>
      </c>
      <c r="I923" s="9">
        <v>0</v>
      </c>
      <c r="J923" s="10" t="e">
        <v>#DIV/0!</v>
      </c>
      <c r="K923" s="10" t="e">
        <v>#DIV/0!</v>
      </c>
    </row>
    <row r="924" spans="1:11" x14ac:dyDescent="0.25">
      <c r="A924" s="7" t="s">
        <v>1152</v>
      </c>
      <c r="B924">
        <v>0</v>
      </c>
      <c r="C924">
        <v>0</v>
      </c>
      <c r="D924">
        <v>0</v>
      </c>
      <c r="E924">
        <v>0</v>
      </c>
      <c r="F924">
        <v>0</v>
      </c>
      <c r="G924">
        <v>0</v>
      </c>
      <c r="H924" s="9">
        <v>0</v>
      </c>
      <c r="I924" s="9">
        <v>0</v>
      </c>
      <c r="J924" s="10" t="e">
        <v>#DIV/0!</v>
      </c>
      <c r="K924" s="10" t="e">
        <v>#DIV/0!</v>
      </c>
    </row>
    <row r="925" spans="1:11" x14ac:dyDescent="0.25">
      <c r="A925" s="6" t="s">
        <v>1934</v>
      </c>
      <c r="B925">
        <v>0</v>
      </c>
      <c r="C925">
        <v>0</v>
      </c>
      <c r="D925">
        <v>0</v>
      </c>
      <c r="E925">
        <v>0</v>
      </c>
      <c r="F925">
        <v>0</v>
      </c>
      <c r="G925">
        <v>0</v>
      </c>
      <c r="H925" s="9">
        <v>0</v>
      </c>
      <c r="I925" s="9">
        <v>0</v>
      </c>
      <c r="J925" s="10" t="e">
        <v>#DIV/0!</v>
      </c>
      <c r="K925" s="10" t="e">
        <v>#DIV/0!</v>
      </c>
    </row>
    <row r="926" spans="1:11" x14ac:dyDescent="0.25">
      <c r="A926" s="7" t="s">
        <v>1080</v>
      </c>
      <c r="B926">
        <v>0</v>
      </c>
      <c r="C926">
        <v>0</v>
      </c>
      <c r="D926">
        <v>0</v>
      </c>
      <c r="E926">
        <v>0</v>
      </c>
      <c r="F926">
        <v>0</v>
      </c>
      <c r="G926">
        <v>0</v>
      </c>
      <c r="H926" s="9">
        <v>0</v>
      </c>
      <c r="I926" s="9">
        <v>0</v>
      </c>
      <c r="J926" s="10" t="e">
        <v>#DIV/0!</v>
      </c>
      <c r="K926" s="10" t="e">
        <v>#DIV/0!</v>
      </c>
    </row>
    <row r="927" spans="1:11" x14ac:dyDescent="0.25">
      <c r="A927" s="5" t="s">
        <v>1922</v>
      </c>
      <c r="B927">
        <v>650000000</v>
      </c>
      <c r="C927">
        <v>615020000</v>
      </c>
      <c r="D927">
        <v>558750000</v>
      </c>
      <c r="E927">
        <v>554683333</v>
      </c>
      <c r="F927">
        <v>522433333</v>
      </c>
      <c r="G927">
        <v>518000000</v>
      </c>
      <c r="H927" s="9">
        <v>56270000</v>
      </c>
      <c r="I927" s="9">
        <v>60336667</v>
      </c>
      <c r="J927" s="10">
        <v>0.9085070404214497</v>
      </c>
      <c r="K927" s="10">
        <v>0.90189478878735652</v>
      </c>
    </row>
    <row r="928" spans="1:11" x14ac:dyDescent="0.25">
      <c r="A928" s="6" t="s">
        <v>1924</v>
      </c>
      <c r="B928">
        <v>0</v>
      </c>
      <c r="C928">
        <v>15020000</v>
      </c>
      <c r="D928">
        <v>0</v>
      </c>
      <c r="E928">
        <v>0</v>
      </c>
      <c r="F928">
        <v>0</v>
      </c>
      <c r="G928">
        <v>0</v>
      </c>
      <c r="H928" s="9">
        <v>15020000</v>
      </c>
      <c r="I928" s="9">
        <v>15020000</v>
      </c>
      <c r="J928" s="10">
        <v>0</v>
      </c>
      <c r="K928" s="10">
        <v>0</v>
      </c>
    </row>
    <row r="929" spans="1:11" x14ac:dyDescent="0.25">
      <c r="A929" s="7" t="s">
        <v>1040</v>
      </c>
      <c r="B929">
        <v>0</v>
      </c>
      <c r="C929">
        <v>15020000</v>
      </c>
      <c r="D929">
        <v>0</v>
      </c>
      <c r="E929">
        <v>0</v>
      </c>
      <c r="F929">
        <v>0</v>
      </c>
      <c r="G929">
        <v>0</v>
      </c>
      <c r="H929" s="9">
        <v>15020000</v>
      </c>
      <c r="I929" s="9">
        <v>15020000</v>
      </c>
      <c r="J929" s="10">
        <v>0</v>
      </c>
      <c r="K929" s="10">
        <v>0</v>
      </c>
    </row>
    <row r="930" spans="1:11" x14ac:dyDescent="0.25">
      <c r="A930" s="6" t="s">
        <v>1918</v>
      </c>
      <c r="B930">
        <v>650000000</v>
      </c>
      <c r="C930">
        <v>600000000</v>
      </c>
      <c r="D930">
        <v>558750000</v>
      </c>
      <c r="E930">
        <v>554683333</v>
      </c>
      <c r="F930">
        <v>522433333</v>
      </c>
      <c r="G930">
        <v>518000000</v>
      </c>
      <c r="H930" s="9">
        <v>41250000</v>
      </c>
      <c r="I930" s="9">
        <v>45316667</v>
      </c>
      <c r="J930" s="10">
        <v>0.93125000000000002</v>
      </c>
      <c r="K930" s="10">
        <v>0.92447222166666665</v>
      </c>
    </row>
    <row r="931" spans="1:11" x14ac:dyDescent="0.25">
      <c r="A931" s="7" t="s">
        <v>952</v>
      </c>
      <c r="B931">
        <v>650000000</v>
      </c>
      <c r="C931">
        <v>600000000</v>
      </c>
      <c r="D931">
        <v>558750000</v>
      </c>
      <c r="E931">
        <v>554683333</v>
      </c>
      <c r="F931">
        <v>522433333</v>
      </c>
      <c r="G931">
        <v>518000000</v>
      </c>
      <c r="H931" s="9">
        <v>41250000</v>
      </c>
      <c r="I931" s="9">
        <v>45316667</v>
      </c>
      <c r="J931" s="10">
        <v>0.93125000000000002</v>
      </c>
      <c r="K931" s="10">
        <v>0.92447222166666665</v>
      </c>
    </row>
    <row r="932" spans="1:11" x14ac:dyDescent="0.25">
      <c r="A932" s="7" t="s">
        <v>1154</v>
      </c>
      <c r="B932">
        <v>0</v>
      </c>
      <c r="C932">
        <v>0</v>
      </c>
      <c r="D932">
        <v>0</v>
      </c>
      <c r="E932">
        <v>0</v>
      </c>
      <c r="F932">
        <v>0</v>
      </c>
      <c r="G932">
        <v>0</v>
      </c>
      <c r="H932" s="9">
        <v>0</v>
      </c>
      <c r="I932" s="9">
        <v>0</v>
      </c>
      <c r="J932" s="10" t="e">
        <v>#DIV/0!</v>
      </c>
      <c r="K932" s="10" t="e">
        <v>#DIV/0!</v>
      </c>
    </row>
    <row r="933" spans="1:11" x14ac:dyDescent="0.25">
      <c r="A933" s="5" t="s">
        <v>1923</v>
      </c>
      <c r="B933">
        <v>684318231</v>
      </c>
      <c r="C933">
        <v>675824393.42000008</v>
      </c>
      <c r="D933">
        <v>642966666</v>
      </c>
      <c r="E933">
        <v>617768204</v>
      </c>
      <c r="F933">
        <v>612968204</v>
      </c>
      <c r="G933">
        <v>530300000</v>
      </c>
      <c r="H933" s="9">
        <v>32857727.420000076</v>
      </c>
      <c r="I933" s="9">
        <v>58056189.420000076</v>
      </c>
      <c r="J933" s="10">
        <v>0.95138126451203697</v>
      </c>
      <c r="K933" s="10">
        <v>0.91409574737868293</v>
      </c>
    </row>
    <row r="934" spans="1:11" x14ac:dyDescent="0.25">
      <c r="A934" s="6" t="s">
        <v>1929</v>
      </c>
      <c r="B934">
        <v>0</v>
      </c>
      <c r="C934">
        <v>29824393.420000002</v>
      </c>
      <c r="D934">
        <v>0</v>
      </c>
      <c r="E934">
        <v>0</v>
      </c>
      <c r="F934">
        <v>0</v>
      </c>
      <c r="G934">
        <v>0</v>
      </c>
      <c r="H934" s="9">
        <v>29824393.420000002</v>
      </c>
      <c r="I934" s="9">
        <v>29824393.420000002</v>
      </c>
      <c r="J934" s="10">
        <v>0</v>
      </c>
      <c r="K934" s="10">
        <v>0</v>
      </c>
    </row>
    <row r="935" spans="1:11" x14ac:dyDescent="0.25">
      <c r="A935" s="7" t="s">
        <v>980</v>
      </c>
      <c r="B935">
        <v>0</v>
      </c>
      <c r="C935">
        <v>29824393.420000002</v>
      </c>
      <c r="D935">
        <v>0</v>
      </c>
      <c r="E935">
        <v>0</v>
      </c>
      <c r="F935">
        <v>0</v>
      </c>
      <c r="G935">
        <v>0</v>
      </c>
      <c r="H935" s="9">
        <v>29824393.420000002</v>
      </c>
      <c r="I935" s="9">
        <v>29824393.420000002</v>
      </c>
      <c r="J935" s="10">
        <v>0</v>
      </c>
      <c r="K935" s="10">
        <v>0</v>
      </c>
    </row>
    <row r="936" spans="1:11" x14ac:dyDescent="0.25">
      <c r="A936" s="6" t="s">
        <v>1918</v>
      </c>
      <c r="B936">
        <v>684318231</v>
      </c>
      <c r="C936">
        <v>646000000</v>
      </c>
      <c r="D936">
        <v>642966666</v>
      </c>
      <c r="E936">
        <v>617768204</v>
      </c>
      <c r="F936">
        <v>612968204</v>
      </c>
      <c r="G936">
        <v>530300000</v>
      </c>
      <c r="H936" s="9">
        <v>3033334</v>
      </c>
      <c r="I936" s="9">
        <v>28231796</v>
      </c>
      <c r="J936" s="10">
        <v>0.99530443653250777</v>
      </c>
      <c r="K936" s="10">
        <v>0.95629752941176471</v>
      </c>
    </row>
    <row r="937" spans="1:11" x14ac:dyDescent="0.25">
      <c r="A937" s="7" t="s">
        <v>954</v>
      </c>
      <c r="B937">
        <v>304000000</v>
      </c>
      <c r="C937">
        <v>304000000</v>
      </c>
      <c r="D937">
        <v>304000000</v>
      </c>
      <c r="E937">
        <v>279408205</v>
      </c>
      <c r="F937">
        <v>279408205</v>
      </c>
      <c r="G937">
        <v>260000000</v>
      </c>
      <c r="H937" s="9">
        <v>0</v>
      </c>
      <c r="I937" s="9">
        <v>24591795</v>
      </c>
      <c r="J937" s="10">
        <v>1</v>
      </c>
      <c r="K937" s="10">
        <v>0.91910593750000003</v>
      </c>
    </row>
    <row r="938" spans="1:11" x14ac:dyDescent="0.25">
      <c r="A938" s="7" t="s">
        <v>1050</v>
      </c>
      <c r="B938">
        <v>380318231</v>
      </c>
      <c r="C938">
        <v>342000000</v>
      </c>
      <c r="D938">
        <v>338966666</v>
      </c>
      <c r="E938">
        <v>338359999</v>
      </c>
      <c r="F938">
        <v>333559999</v>
      </c>
      <c r="G938">
        <v>270300000</v>
      </c>
      <c r="H938" s="9">
        <v>3033334</v>
      </c>
      <c r="I938" s="9">
        <v>3640001</v>
      </c>
      <c r="J938" s="10">
        <v>0.99113060233918127</v>
      </c>
      <c r="K938" s="10">
        <v>0.98935672222222226</v>
      </c>
    </row>
    <row r="939" spans="1:11" x14ac:dyDescent="0.25">
      <c r="A939" s="7" t="s">
        <v>1156</v>
      </c>
      <c r="B939">
        <v>0</v>
      </c>
      <c r="C939">
        <v>0</v>
      </c>
      <c r="D939">
        <v>0</v>
      </c>
      <c r="E939">
        <v>0</v>
      </c>
      <c r="F939">
        <v>0</v>
      </c>
      <c r="G939">
        <v>0</v>
      </c>
      <c r="H939" s="9">
        <v>0</v>
      </c>
      <c r="I939" s="9">
        <v>0</v>
      </c>
      <c r="J939" s="10" t="e">
        <v>#DIV/0!</v>
      </c>
      <c r="K939" s="10" t="e">
        <v>#DIV/0!</v>
      </c>
    </row>
    <row r="940" spans="1:11" x14ac:dyDescent="0.25">
      <c r="A940" s="7" t="s">
        <v>1158</v>
      </c>
      <c r="B940">
        <v>0</v>
      </c>
      <c r="C940">
        <v>0</v>
      </c>
      <c r="D940">
        <v>0</v>
      </c>
      <c r="E940">
        <v>0</v>
      </c>
      <c r="F940">
        <v>0</v>
      </c>
      <c r="G940">
        <v>0</v>
      </c>
      <c r="H940" s="9">
        <v>0</v>
      </c>
      <c r="I940" s="9">
        <v>0</v>
      </c>
      <c r="J940" s="10" t="e">
        <v>#DIV/0!</v>
      </c>
      <c r="K940" s="10" t="e">
        <v>#DIV/0!</v>
      </c>
    </row>
    <row r="941" spans="1:11" x14ac:dyDescent="0.25">
      <c r="A941" s="5" t="s">
        <v>1930</v>
      </c>
      <c r="B941">
        <v>917363641</v>
      </c>
      <c r="C941">
        <v>908058880.79999995</v>
      </c>
      <c r="D941">
        <v>790413641</v>
      </c>
      <c r="E941">
        <v>768736973</v>
      </c>
      <c r="F941">
        <v>636400307</v>
      </c>
      <c r="G941">
        <v>498663641</v>
      </c>
      <c r="H941" s="9">
        <v>117645239.79999995</v>
      </c>
      <c r="I941" s="9">
        <v>139321907.79999995</v>
      </c>
      <c r="J941" s="10">
        <v>0.87044315926258609</v>
      </c>
      <c r="K941" s="10">
        <v>0.84657172486738153</v>
      </c>
    </row>
    <row r="942" spans="1:11" x14ac:dyDescent="0.25">
      <c r="A942" s="6" t="s">
        <v>1929</v>
      </c>
      <c r="B942">
        <v>0</v>
      </c>
      <c r="C942">
        <v>35695239.799999997</v>
      </c>
      <c r="D942">
        <v>0</v>
      </c>
      <c r="E942">
        <v>0</v>
      </c>
      <c r="F942">
        <v>0</v>
      </c>
      <c r="G942">
        <v>0</v>
      </c>
      <c r="H942" s="9">
        <v>35695239.799999997</v>
      </c>
      <c r="I942" s="9">
        <v>35695239.799999997</v>
      </c>
      <c r="J942" s="10">
        <v>0</v>
      </c>
      <c r="K942" s="10">
        <v>0</v>
      </c>
    </row>
    <row r="943" spans="1:11" x14ac:dyDescent="0.25">
      <c r="A943" s="7" t="s">
        <v>982</v>
      </c>
      <c r="B943">
        <v>0</v>
      </c>
      <c r="C943">
        <v>35695239.799999997</v>
      </c>
      <c r="D943">
        <v>0</v>
      </c>
      <c r="E943">
        <v>0</v>
      </c>
      <c r="F943">
        <v>0</v>
      </c>
      <c r="G943">
        <v>0</v>
      </c>
      <c r="H943" s="9">
        <v>35695239.799999997</v>
      </c>
      <c r="I943" s="9">
        <v>35695239.799999997</v>
      </c>
      <c r="J943" s="10">
        <v>0</v>
      </c>
      <c r="K943" s="10">
        <v>0</v>
      </c>
    </row>
    <row r="944" spans="1:11" x14ac:dyDescent="0.25">
      <c r="A944" s="6" t="s">
        <v>1918</v>
      </c>
      <c r="B944">
        <v>917363641</v>
      </c>
      <c r="C944">
        <v>872363641</v>
      </c>
      <c r="D944">
        <v>790413641</v>
      </c>
      <c r="E944">
        <v>768736973</v>
      </c>
      <c r="F944">
        <v>636400307</v>
      </c>
      <c r="G944">
        <v>498663641</v>
      </c>
      <c r="H944" s="9">
        <v>81950000</v>
      </c>
      <c r="I944" s="9">
        <v>103626668</v>
      </c>
      <c r="J944" s="10">
        <v>0.90605981708951122</v>
      </c>
      <c r="K944" s="10">
        <v>0.88121161505400247</v>
      </c>
    </row>
    <row r="945" spans="1:11" x14ac:dyDescent="0.25">
      <c r="A945" s="7" t="s">
        <v>1052</v>
      </c>
      <c r="B945">
        <v>217363641</v>
      </c>
      <c r="C945">
        <v>217363641</v>
      </c>
      <c r="D945">
        <v>207446975</v>
      </c>
      <c r="E945">
        <v>202196974</v>
      </c>
      <c r="F945">
        <v>201496974</v>
      </c>
      <c r="G945">
        <v>192863641</v>
      </c>
      <c r="H945" s="9">
        <v>9916666</v>
      </c>
      <c r="I945" s="9">
        <v>15166667</v>
      </c>
      <c r="J945" s="10">
        <v>0.95437753087693267</v>
      </c>
      <c r="K945" s="10">
        <v>0.9302244527639284</v>
      </c>
    </row>
    <row r="946" spans="1:11" x14ac:dyDescent="0.25">
      <c r="A946" s="7" t="s">
        <v>1054</v>
      </c>
      <c r="B946">
        <v>450000000</v>
      </c>
      <c r="C946">
        <v>450000000</v>
      </c>
      <c r="D946">
        <v>385966666</v>
      </c>
      <c r="E946">
        <v>369539999</v>
      </c>
      <c r="F946">
        <v>273903333</v>
      </c>
      <c r="G946">
        <v>156800000</v>
      </c>
      <c r="H946" s="9">
        <v>64033334</v>
      </c>
      <c r="I946" s="9">
        <v>80460001</v>
      </c>
      <c r="J946" s="10">
        <v>0.85770370222222225</v>
      </c>
      <c r="K946" s="10">
        <v>0.82119999777777775</v>
      </c>
    </row>
    <row r="947" spans="1:11" x14ac:dyDescent="0.25">
      <c r="A947" s="7" t="s">
        <v>1056</v>
      </c>
      <c r="B947">
        <v>250000000</v>
      </c>
      <c r="C947">
        <v>205000000</v>
      </c>
      <c r="D947">
        <v>197000000</v>
      </c>
      <c r="E947">
        <v>197000000</v>
      </c>
      <c r="F947">
        <v>161000000</v>
      </c>
      <c r="G947">
        <v>149000000</v>
      </c>
      <c r="H947" s="9">
        <v>8000000</v>
      </c>
      <c r="I947" s="9">
        <v>8000000</v>
      </c>
      <c r="J947" s="10">
        <v>0.96097560975609753</v>
      </c>
      <c r="K947" s="10">
        <v>0.96097560975609753</v>
      </c>
    </row>
    <row r="948" spans="1:11" x14ac:dyDescent="0.25">
      <c r="A948" s="7" t="s">
        <v>1160</v>
      </c>
      <c r="B948">
        <v>0</v>
      </c>
      <c r="C948">
        <v>0</v>
      </c>
      <c r="D948">
        <v>0</v>
      </c>
      <c r="E948">
        <v>0</v>
      </c>
      <c r="F948">
        <v>0</v>
      </c>
      <c r="G948">
        <v>0</v>
      </c>
      <c r="H948" s="9">
        <v>0</v>
      </c>
      <c r="I948" s="9">
        <v>0</v>
      </c>
      <c r="J948" s="10" t="e">
        <v>#DIV/0!</v>
      </c>
      <c r="K948" s="10" t="e">
        <v>#DIV/0!</v>
      </c>
    </row>
    <row r="949" spans="1:11" x14ac:dyDescent="0.25">
      <c r="A949" s="7" t="s">
        <v>1162</v>
      </c>
      <c r="B949">
        <v>0</v>
      </c>
      <c r="C949">
        <v>0</v>
      </c>
      <c r="D949">
        <v>0</v>
      </c>
      <c r="E949">
        <v>0</v>
      </c>
      <c r="F949">
        <v>0</v>
      </c>
      <c r="G949">
        <v>0</v>
      </c>
      <c r="H949" s="9">
        <v>0</v>
      </c>
      <c r="I949" s="9">
        <v>0</v>
      </c>
      <c r="J949" s="10" t="e">
        <v>#DIV/0!</v>
      </c>
      <c r="K949" s="10" t="e">
        <v>#DIV/0!</v>
      </c>
    </row>
    <row r="950" spans="1:11" x14ac:dyDescent="0.25">
      <c r="A950" s="7" t="s">
        <v>1164</v>
      </c>
      <c r="B950">
        <v>0</v>
      </c>
      <c r="C950">
        <v>0</v>
      </c>
      <c r="D950">
        <v>0</v>
      </c>
      <c r="E950">
        <v>0</v>
      </c>
      <c r="F950">
        <v>0</v>
      </c>
      <c r="G950">
        <v>0</v>
      </c>
      <c r="H950" s="9">
        <v>0</v>
      </c>
      <c r="I950" s="9">
        <v>0</v>
      </c>
      <c r="J950" s="10" t="e">
        <v>#DIV/0!</v>
      </c>
      <c r="K950" s="10" t="e">
        <v>#DIV/0!</v>
      </c>
    </row>
    <row r="951" spans="1:11" x14ac:dyDescent="0.25">
      <c r="A951" s="5" t="s">
        <v>1926</v>
      </c>
      <c r="B951">
        <v>3128948246</v>
      </c>
      <c r="C951">
        <v>5859408764.1800003</v>
      </c>
      <c r="D951">
        <v>3795349117</v>
      </c>
      <c r="E951">
        <v>3533239873.9899998</v>
      </c>
      <c r="F951">
        <v>3466562589</v>
      </c>
      <c r="G951">
        <v>2754114384.4000001</v>
      </c>
      <c r="H951" s="9">
        <v>2064059647.1800003</v>
      </c>
      <c r="I951" s="9">
        <v>2326168890.1900005</v>
      </c>
      <c r="J951" s="10">
        <v>0.64773585010861467</v>
      </c>
      <c r="K951" s="10">
        <v>0.60300279707221649</v>
      </c>
    </row>
    <row r="952" spans="1:11" x14ac:dyDescent="0.25">
      <c r="A952" s="6" t="s">
        <v>1924</v>
      </c>
      <c r="B952">
        <v>812584605</v>
      </c>
      <c r="C952">
        <v>1073471246</v>
      </c>
      <c r="D952">
        <v>1017647557</v>
      </c>
      <c r="E952">
        <v>955559657.99000001</v>
      </c>
      <c r="F952">
        <v>927578068</v>
      </c>
      <c r="G952">
        <v>861691403</v>
      </c>
      <c r="H952" s="9">
        <v>55823689</v>
      </c>
      <c r="I952" s="9">
        <v>117911588.00999999</v>
      </c>
      <c r="J952" s="10">
        <v>0.94799703372772037</v>
      </c>
      <c r="K952" s="10">
        <v>0.89015859674922304</v>
      </c>
    </row>
    <row r="953" spans="1:11" x14ac:dyDescent="0.25">
      <c r="A953" s="7" t="s">
        <v>960</v>
      </c>
      <c r="B953">
        <v>61460816</v>
      </c>
      <c r="C953">
        <v>61460816</v>
      </c>
      <c r="D953">
        <v>61446665</v>
      </c>
      <c r="E953">
        <v>33428254.989999998</v>
      </c>
      <c r="F953">
        <v>5446665</v>
      </c>
      <c r="G953">
        <v>1613333</v>
      </c>
      <c r="H953" s="9">
        <v>14151</v>
      </c>
      <c r="I953" s="9">
        <v>28032561.010000002</v>
      </c>
      <c r="J953" s="10">
        <v>0.99976975574160942</v>
      </c>
      <c r="K953" s="10">
        <v>0.54389539816718346</v>
      </c>
    </row>
    <row r="954" spans="1:11" x14ac:dyDescent="0.25">
      <c r="A954" s="7" t="s">
        <v>962</v>
      </c>
      <c r="B954">
        <v>154305612</v>
      </c>
      <c r="C954">
        <v>151642061</v>
      </c>
      <c r="D954">
        <v>139549999</v>
      </c>
      <c r="E954">
        <v>110003333</v>
      </c>
      <c r="F954">
        <v>110003333</v>
      </c>
      <c r="G954">
        <v>74350000</v>
      </c>
      <c r="H954" s="9">
        <v>12092062</v>
      </c>
      <c r="I954" s="9">
        <v>41638728</v>
      </c>
      <c r="J954" s="10">
        <v>0.92025918191655287</v>
      </c>
      <c r="K954" s="10">
        <v>0.72541438882184539</v>
      </c>
    </row>
    <row r="955" spans="1:11" x14ac:dyDescent="0.25">
      <c r="A955" s="7" t="s">
        <v>964</v>
      </c>
      <c r="B955">
        <v>596818177</v>
      </c>
      <c r="C955">
        <v>599535653</v>
      </c>
      <c r="D955">
        <v>555818177</v>
      </c>
      <c r="E955">
        <v>551295354</v>
      </c>
      <c r="F955">
        <v>551295354</v>
      </c>
      <c r="G955">
        <v>524895354</v>
      </c>
      <c r="H955" s="9">
        <v>43717476</v>
      </c>
      <c r="I955" s="9">
        <v>48240299</v>
      </c>
      <c r="J955" s="10">
        <v>0.92708110721815573</v>
      </c>
      <c r="K955" s="10">
        <v>0.91953723059068848</v>
      </c>
    </row>
    <row r="956" spans="1:11" x14ac:dyDescent="0.25">
      <c r="A956" s="7" t="s">
        <v>1042</v>
      </c>
      <c r="B956">
        <v>0</v>
      </c>
      <c r="C956">
        <v>52961772</v>
      </c>
      <c r="D956">
        <v>52961772</v>
      </c>
      <c r="E956">
        <v>52961772</v>
      </c>
      <c r="F956">
        <v>52961772</v>
      </c>
      <c r="G956">
        <v>52961772</v>
      </c>
      <c r="H956" s="9">
        <v>0</v>
      </c>
      <c r="I956" s="9">
        <v>0</v>
      </c>
      <c r="J956" s="10">
        <v>1</v>
      </c>
      <c r="K956" s="10">
        <v>1</v>
      </c>
    </row>
    <row r="957" spans="1:11" x14ac:dyDescent="0.25">
      <c r="A957" s="7" t="s">
        <v>1044</v>
      </c>
      <c r="B957">
        <v>0</v>
      </c>
      <c r="C957">
        <v>111162063</v>
      </c>
      <c r="D957">
        <v>111162063</v>
      </c>
      <c r="E957">
        <v>111162063</v>
      </c>
      <c r="F957">
        <v>111162063</v>
      </c>
      <c r="G957">
        <v>111162063</v>
      </c>
      <c r="H957" s="9">
        <v>0</v>
      </c>
      <c r="I957" s="9">
        <v>0</v>
      </c>
      <c r="J957" s="10">
        <v>1</v>
      </c>
      <c r="K957" s="10">
        <v>1</v>
      </c>
    </row>
    <row r="958" spans="1:11" x14ac:dyDescent="0.25">
      <c r="A958" s="7" t="s">
        <v>1046</v>
      </c>
      <c r="B958">
        <v>0</v>
      </c>
      <c r="C958">
        <v>23949007</v>
      </c>
      <c r="D958">
        <v>23949007</v>
      </c>
      <c r="E958">
        <v>23949007</v>
      </c>
      <c r="F958">
        <v>23949007</v>
      </c>
      <c r="G958">
        <v>23949007</v>
      </c>
      <c r="H958" s="9">
        <v>0</v>
      </c>
      <c r="I958" s="9">
        <v>0</v>
      </c>
      <c r="J958" s="10">
        <v>1</v>
      </c>
      <c r="K958" s="10">
        <v>1</v>
      </c>
    </row>
    <row r="959" spans="1:11" x14ac:dyDescent="0.25">
      <c r="A959" s="7" t="s">
        <v>1048</v>
      </c>
      <c r="B959">
        <v>0</v>
      </c>
      <c r="C959">
        <v>72759874</v>
      </c>
      <c r="D959">
        <v>72759874</v>
      </c>
      <c r="E959">
        <v>72759874</v>
      </c>
      <c r="F959">
        <v>72759874</v>
      </c>
      <c r="G959">
        <v>72759874</v>
      </c>
      <c r="H959" s="9">
        <v>0</v>
      </c>
      <c r="I959" s="9">
        <v>0</v>
      </c>
      <c r="J959" s="10">
        <v>1</v>
      </c>
      <c r="K959" s="10">
        <v>1</v>
      </c>
    </row>
    <row r="960" spans="1:11" x14ac:dyDescent="0.25">
      <c r="A960" s="6" t="s">
        <v>1918</v>
      </c>
      <c r="B960">
        <v>2316363641</v>
      </c>
      <c r="C960">
        <v>4785937518</v>
      </c>
      <c r="D960">
        <v>2777701560</v>
      </c>
      <c r="E960">
        <v>2577680216</v>
      </c>
      <c r="F960">
        <v>2538984521</v>
      </c>
      <c r="G960">
        <v>1892422981.4000001</v>
      </c>
      <c r="H960" s="9">
        <v>2008235958</v>
      </c>
      <c r="I960" s="9">
        <v>2208257302</v>
      </c>
      <c r="J960" s="10">
        <v>0.58038817881616978</v>
      </c>
      <c r="K960" s="10">
        <v>0.53859462358321575</v>
      </c>
    </row>
    <row r="961" spans="1:11" x14ac:dyDescent="0.25">
      <c r="A961" s="7" t="s">
        <v>1058</v>
      </c>
      <c r="B961">
        <v>247363641</v>
      </c>
      <c r="C961">
        <v>246000000</v>
      </c>
      <c r="D961">
        <v>246000000</v>
      </c>
      <c r="E961">
        <v>243200000</v>
      </c>
      <c r="F961">
        <v>243200000</v>
      </c>
      <c r="G961">
        <v>225800000</v>
      </c>
      <c r="H961" s="9">
        <v>0</v>
      </c>
      <c r="I961" s="9">
        <v>2800000</v>
      </c>
      <c r="J961" s="10">
        <v>1</v>
      </c>
      <c r="K961" s="10">
        <v>0.98861788617886182</v>
      </c>
    </row>
    <row r="962" spans="1:11" x14ac:dyDescent="0.25">
      <c r="A962" s="7" t="s">
        <v>1060</v>
      </c>
      <c r="B962">
        <v>268000000</v>
      </c>
      <c r="C962">
        <v>243600000</v>
      </c>
      <c r="D962">
        <v>243600000</v>
      </c>
      <c r="E962">
        <v>220533333</v>
      </c>
      <c r="F962">
        <v>211600000</v>
      </c>
      <c r="G962">
        <v>211600000</v>
      </c>
      <c r="H962" s="9">
        <v>0</v>
      </c>
      <c r="I962" s="9">
        <v>23066667</v>
      </c>
      <c r="J962" s="10">
        <v>1</v>
      </c>
      <c r="K962" s="10">
        <v>0.90530924876847285</v>
      </c>
    </row>
    <row r="963" spans="1:11" x14ac:dyDescent="0.25">
      <c r="A963" s="7" t="s">
        <v>1062</v>
      </c>
      <c r="B963">
        <v>980000000</v>
      </c>
      <c r="C963">
        <v>777113286</v>
      </c>
      <c r="D963">
        <v>777113286</v>
      </c>
      <c r="E963">
        <v>747363285</v>
      </c>
      <c r="F963">
        <v>740296619</v>
      </c>
      <c r="G963">
        <v>687013286</v>
      </c>
      <c r="H963" s="9">
        <v>0</v>
      </c>
      <c r="I963" s="9">
        <v>29750001</v>
      </c>
      <c r="J963" s="10">
        <v>1</v>
      </c>
      <c r="K963" s="10">
        <v>0.96171729201397282</v>
      </c>
    </row>
    <row r="964" spans="1:11" x14ac:dyDescent="0.25">
      <c r="A964" s="7" t="s">
        <v>1064</v>
      </c>
      <c r="B964">
        <v>301000000</v>
      </c>
      <c r="C964">
        <v>281000000</v>
      </c>
      <c r="D964">
        <v>253000000</v>
      </c>
      <c r="E964">
        <v>246000000</v>
      </c>
      <c r="F964">
        <v>246000000</v>
      </c>
      <c r="G964">
        <v>214871562.40000001</v>
      </c>
      <c r="H964" s="9">
        <v>28000000</v>
      </c>
      <c r="I964" s="9">
        <v>35000000</v>
      </c>
      <c r="J964" s="10">
        <v>0.90035587188612098</v>
      </c>
      <c r="K964" s="10">
        <v>0.8754448398576512</v>
      </c>
    </row>
    <row r="965" spans="1:11" x14ac:dyDescent="0.25">
      <c r="A965" s="7" t="s">
        <v>1066</v>
      </c>
      <c r="B965">
        <v>520000000</v>
      </c>
      <c r="C965">
        <v>520000000</v>
      </c>
      <c r="D965">
        <v>508419999</v>
      </c>
      <c r="E965">
        <v>506366531</v>
      </c>
      <c r="F965">
        <v>484487501</v>
      </c>
      <c r="G965">
        <v>433004800</v>
      </c>
      <c r="H965" s="9">
        <v>11580001</v>
      </c>
      <c r="I965" s="9">
        <v>13633469</v>
      </c>
      <c r="J965" s="10">
        <v>0.97773076730769226</v>
      </c>
      <c r="K965" s="10">
        <v>0.97378179038461543</v>
      </c>
    </row>
    <row r="966" spans="1:11" x14ac:dyDescent="0.25">
      <c r="A966" s="7" t="s">
        <v>1166</v>
      </c>
      <c r="B966">
        <v>0</v>
      </c>
      <c r="C966">
        <v>853555717</v>
      </c>
      <c r="D966">
        <v>42000000</v>
      </c>
      <c r="E966">
        <v>23449998</v>
      </c>
      <c r="F966">
        <v>22633332</v>
      </c>
      <c r="G966">
        <v>3500000</v>
      </c>
      <c r="H966" s="9">
        <v>811555717</v>
      </c>
      <c r="I966" s="9">
        <v>830105719</v>
      </c>
      <c r="J966" s="10">
        <v>4.9205926647199763E-2</v>
      </c>
      <c r="K966" s="10">
        <v>2.747330670154717E-2</v>
      </c>
    </row>
    <row r="967" spans="1:11" x14ac:dyDescent="0.25">
      <c r="A967" s="7" t="s">
        <v>1168</v>
      </c>
      <c r="B967">
        <v>0</v>
      </c>
      <c r="C967">
        <v>260000000</v>
      </c>
      <c r="D967">
        <v>0</v>
      </c>
      <c r="E967">
        <v>0</v>
      </c>
      <c r="F967">
        <v>0</v>
      </c>
      <c r="G967">
        <v>0</v>
      </c>
      <c r="H967" s="9">
        <v>260000000</v>
      </c>
      <c r="I967" s="9">
        <v>260000000</v>
      </c>
      <c r="J967" s="10">
        <v>0</v>
      </c>
      <c r="K967" s="10">
        <v>0</v>
      </c>
    </row>
    <row r="968" spans="1:11" x14ac:dyDescent="0.25">
      <c r="A968" s="7" t="s">
        <v>1170</v>
      </c>
      <c r="B968">
        <v>0</v>
      </c>
      <c r="C968">
        <v>300000000</v>
      </c>
      <c r="D968">
        <v>4433333</v>
      </c>
      <c r="E968">
        <v>4433333</v>
      </c>
      <c r="F968">
        <v>4433333</v>
      </c>
      <c r="G968">
        <v>4433333</v>
      </c>
      <c r="H968" s="9">
        <v>295566667</v>
      </c>
      <c r="I968" s="9">
        <v>295566667</v>
      </c>
      <c r="J968" s="10">
        <v>1.4777776666666667E-2</v>
      </c>
      <c r="K968" s="10">
        <v>1.4777776666666667E-2</v>
      </c>
    </row>
    <row r="969" spans="1:11" x14ac:dyDescent="0.25">
      <c r="A969" s="7" t="s">
        <v>1172</v>
      </c>
      <c r="B969">
        <v>0</v>
      </c>
      <c r="C969">
        <v>1304668515</v>
      </c>
      <c r="D969">
        <v>703134942</v>
      </c>
      <c r="E969">
        <v>586333736</v>
      </c>
      <c r="F969">
        <v>586333736</v>
      </c>
      <c r="G969">
        <v>112200000</v>
      </c>
      <c r="H969" s="9">
        <v>601533573</v>
      </c>
      <c r="I969" s="9">
        <v>718334779</v>
      </c>
      <c r="J969" s="10">
        <v>0.53893761818878572</v>
      </c>
      <c r="K969" s="10">
        <v>0.44941203781559791</v>
      </c>
    </row>
    <row r="970" spans="1:11" x14ac:dyDescent="0.25">
      <c r="A970" s="7" t="s">
        <v>1174</v>
      </c>
      <c r="B970">
        <v>0</v>
      </c>
      <c r="C970">
        <v>0</v>
      </c>
      <c r="D970">
        <v>0</v>
      </c>
      <c r="E970">
        <v>0</v>
      </c>
      <c r="F970">
        <v>0</v>
      </c>
      <c r="G970">
        <v>0</v>
      </c>
      <c r="H970" s="9">
        <v>0</v>
      </c>
      <c r="I970" s="9">
        <v>0</v>
      </c>
      <c r="J970" s="10" t="e">
        <v>#DIV/0!</v>
      </c>
      <c r="K970" s="10" t="e">
        <v>#DIV/0!</v>
      </c>
    </row>
    <row r="971" spans="1:11" x14ac:dyDescent="0.25">
      <c r="A971" s="6" t="s">
        <v>1934</v>
      </c>
      <c r="B971">
        <v>0</v>
      </c>
      <c r="C971">
        <v>0.18</v>
      </c>
      <c r="D971">
        <v>0</v>
      </c>
      <c r="E971">
        <v>0</v>
      </c>
      <c r="F971">
        <v>0</v>
      </c>
      <c r="G971">
        <v>0</v>
      </c>
      <c r="H971" s="9">
        <v>0.18</v>
      </c>
      <c r="I971" s="9">
        <v>0.18</v>
      </c>
      <c r="J971" s="10">
        <v>0</v>
      </c>
      <c r="K971" s="10">
        <v>0</v>
      </c>
    </row>
    <row r="972" spans="1:11" x14ac:dyDescent="0.25">
      <c r="A972" s="7" t="s">
        <v>1082</v>
      </c>
      <c r="B972">
        <v>0</v>
      </c>
      <c r="C972">
        <v>0.18</v>
      </c>
      <c r="D972">
        <v>0</v>
      </c>
      <c r="E972">
        <v>0</v>
      </c>
      <c r="F972">
        <v>0</v>
      </c>
      <c r="G972">
        <v>0</v>
      </c>
      <c r="H972" s="9">
        <v>0.18</v>
      </c>
      <c r="I972" s="9">
        <v>0.18</v>
      </c>
      <c r="J972" s="10">
        <v>0</v>
      </c>
      <c r="K972" s="10">
        <v>0</v>
      </c>
    </row>
    <row r="973" spans="1:11" x14ac:dyDescent="0.25">
      <c r="A973" s="5" t="s">
        <v>1925</v>
      </c>
      <c r="B973">
        <v>900000000</v>
      </c>
      <c r="C973">
        <v>902086877</v>
      </c>
      <c r="D973">
        <v>899953333</v>
      </c>
      <c r="E973">
        <v>899883330</v>
      </c>
      <c r="F973">
        <v>899883330</v>
      </c>
      <c r="G973">
        <v>854083333</v>
      </c>
      <c r="H973" s="9">
        <v>2133544</v>
      </c>
      <c r="I973" s="9">
        <v>2203547</v>
      </c>
      <c r="J973" s="10">
        <v>0.99763487968354514</v>
      </c>
      <c r="K973" s="10">
        <v>0.99755727851032694</v>
      </c>
    </row>
    <row r="974" spans="1:11" x14ac:dyDescent="0.25">
      <c r="A974" s="6" t="s">
        <v>1722</v>
      </c>
      <c r="B974">
        <v>900000000</v>
      </c>
      <c r="C974">
        <v>900000000</v>
      </c>
      <c r="D974">
        <v>899953333</v>
      </c>
      <c r="E974">
        <v>899883330</v>
      </c>
      <c r="F974">
        <v>899883330</v>
      </c>
      <c r="G974">
        <v>854083333</v>
      </c>
      <c r="H974" s="9">
        <v>46667</v>
      </c>
      <c r="I974" s="9">
        <v>116670</v>
      </c>
      <c r="J974" s="10">
        <v>0.99994814777777774</v>
      </c>
      <c r="K974" s="10">
        <v>0.99987036666666662</v>
      </c>
    </row>
    <row r="975" spans="1:11" x14ac:dyDescent="0.25">
      <c r="A975" s="7" t="s">
        <v>1010</v>
      </c>
      <c r="B975">
        <v>900000000</v>
      </c>
      <c r="C975">
        <v>900000000</v>
      </c>
      <c r="D975">
        <v>899953333</v>
      </c>
      <c r="E975">
        <v>899883330</v>
      </c>
      <c r="F975">
        <v>899883330</v>
      </c>
      <c r="G975">
        <v>854083333</v>
      </c>
      <c r="H975" s="9">
        <v>46667</v>
      </c>
      <c r="I975" s="9">
        <v>116670</v>
      </c>
      <c r="J975" s="10">
        <v>0.99994814777777774</v>
      </c>
      <c r="K975" s="10">
        <v>0.99987036666666662</v>
      </c>
    </row>
    <row r="976" spans="1:11" x14ac:dyDescent="0.25">
      <c r="A976" s="6" t="s">
        <v>1924</v>
      </c>
      <c r="B976">
        <v>0</v>
      </c>
      <c r="C976">
        <v>2086877</v>
      </c>
      <c r="D976">
        <v>0</v>
      </c>
      <c r="E976">
        <v>0</v>
      </c>
      <c r="F976">
        <v>0</v>
      </c>
      <c r="G976">
        <v>0</v>
      </c>
      <c r="H976" s="9">
        <v>2086877</v>
      </c>
      <c r="I976" s="9">
        <v>2086877</v>
      </c>
      <c r="J976" s="10">
        <v>0</v>
      </c>
      <c r="K976" s="10">
        <v>0</v>
      </c>
    </row>
    <row r="977" spans="1:11" x14ac:dyDescent="0.25">
      <c r="A977" s="7" t="s">
        <v>956</v>
      </c>
      <c r="B977">
        <v>0</v>
      </c>
      <c r="C977">
        <v>2086877</v>
      </c>
      <c r="D977">
        <v>0</v>
      </c>
      <c r="E977">
        <v>0</v>
      </c>
      <c r="F977">
        <v>0</v>
      </c>
      <c r="G977">
        <v>0</v>
      </c>
      <c r="H977" s="9">
        <v>2086877</v>
      </c>
      <c r="I977" s="9">
        <v>2086877</v>
      </c>
      <c r="J977" s="10">
        <v>0</v>
      </c>
      <c r="K977" s="10">
        <v>0</v>
      </c>
    </row>
    <row r="978" spans="1:11" x14ac:dyDescent="0.25">
      <c r="A978" s="5" t="s">
        <v>1931</v>
      </c>
      <c r="B978">
        <v>367363633</v>
      </c>
      <c r="C978">
        <v>372631822.19</v>
      </c>
      <c r="D978">
        <v>195149998</v>
      </c>
      <c r="E978">
        <v>195149998</v>
      </c>
      <c r="F978">
        <v>183983332</v>
      </c>
      <c r="G978">
        <v>160816666</v>
      </c>
      <c r="H978" s="9">
        <v>177481824.19</v>
      </c>
      <c r="I978" s="9">
        <v>177481824.19</v>
      </c>
      <c r="J978" s="10">
        <v>0.52370727989112964</v>
      </c>
      <c r="K978" s="10">
        <v>0.52370727989112964</v>
      </c>
    </row>
    <row r="979" spans="1:11" x14ac:dyDescent="0.25">
      <c r="A979" s="6" t="s">
        <v>1929</v>
      </c>
      <c r="B979">
        <v>0</v>
      </c>
      <c r="C979">
        <v>5268189.1900000004</v>
      </c>
      <c r="D979">
        <v>0</v>
      </c>
      <c r="E979">
        <v>0</v>
      </c>
      <c r="F979">
        <v>0</v>
      </c>
      <c r="G979">
        <v>0</v>
      </c>
      <c r="H979" s="9">
        <v>5268189.1900000004</v>
      </c>
      <c r="I979" s="9">
        <v>5268189.1900000004</v>
      </c>
      <c r="J979" s="10">
        <v>0</v>
      </c>
      <c r="K979" s="10">
        <v>0</v>
      </c>
    </row>
    <row r="980" spans="1:11" x14ac:dyDescent="0.25">
      <c r="A980" s="7" t="s">
        <v>984</v>
      </c>
      <c r="B980">
        <v>0</v>
      </c>
      <c r="C980">
        <v>5268189.1900000004</v>
      </c>
      <c r="D980">
        <v>0</v>
      </c>
      <c r="E980">
        <v>0</v>
      </c>
      <c r="F980">
        <v>0</v>
      </c>
      <c r="G980">
        <v>0</v>
      </c>
      <c r="H980" s="9">
        <v>5268189.1900000004</v>
      </c>
      <c r="I980" s="9">
        <v>5268189.1900000004</v>
      </c>
      <c r="J980" s="10">
        <v>0</v>
      </c>
      <c r="K980" s="10">
        <v>0</v>
      </c>
    </row>
    <row r="981" spans="1:11" x14ac:dyDescent="0.25">
      <c r="A981" s="6" t="s">
        <v>1918</v>
      </c>
      <c r="B981">
        <v>367363633</v>
      </c>
      <c r="C981">
        <v>367363633</v>
      </c>
      <c r="D981">
        <v>195149998</v>
      </c>
      <c r="E981">
        <v>195149998</v>
      </c>
      <c r="F981">
        <v>183983332</v>
      </c>
      <c r="G981">
        <v>160816666</v>
      </c>
      <c r="H981" s="9">
        <v>172213635</v>
      </c>
      <c r="I981" s="9">
        <v>172213635</v>
      </c>
      <c r="J981" s="10">
        <v>0.53121751983544874</v>
      </c>
      <c r="K981" s="10">
        <v>0.53121751983544874</v>
      </c>
    </row>
    <row r="982" spans="1:11" x14ac:dyDescent="0.25">
      <c r="A982" s="7" t="s">
        <v>1068</v>
      </c>
      <c r="B982">
        <v>367363633</v>
      </c>
      <c r="C982">
        <v>367363633</v>
      </c>
      <c r="D982">
        <v>195149998</v>
      </c>
      <c r="E982">
        <v>195149998</v>
      </c>
      <c r="F982">
        <v>183983332</v>
      </c>
      <c r="G982">
        <v>160816666</v>
      </c>
      <c r="H982" s="9">
        <v>172213635</v>
      </c>
      <c r="I982" s="9">
        <v>172213635</v>
      </c>
      <c r="J982" s="10">
        <v>0.53121751983544874</v>
      </c>
      <c r="K982" s="10">
        <v>0.53121751983544874</v>
      </c>
    </row>
    <row r="983" spans="1:11" x14ac:dyDescent="0.25">
      <c r="A983" s="7" t="s">
        <v>1176</v>
      </c>
      <c r="B983">
        <v>0</v>
      </c>
      <c r="C983">
        <v>0</v>
      </c>
      <c r="D983">
        <v>0</v>
      </c>
      <c r="E983">
        <v>0</v>
      </c>
      <c r="F983">
        <v>0</v>
      </c>
      <c r="G983">
        <v>0</v>
      </c>
      <c r="H983" s="9">
        <v>0</v>
      </c>
      <c r="I983" s="9">
        <v>0</v>
      </c>
      <c r="J983" s="10" t="e">
        <v>#DIV/0!</v>
      </c>
      <c r="K983" s="10" t="e">
        <v>#DIV/0!</v>
      </c>
    </row>
    <row r="984" spans="1:11" x14ac:dyDescent="0.25">
      <c r="A984" s="2" t="s">
        <v>1940</v>
      </c>
      <c r="B984">
        <v>12371674435</v>
      </c>
      <c r="C984">
        <v>12377426603.27</v>
      </c>
      <c r="D984">
        <v>12348627783.059999</v>
      </c>
      <c r="E984">
        <v>12293578154.51</v>
      </c>
      <c r="F984">
        <v>11704514290.309999</v>
      </c>
      <c r="G984">
        <v>10081487967.91</v>
      </c>
      <c r="H984" s="9">
        <v>28798820.210000992</v>
      </c>
      <c r="I984" s="9">
        <v>83848448.760000229</v>
      </c>
      <c r="J984" s="10">
        <v>0.99767327885407198</v>
      </c>
      <c r="K984" s="10">
        <v>0.99322569614447576</v>
      </c>
    </row>
    <row r="985" spans="1:11" x14ac:dyDescent="0.25">
      <c r="A985" s="3" t="s">
        <v>1759</v>
      </c>
      <c r="B985">
        <v>12371674435</v>
      </c>
      <c r="C985">
        <v>12377426603.27</v>
      </c>
      <c r="D985">
        <v>12348627783.059999</v>
      </c>
      <c r="E985">
        <v>12293578154.51</v>
      </c>
      <c r="F985">
        <v>11704514290.309999</v>
      </c>
      <c r="G985">
        <v>10081487967.91</v>
      </c>
      <c r="H985" s="9">
        <v>28798820.210000992</v>
      </c>
      <c r="I985" s="9">
        <v>83848448.760000229</v>
      </c>
      <c r="J985" s="10">
        <v>0.99767327885407198</v>
      </c>
      <c r="K985" s="10">
        <v>0.99322569614447576</v>
      </c>
    </row>
    <row r="986" spans="1:11" x14ac:dyDescent="0.25">
      <c r="A986" s="4" t="s">
        <v>1807</v>
      </c>
      <c r="B986">
        <v>12371674435</v>
      </c>
      <c r="C986">
        <v>12377426603.27</v>
      </c>
      <c r="D986">
        <v>12348627783.059999</v>
      </c>
      <c r="E986">
        <v>12293578154.51</v>
      </c>
      <c r="F986">
        <v>11704514290.309999</v>
      </c>
      <c r="G986">
        <v>10081487967.91</v>
      </c>
      <c r="H986" s="9">
        <v>28798820.210000992</v>
      </c>
      <c r="I986" s="9">
        <v>83848448.760000229</v>
      </c>
      <c r="J986" s="10">
        <v>0.99767327885407198</v>
      </c>
      <c r="K986" s="10">
        <v>0.99322569614447576</v>
      </c>
    </row>
    <row r="987" spans="1:11" x14ac:dyDescent="0.25">
      <c r="A987" s="5" t="s">
        <v>1808</v>
      </c>
      <c r="B987">
        <v>12371674435</v>
      </c>
      <c r="C987">
        <v>12377426603.27</v>
      </c>
      <c r="D987">
        <v>12348627783.059999</v>
      </c>
      <c r="E987">
        <v>12293578154.51</v>
      </c>
      <c r="F987">
        <v>11704514290.309999</v>
      </c>
      <c r="G987">
        <v>10081487967.91</v>
      </c>
      <c r="H987" s="9">
        <v>28798820.210000992</v>
      </c>
      <c r="I987" s="9">
        <v>83848448.760000229</v>
      </c>
      <c r="J987" s="10">
        <v>0.99767327885407198</v>
      </c>
      <c r="K987" s="10">
        <v>0.99322569614447576</v>
      </c>
    </row>
    <row r="988" spans="1:11" x14ac:dyDescent="0.25">
      <c r="A988" s="6" t="s">
        <v>1722</v>
      </c>
      <c r="B988">
        <v>12371674435</v>
      </c>
      <c r="C988">
        <v>12371674435</v>
      </c>
      <c r="D988">
        <v>12348627783.059999</v>
      </c>
      <c r="E988">
        <v>12293578154.51</v>
      </c>
      <c r="F988">
        <v>11704514290.309999</v>
      </c>
      <c r="G988">
        <v>10081487967.91</v>
      </c>
      <c r="H988" s="9">
        <v>23046651.940000534</v>
      </c>
      <c r="I988" s="9">
        <v>78096280.489999771</v>
      </c>
      <c r="J988" s="10">
        <v>0.99813714367759299</v>
      </c>
      <c r="K988" s="10">
        <v>0.99368749307942816</v>
      </c>
    </row>
    <row r="989" spans="1:11" x14ac:dyDescent="0.25">
      <c r="A989" s="7" t="s">
        <v>1195</v>
      </c>
      <c r="B989">
        <v>12371674435</v>
      </c>
      <c r="C989">
        <v>12371674435</v>
      </c>
      <c r="D989">
        <v>12348627783.059999</v>
      </c>
      <c r="E989">
        <v>12293578154.51</v>
      </c>
      <c r="F989">
        <v>11704514290.309999</v>
      </c>
      <c r="G989">
        <v>10081487967.91</v>
      </c>
      <c r="H989" s="9">
        <v>23046651.940000534</v>
      </c>
      <c r="I989" s="9">
        <v>78096280.489999771</v>
      </c>
      <c r="J989" s="10">
        <v>0.99813714367759299</v>
      </c>
      <c r="K989" s="10">
        <v>0.99368749307942816</v>
      </c>
    </row>
    <row r="990" spans="1:11" x14ac:dyDescent="0.25">
      <c r="A990" s="6" t="s">
        <v>1806</v>
      </c>
      <c r="B990">
        <v>0</v>
      </c>
      <c r="C990">
        <v>5752168.2699999996</v>
      </c>
      <c r="D990">
        <v>0</v>
      </c>
      <c r="E990">
        <v>0</v>
      </c>
      <c r="F990">
        <v>0</v>
      </c>
      <c r="G990">
        <v>0</v>
      </c>
      <c r="H990" s="9">
        <v>5752168.2699999996</v>
      </c>
      <c r="I990" s="9">
        <v>5752168.2699999996</v>
      </c>
      <c r="J990" s="10">
        <v>0</v>
      </c>
      <c r="K990" s="10">
        <v>0</v>
      </c>
    </row>
    <row r="991" spans="1:11" x14ac:dyDescent="0.25">
      <c r="A991" s="7" t="s">
        <v>1192</v>
      </c>
      <c r="B991">
        <v>0</v>
      </c>
      <c r="C991">
        <v>62738</v>
      </c>
      <c r="D991">
        <v>0</v>
      </c>
      <c r="E991">
        <v>0</v>
      </c>
      <c r="F991">
        <v>0</v>
      </c>
      <c r="G991">
        <v>0</v>
      </c>
      <c r="H991" s="9">
        <v>62738</v>
      </c>
      <c r="I991" s="9">
        <v>62738</v>
      </c>
      <c r="J991" s="10">
        <v>0</v>
      </c>
      <c r="K991" s="10">
        <v>0</v>
      </c>
    </row>
    <row r="992" spans="1:11" x14ac:dyDescent="0.25">
      <c r="A992" s="7" t="s">
        <v>1194</v>
      </c>
      <c r="B992">
        <v>0</v>
      </c>
      <c r="C992">
        <v>5689430.2699999996</v>
      </c>
      <c r="D992">
        <v>0</v>
      </c>
      <c r="E992">
        <v>0</v>
      </c>
      <c r="F992">
        <v>0</v>
      </c>
      <c r="G992">
        <v>0</v>
      </c>
      <c r="H992" s="9">
        <v>5689430.2699999996</v>
      </c>
      <c r="I992" s="9">
        <v>5689430.2699999996</v>
      </c>
      <c r="J992" s="10">
        <v>0</v>
      </c>
      <c r="K992" s="10">
        <v>0</v>
      </c>
    </row>
    <row r="993" spans="1:11" x14ac:dyDescent="0.25">
      <c r="A993" s="2" t="s">
        <v>1941</v>
      </c>
      <c r="B993">
        <v>8022106410</v>
      </c>
      <c r="C993">
        <v>9633617207</v>
      </c>
      <c r="D993">
        <v>7954888462.3800001</v>
      </c>
      <c r="E993">
        <v>3954523096.73</v>
      </c>
      <c r="F993">
        <v>2416199377.5900002</v>
      </c>
      <c r="G993">
        <v>1613927566.9200001</v>
      </c>
      <c r="H993" s="9">
        <v>1678728744.6199999</v>
      </c>
      <c r="I993" s="9">
        <v>5679094110.2700005</v>
      </c>
      <c r="J993" s="10">
        <v>0.8257426355491686</v>
      </c>
      <c r="K993" s="10">
        <v>0.41049203136871121</v>
      </c>
    </row>
    <row r="994" spans="1:11" x14ac:dyDescent="0.25">
      <c r="A994" s="3" t="s">
        <v>1712</v>
      </c>
      <c r="B994">
        <v>8022106410</v>
      </c>
      <c r="C994">
        <v>9633617207</v>
      </c>
      <c r="D994">
        <v>7954888462.3800001</v>
      </c>
      <c r="E994">
        <v>3954523096.73</v>
      </c>
      <c r="F994">
        <v>2416199377.5900002</v>
      </c>
      <c r="G994">
        <v>1613927566.9200001</v>
      </c>
      <c r="H994" s="9">
        <v>1678728744.6199999</v>
      </c>
      <c r="I994" s="9">
        <v>5679094110.2700005</v>
      </c>
      <c r="J994" s="10">
        <v>0.8257426355491686</v>
      </c>
      <c r="K994" s="10">
        <v>0.41049203136871121</v>
      </c>
    </row>
    <row r="995" spans="1:11" x14ac:dyDescent="0.25">
      <c r="A995" s="4" t="s">
        <v>1718</v>
      </c>
      <c r="B995">
        <v>8022106410</v>
      </c>
      <c r="C995">
        <v>9633617207</v>
      </c>
      <c r="D995">
        <v>7954888462.3800001</v>
      </c>
      <c r="E995">
        <v>3954523096.73</v>
      </c>
      <c r="F995">
        <v>2416199377.5900002</v>
      </c>
      <c r="G995">
        <v>1613927566.9200001</v>
      </c>
      <c r="H995" s="9">
        <v>1678728744.6199999</v>
      </c>
      <c r="I995" s="9">
        <v>5679094110.2700005</v>
      </c>
      <c r="J995" s="10">
        <v>0.8257426355491686</v>
      </c>
      <c r="K995" s="10">
        <v>0.41049203136871121</v>
      </c>
    </row>
    <row r="996" spans="1:11" x14ac:dyDescent="0.25">
      <c r="A996" s="5" t="s">
        <v>1943</v>
      </c>
      <c r="B996">
        <v>5593851807</v>
      </c>
      <c r="C996">
        <v>5600515763.4699993</v>
      </c>
      <c r="D996">
        <v>5130926961</v>
      </c>
      <c r="E996">
        <v>2101282901.8800001</v>
      </c>
      <c r="F996">
        <v>1506058710.5900002</v>
      </c>
      <c r="G996">
        <v>846430899.92000008</v>
      </c>
      <c r="H996" s="9">
        <v>469588802.46999931</v>
      </c>
      <c r="I996" s="9">
        <v>3499232861.5899992</v>
      </c>
      <c r="J996" s="10">
        <v>0.91615257910120607</v>
      </c>
      <c r="K996" s="10">
        <v>0.37519453397236319</v>
      </c>
    </row>
    <row r="997" spans="1:11" x14ac:dyDescent="0.25">
      <c r="A997" s="6" t="s">
        <v>1722</v>
      </c>
      <c r="B997">
        <v>4000000000</v>
      </c>
      <c r="C997">
        <v>3187000000</v>
      </c>
      <c r="D997">
        <v>3187000000</v>
      </c>
      <c r="E997">
        <v>398174220.92000002</v>
      </c>
      <c r="F997">
        <v>319725566.92000002</v>
      </c>
      <c r="G997">
        <v>301725566.92000002</v>
      </c>
      <c r="H997" s="9">
        <v>0</v>
      </c>
      <c r="I997" s="9">
        <v>2788825779.0799999</v>
      </c>
      <c r="J997" s="10">
        <v>1</v>
      </c>
      <c r="K997" s="10">
        <v>0.12493700060244745</v>
      </c>
    </row>
    <row r="998" spans="1:11" x14ac:dyDescent="0.25">
      <c r="A998" s="7" t="s">
        <v>1236</v>
      </c>
      <c r="B998">
        <v>4000000000</v>
      </c>
      <c r="C998">
        <v>3187000000</v>
      </c>
      <c r="D998">
        <v>3187000000</v>
      </c>
      <c r="E998">
        <v>398174220.92000002</v>
      </c>
      <c r="F998">
        <v>319725566.92000002</v>
      </c>
      <c r="G998">
        <v>301725566.92000002</v>
      </c>
      <c r="H998" s="9">
        <v>0</v>
      </c>
      <c r="I998" s="9">
        <v>2788825779.0799999</v>
      </c>
      <c r="J998" s="10">
        <v>1</v>
      </c>
      <c r="K998" s="10">
        <v>0.12493700060244745</v>
      </c>
    </row>
    <row r="999" spans="1:11" x14ac:dyDescent="0.25">
      <c r="A999" s="6" t="s">
        <v>1945</v>
      </c>
      <c r="B999">
        <v>1579592521</v>
      </c>
      <c r="C999">
        <v>2399256477.4700003</v>
      </c>
      <c r="D999">
        <v>1943926961</v>
      </c>
      <c r="E999">
        <v>1703108680.96</v>
      </c>
      <c r="F999">
        <v>1186333143.6700001</v>
      </c>
      <c r="G999">
        <v>544705333</v>
      </c>
      <c r="H999" s="9">
        <v>455329516.47000027</v>
      </c>
      <c r="I999" s="9">
        <v>696147796.51000023</v>
      </c>
      <c r="J999" s="10">
        <v>0.81022057427135008</v>
      </c>
      <c r="K999" s="10">
        <v>0.70984852888921512</v>
      </c>
    </row>
    <row r="1000" spans="1:11" x14ac:dyDescent="0.25">
      <c r="A1000" s="7" t="s">
        <v>1228</v>
      </c>
      <c r="B1000">
        <v>478155545</v>
      </c>
      <c r="C1000">
        <v>965152000</v>
      </c>
      <c r="D1000">
        <v>965152000</v>
      </c>
      <c r="E1000">
        <v>825652013.96000004</v>
      </c>
      <c r="F1000">
        <v>727684989.97000003</v>
      </c>
      <c r="G1000">
        <v>522455333</v>
      </c>
      <c r="H1000" s="9">
        <v>0</v>
      </c>
      <c r="I1000" s="9">
        <v>139499986.03999996</v>
      </c>
      <c r="J1000" s="10">
        <v>1</v>
      </c>
      <c r="K1000" s="10">
        <v>0.85546319539305726</v>
      </c>
    </row>
    <row r="1001" spans="1:11" x14ac:dyDescent="0.25">
      <c r="A1001" s="7" t="s">
        <v>1230</v>
      </c>
      <c r="B1001">
        <v>942051796</v>
      </c>
      <c r="C1001">
        <v>942051796</v>
      </c>
      <c r="D1001">
        <v>897774961</v>
      </c>
      <c r="E1001">
        <v>854465000</v>
      </c>
      <c r="F1001">
        <v>435656486.69999999</v>
      </c>
      <c r="G1001">
        <v>0</v>
      </c>
      <c r="H1001" s="9">
        <v>44276835</v>
      </c>
      <c r="I1001" s="9">
        <v>87586796</v>
      </c>
      <c r="J1001" s="10">
        <v>0.95299957477072739</v>
      </c>
      <c r="K1001" s="10">
        <v>0.90702549862767845</v>
      </c>
    </row>
    <row r="1002" spans="1:11" x14ac:dyDescent="0.25">
      <c r="A1002" s="7" t="s">
        <v>1232</v>
      </c>
      <c r="B1002">
        <v>159385180</v>
      </c>
      <c r="C1002">
        <v>81000000</v>
      </c>
      <c r="D1002">
        <v>81000000</v>
      </c>
      <c r="E1002">
        <v>22991667</v>
      </c>
      <c r="F1002">
        <v>22991667</v>
      </c>
      <c r="G1002">
        <v>22250000</v>
      </c>
      <c r="H1002" s="9">
        <v>0</v>
      </c>
      <c r="I1002" s="9">
        <v>58008333</v>
      </c>
      <c r="J1002" s="10">
        <v>1</v>
      </c>
      <c r="K1002" s="10">
        <v>0.28384774074074076</v>
      </c>
    </row>
    <row r="1003" spans="1:11" x14ac:dyDescent="0.25">
      <c r="A1003" s="7" t="s">
        <v>1218</v>
      </c>
      <c r="B1003">
        <v>0</v>
      </c>
      <c r="C1003">
        <v>90649632.230000004</v>
      </c>
      <c r="D1003">
        <v>0</v>
      </c>
      <c r="E1003">
        <v>0</v>
      </c>
      <c r="F1003">
        <v>0</v>
      </c>
      <c r="G1003">
        <v>0</v>
      </c>
      <c r="H1003" s="9">
        <v>90649632.230000004</v>
      </c>
      <c r="I1003" s="9">
        <v>90649632.230000004</v>
      </c>
      <c r="J1003" s="10">
        <v>0</v>
      </c>
      <c r="K1003" s="10">
        <v>0</v>
      </c>
    </row>
    <row r="1004" spans="1:11" x14ac:dyDescent="0.25">
      <c r="A1004" s="7" t="s">
        <v>1220</v>
      </c>
      <c r="B1004">
        <v>0</v>
      </c>
      <c r="C1004">
        <v>320403049.24000001</v>
      </c>
      <c r="D1004">
        <v>0</v>
      </c>
      <c r="E1004">
        <v>0</v>
      </c>
      <c r="F1004">
        <v>0</v>
      </c>
      <c r="G1004">
        <v>0</v>
      </c>
      <c r="H1004" s="9">
        <v>320403049.24000001</v>
      </c>
      <c r="I1004" s="9">
        <v>320403049.24000001</v>
      </c>
      <c r="J1004" s="10">
        <v>0</v>
      </c>
      <c r="K1004" s="10">
        <v>0</v>
      </c>
    </row>
    <row r="1005" spans="1:11" x14ac:dyDescent="0.25">
      <c r="A1005" s="6" t="s">
        <v>1942</v>
      </c>
      <c r="B1005">
        <v>14259286</v>
      </c>
      <c r="C1005">
        <v>14259286</v>
      </c>
      <c r="D1005">
        <v>0</v>
      </c>
      <c r="E1005">
        <v>0</v>
      </c>
      <c r="F1005">
        <v>0</v>
      </c>
      <c r="G1005">
        <v>0</v>
      </c>
      <c r="H1005" s="9">
        <v>14259286</v>
      </c>
      <c r="I1005" s="9">
        <v>14259286</v>
      </c>
      <c r="J1005" s="10">
        <v>0</v>
      </c>
      <c r="K1005" s="10">
        <v>0</v>
      </c>
    </row>
    <row r="1006" spans="1:11" x14ac:dyDescent="0.25">
      <c r="A1006" s="7" t="s">
        <v>1198</v>
      </c>
      <c r="B1006">
        <v>14259286</v>
      </c>
      <c r="C1006">
        <v>14259286</v>
      </c>
      <c r="D1006">
        <v>0</v>
      </c>
      <c r="E1006">
        <v>0</v>
      </c>
      <c r="F1006">
        <v>0</v>
      </c>
      <c r="G1006">
        <v>0</v>
      </c>
      <c r="H1006" s="9">
        <v>14259286</v>
      </c>
      <c r="I1006" s="9">
        <v>14259286</v>
      </c>
      <c r="J1006" s="10">
        <v>0</v>
      </c>
      <c r="K1006" s="10">
        <v>0</v>
      </c>
    </row>
    <row r="1007" spans="1:11" x14ac:dyDescent="0.25">
      <c r="A1007" s="7" t="s">
        <v>1202</v>
      </c>
      <c r="B1007">
        <v>0</v>
      </c>
      <c r="C1007">
        <v>0</v>
      </c>
      <c r="D1007">
        <v>0</v>
      </c>
      <c r="E1007">
        <v>0</v>
      </c>
      <c r="F1007">
        <v>0</v>
      </c>
      <c r="G1007">
        <v>0</v>
      </c>
      <c r="H1007" s="9">
        <v>0</v>
      </c>
      <c r="I1007" s="9">
        <v>0</v>
      </c>
      <c r="J1007" s="10" t="e">
        <v>#DIV/0!</v>
      </c>
      <c r="K1007" s="10" t="e">
        <v>#DIV/0!</v>
      </c>
    </row>
    <row r="1008" spans="1:11" x14ac:dyDescent="0.25">
      <c r="A1008" s="5" t="s">
        <v>1944</v>
      </c>
      <c r="B1008">
        <v>560001984</v>
      </c>
      <c r="C1008">
        <v>2335774651.6199999</v>
      </c>
      <c r="D1008">
        <v>1787110495.3800001</v>
      </c>
      <c r="E1008">
        <v>1454960194.8499999</v>
      </c>
      <c r="F1008">
        <v>596160667</v>
      </c>
      <c r="G1008">
        <v>479596667</v>
      </c>
      <c r="H1008" s="9">
        <v>548664156.23999977</v>
      </c>
      <c r="I1008" s="9">
        <v>880814456.76999998</v>
      </c>
      <c r="J1008" s="10">
        <v>0.76510398558376846</v>
      </c>
      <c r="K1008" s="10">
        <v>0.62290263910557364</v>
      </c>
    </row>
    <row r="1009" spans="1:11" x14ac:dyDescent="0.25">
      <c r="A1009" s="6" t="s">
        <v>1945</v>
      </c>
      <c r="B1009">
        <v>560001984</v>
      </c>
      <c r="C1009">
        <v>2321944111.6199999</v>
      </c>
      <c r="D1009">
        <v>1775033017.3800001</v>
      </c>
      <c r="E1009">
        <v>1442882716.8499999</v>
      </c>
      <c r="F1009">
        <v>596160667</v>
      </c>
      <c r="G1009">
        <v>479596667</v>
      </c>
      <c r="H1009" s="9">
        <v>546911094.23999977</v>
      </c>
      <c r="I1009" s="9">
        <v>879061394.76999998</v>
      </c>
      <c r="J1009" s="10">
        <v>0.76445983712397592</v>
      </c>
      <c r="K1009" s="10">
        <v>0.62141147568074473</v>
      </c>
    </row>
    <row r="1010" spans="1:11" x14ac:dyDescent="0.25">
      <c r="A1010" s="7" t="s">
        <v>1234</v>
      </c>
      <c r="B1010">
        <v>392001390</v>
      </c>
      <c r="C1010">
        <v>833040639</v>
      </c>
      <c r="D1010">
        <v>637943456.85000002</v>
      </c>
      <c r="E1010">
        <v>635743456.85000002</v>
      </c>
      <c r="F1010">
        <v>378200000</v>
      </c>
      <c r="G1010">
        <v>294200000</v>
      </c>
      <c r="H1010" s="9">
        <v>195097182.14999998</v>
      </c>
      <c r="I1010" s="9">
        <v>197297182.14999998</v>
      </c>
      <c r="J1010" s="10">
        <v>0.76580112299899461</v>
      </c>
      <c r="K1010" s="10">
        <v>0.7631601954175492</v>
      </c>
    </row>
    <row r="1011" spans="1:11" x14ac:dyDescent="0.25">
      <c r="A1011" s="7" t="s">
        <v>1206</v>
      </c>
      <c r="B1011">
        <v>84000297</v>
      </c>
      <c r="C1011">
        <v>84000297</v>
      </c>
      <c r="D1011">
        <v>0</v>
      </c>
      <c r="E1011">
        <v>0</v>
      </c>
      <c r="F1011">
        <v>0</v>
      </c>
      <c r="G1011">
        <v>0</v>
      </c>
      <c r="H1011" s="9">
        <v>84000297</v>
      </c>
      <c r="I1011" s="9">
        <v>84000297</v>
      </c>
      <c r="J1011" s="10">
        <v>0</v>
      </c>
      <c r="K1011" s="10">
        <v>0</v>
      </c>
    </row>
    <row r="1012" spans="1:11" x14ac:dyDescent="0.25">
      <c r="A1012" s="7" t="s">
        <v>1210</v>
      </c>
      <c r="B1012">
        <v>84000297</v>
      </c>
      <c r="C1012">
        <v>84000297</v>
      </c>
      <c r="D1012">
        <v>0</v>
      </c>
      <c r="E1012">
        <v>0</v>
      </c>
      <c r="F1012">
        <v>0</v>
      </c>
      <c r="G1012">
        <v>0</v>
      </c>
      <c r="H1012" s="9">
        <v>84000297</v>
      </c>
      <c r="I1012" s="9">
        <v>84000297</v>
      </c>
      <c r="J1012" s="10">
        <v>0</v>
      </c>
      <c r="K1012" s="10">
        <v>0</v>
      </c>
    </row>
    <row r="1013" spans="1:11" x14ac:dyDescent="0.25">
      <c r="A1013" s="7" t="s">
        <v>1222</v>
      </c>
      <c r="B1013">
        <v>0</v>
      </c>
      <c r="C1013">
        <v>1320902878.6199999</v>
      </c>
      <c r="D1013">
        <v>1137089560.53</v>
      </c>
      <c r="E1013">
        <v>807139260</v>
      </c>
      <c r="F1013">
        <v>217960667</v>
      </c>
      <c r="G1013">
        <v>185396667</v>
      </c>
      <c r="H1013" s="9">
        <v>183813318.08999991</v>
      </c>
      <c r="I1013" s="9">
        <v>513763618.61999989</v>
      </c>
      <c r="J1013" s="10">
        <v>0.86084266976385349</v>
      </c>
      <c r="K1013" s="10">
        <v>0.61105117799671294</v>
      </c>
    </row>
    <row r="1014" spans="1:11" x14ac:dyDescent="0.25">
      <c r="A1014" s="6" t="s">
        <v>1942</v>
      </c>
      <c r="B1014">
        <v>0</v>
      </c>
      <c r="C1014">
        <v>13830540</v>
      </c>
      <c r="D1014">
        <v>12077478</v>
      </c>
      <c r="E1014">
        <v>12077478</v>
      </c>
      <c r="F1014">
        <v>0</v>
      </c>
      <c r="G1014">
        <v>0</v>
      </c>
      <c r="H1014" s="9">
        <v>1753062</v>
      </c>
      <c r="I1014" s="9">
        <v>1753062</v>
      </c>
      <c r="J1014" s="10">
        <v>0.87324703156926631</v>
      </c>
      <c r="K1014" s="10">
        <v>0.87324703156926631</v>
      </c>
    </row>
    <row r="1015" spans="1:11" x14ac:dyDescent="0.25">
      <c r="A1015" s="7" t="s">
        <v>1204</v>
      </c>
      <c r="B1015">
        <v>0</v>
      </c>
      <c r="C1015">
        <v>13830540</v>
      </c>
      <c r="D1015">
        <v>12077478</v>
      </c>
      <c r="E1015">
        <v>12077478</v>
      </c>
      <c r="F1015">
        <v>0</v>
      </c>
      <c r="G1015">
        <v>0</v>
      </c>
      <c r="H1015" s="9">
        <v>1753062</v>
      </c>
      <c r="I1015" s="9">
        <v>1753062</v>
      </c>
      <c r="J1015" s="10">
        <v>0.87324703156926631</v>
      </c>
      <c r="K1015" s="10">
        <v>0.87324703156926631</v>
      </c>
    </row>
    <row r="1016" spans="1:11" x14ac:dyDescent="0.25">
      <c r="A1016" s="5" t="s">
        <v>1946</v>
      </c>
      <c r="B1016">
        <v>1868252619</v>
      </c>
      <c r="C1016">
        <v>1697326791.9099998</v>
      </c>
      <c r="D1016">
        <v>1036851006</v>
      </c>
      <c r="E1016">
        <v>398280000</v>
      </c>
      <c r="F1016">
        <v>313980000</v>
      </c>
      <c r="G1016">
        <v>287900000</v>
      </c>
      <c r="H1016" s="9">
        <v>660475785.90999985</v>
      </c>
      <c r="I1016" s="9">
        <v>1299046791.9099998</v>
      </c>
      <c r="J1016" s="10">
        <v>0.61087293910752027</v>
      </c>
      <c r="K1016" s="10">
        <v>0.23465133638279284</v>
      </c>
    </row>
    <row r="1017" spans="1:11" x14ac:dyDescent="0.25">
      <c r="A1017" s="6" t="s">
        <v>1945</v>
      </c>
      <c r="B1017">
        <v>1868252619</v>
      </c>
      <c r="C1017">
        <v>1697326791.9099998</v>
      </c>
      <c r="D1017">
        <v>1036851006</v>
      </c>
      <c r="E1017">
        <v>398280000</v>
      </c>
      <c r="F1017">
        <v>313980000</v>
      </c>
      <c r="G1017">
        <v>287900000</v>
      </c>
      <c r="H1017" s="9">
        <v>660475785.90999985</v>
      </c>
      <c r="I1017" s="9">
        <v>1299046791.9099998</v>
      </c>
      <c r="J1017" s="10">
        <v>0.61087293910752027</v>
      </c>
      <c r="K1017" s="10">
        <v>0.23465133638279284</v>
      </c>
    </row>
    <row r="1018" spans="1:11" x14ac:dyDescent="0.25">
      <c r="A1018" s="7" t="s">
        <v>1212</v>
      </c>
      <c r="B1018">
        <v>373650524</v>
      </c>
      <c r="C1018">
        <v>224000000</v>
      </c>
      <c r="D1018">
        <v>224000000</v>
      </c>
      <c r="E1018">
        <v>208140000</v>
      </c>
      <c r="F1018">
        <v>208140000</v>
      </c>
      <c r="G1018">
        <v>196200000</v>
      </c>
      <c r="H1018" s="9">
        <v>0</v>
      </c>
      <c r="I1018" s="9">
        <v>15860000</v>
      </c>
      <c r="J1018" s="10">
        <v>1</v>
      </c>
      <c r="K1018" s="10">
        <v>0.92919642857142859</v>
      </c>
    </row>
    <row r="1019" spans="1:11" x14ac:dyDescent="0.25">
      <c r="A1019" s="7" t="s">
        <v>1214</v>
      </c>
      <c r="B1019">
        <v>934126310</v>
      </c>
      <c r="C1019">
        <v>234126310</v>
      </c>
      <c r="D1019">
        <v>234126310</v>
      </c>
      <c r="E1019">
        <v>105840000</v>
      </c>
      <c r="F1019">
        <v>105840000</v>
      </c>
      <c r="G1019">
        <v>91700000</v>
      </c>
      <c r="H1019" s="9">
        <v>0</v>
      </c>
      <c r="I1019" s="9">
        <v>128286310</v>
      </c>
      <c r="J1019" s="10">
        <v>1</v>
      </c>
      <c r="K1019" s="10">
        <v>0.45206367451825469</v>
      </c>
    </row>
    <row r="1020" spans="1:11" x14ac:dyDescent="0.25">
      <c r="A1020" s="7" t="s">
        <v>1216</v>
      </c>
      <c r="B1020">
        <v>560475785</v>
      </c>
      <c r="C1020">
        <v>560475785</v>
      </c>
      <c r="D1020">
        <v>0</v>
      </c>
      <c r="E1020">
        <v>0</v>
      </c>
      <c r="F1020">
        <v>0</v>
      </c>
      <c r="G1020">
        <v>0</v>
      </c>
      <c r="H1020" s="9">
        <v>560475785</v>
      </c>
      <c r="I1020" s="9">
        <v>560475785</v>
      </c>
      <c r="J1020" s="10">
        <v>0</v>
      </c>
      <c r="K1020" s="10">
        <v>0</v>
      </c>
    </row>
    <row r="1021" spans="1:11" x14ac:dyDescent="0.25">
      <c r="A1021" s="7" t="s">
        <v>1224</v>
      </c>
      <c r="B1021">
        <v>0</v>
      </c>
      <c r="C1021">
        <v>0.25</v>
      </c>
      <c r="D1021">
        <v>0</v>
      </c>
      <c r="E1021">
        <v>0</v>
      </c>
      <c r="F1021">
        <v>0</v>
      </c>
      <c r="G1021">
        <v>0</v>
      </c>
      <c r="H1021" s="9">
        <v>0.25</v>
      </c>
      <c r="I1021" s="9">
        <v>0.25</v>
      </c>
      <c r="J1021" s="10">
        <v>0</v>
      </c>
      <c r="K1021" s="10">
        <v>0</v>
      </c>
    </row>
    <row r="1022" spans="1:11" x14ac:dyDescent="0.25">
      <c r="A1022" s="7" t="s">
        <v>1226</v>
      </c>
      <c r="B1022">
        <v>0</v>
      </c>
      <c r="C1022">
        <v>678724696.65999997</v>
      </c>
      <c r="D1022">
        <v>578724696</v>
      </c>
      <c r="E1022">
        <v>84300000</v>
      </c>
      <c r="F1022">
        <v>0</v>
      </c>
      <c r="G1022">
        <v>0</v>
      </c>
      <c r="H1022" s="9">
        <v>100000000.65999997</v>
      </c>
      <c r="I1022" s="9">
        <v>594424696.65999997</v>
      </c>
      <c r="J1022" s="10">
        <v>0.85266485638124068</v>
      </c>
      <c r="K1022" s="10">
        <v>0.1242035252508709</v>
      </c>
    </row>
    <row r="1023" spans="1:11" x14ac:dyDescent="0.25">
      <c r="A1023" s="2" t="s">
        <v>1947</v>
      </c>
      <c r="B1023">
        <v>2794814268</v>
      </c>
      <c r="C1023">
        <v>3449324623</v>
      </c>
      <c r="D1023">
        <v>3316833961</v>
      </c>
      <c r="E1023">
        <v>3258068383</v>
      </c>
      <c r="F1023">
        <v>2981476993</v>
      </c>
      <c r="G1023">
        <v>383908833</v>
      </c>
      <c r="H1023" s="9">
        <v>132490662</v>
      </c>
      <c r="I1023" s="9">
        <v>191256240</v>
      </c>
      <c r="J1023" s="10">
        <v>0.96158939024858492</v>
      </c>
      <c r="K1023" s="10">
        <v>0.9445525542233083</v>
      </c>
    </row>
    <row r="1024" spans="1:11" x14ac:dyDescent="0.25">
      <c r="A1024" s="3" t="s">
        <v>1712</v>
      </c>
      <c r="B1024">
        <v>2794814268</v>
      </c>
      <c r="C1024">
        <v>3449324623</v>
      </c>
      <c r="D1024">
        <v>3316833961</v>
      </c>
      <c r="E1024">
        <v>3258068383</v>
      </c>
      <c r="F1024">
        <v>2981476993</v>
      </c>
      <c r="G1024">
        <v>383908833</v>
      </c>
      <c r="H1024" s="9">
        <v>132490662</v>
      </c>
      <c r="I1024" s="9">
        <v>191256240</v>
      </c>
      <c r="J1024" s="10">
        <v>0.96158939024858492</v>
      </c>
      <c r="K1024" s="10">
        <v>0.9445525542233083</v>
      </c>
    </row>
    <row r="1025" spans="1:11" x14ac:dyDescent="0.25">
      <c r="A1025" s="4" t="s">
        <v>1840</v>
      </c>
      <c r="B1025">
        <v>2794814268</v>
      </c>
      <c r="C1025">
        <v>3449324623</v>
      </c>
      <c r="D1025">
        <v>3316833961</v>
      </c>
      <c r="E1025">
        <v>3258068383</v>
      </c>
      <c r="F1025">
        <v>2981476993</v>
      </c>
      <c r="G1025">
        <v>383908833</v>
      </c>
      <c r="H1025" s="9">
        <v>132490662</v>
      </c>
      <c r="I1025" s="9">
        <v>191256240</v>
      </c>
      <c r="J1025" s="10">
        <v>0.96158939024858492</v>
      </c>
      <c r="K1025" s="10">
        <v>0.9445525542233083</v>
      </c>
    </row>
    <row r="1026" spans="1:11" x14ac:dyDescent="0.25">
      <c r="A1026" s="5" t="s">
        <v>1846</v>
      </c>
      <c r="B1026">
        <v>2103688393</v>
      </c>
      <c r="C1026">
        <v>908923113</v>
      </c>
      <c r="D1026">
        <v>776432451</v>
      </c>
      <c r="E1026">
        <v>717666873</v>
      </c>
      <c r="F1026">
        <v>716829483</v>
      </c>
      <c r="G1026">
        <v>379733333</v>
      </c>
      <c r="H1026" s="9">
        <v>132490662</v>
      </c>
      <c r="I1026" s="9">
        <v>191256240</v>
      </c>
      <c r="J1026" s="10">
        <v>0.85423336682164441</v>
      </c>
      <c r="K1026" s="10">
        <v>0.78957929745153266</v>
      </c>
    </row>
    <row r="1027" spans="1:11" x14ac:dyDescent="0.25">
      <c r="A1027" s="6" t="s">
        <v>1722</v>
      </c>
      <c r="B1027">
        <v>1358801109</v>
      </c>
      <c r="C1027">
        <v>776432451</v>
      </c>
      <c r="D1027">
        <v>776432451</v>
      </c>
      <c r="E1027">
        <v>717666873</v>
      </c>
      <c r="F1027">
        <v>716829483</v>
      </c>
      <c r="G1027">
        <v>379733333</v>
      </c>
      <c r="H1027" s="9">
        <v>0</v>
      </c>
      <c r="I1027" s="9">
        <v>58765578</v>
      </c>
      <c r="J1027" s="10">
        <v>1</v>
      </c>
      <c r="K1027" s="10">
        <v>0.92431334120010911</v>
      </c>
    </row>
    <row r="1028" spans="1:11" x14ac:dyDescent="0.25">
      <c r="A1028" s="7" t="s">
        <v>1255</v>
      </c>
      <c r="B1028">
        <v>1300000000</v>
      </c>
      <c r="C1028">
        <v>390000000</v>
      </c>
      <c r="D1028">
        <v>390000000</v>
      </c>
      <c r="E1028">
        <v>379733333</v>
      </c>
      <c r="F1028">
        <v>379733333</v>
      </c>
      <c r="G1028">
        <v>379733333</v>
      </c>
      <c r="H1028" s="9">
        <v>0</v>
      </c>
      <c r="I1028" s="9">
        <v>10266667</v>
      </c>
      <c r="J1028" s="10">
        <v>1</v>
      </c>
      <c r="K1028" s="10">
        <v>0.97367521282051284</v>
      </c>
    </row>
    <row r="1029" spans="1:11" x14ac:dyDescent="0.25">
      <c r="A1029" s="7" t="s">
        <v>1257</v>
      </c>
      <c r="B1029">
        <v>58801109</v>
      </c>
      <c r="C1029">
        <v>386432451</v>
      </c>
      <c r="D1029">
        <v>386432451</v>
      </c>
      <c r="E1029">
        <v>337933540</v>
      </c>
      <c r="F1029">
        <v>337096150</v>
      </c>
      <c r="G1029">
        <v>0</v>
      </c>
      <c r="H1029" s="9">
        <v>0</v>
      </c>
      <c r="I1029" s="9">
        <v>48498911</v>
      </c>
      <c r="J1029" s="10">
        <v>1</v>
      </c>
      <c r="K1029" s="10">
        <v>0.87449576019173403</v>
      </c>
    </row>
    <row r="1030" spans="1:11" x14ac:dyDescent="0.25">
      <c r="A1030" s="6" t="s">
        <v>1952</v>
      </c>
      <c r="B1030">
        <v>0</v>
      </c>
      <c r="C1030">
        <v>0</v>
      </c>
      <c r="D1030">
        <v>0</v>
      </c>
      <c r="E1030">
        <v>0</v>
      </c>
      <c r="F1030">
        <v>0</v>
      </c>
      <c r="G1030">
        <v>0</v>
      </c>
      <c r="H1030" s="9">
        <v>0</v>
      </c>
      <c r="I1030" s="9">
        <v>0</v>
      </c>
      <c r="J1030" s="10" t="e">
        <v>#DIV/0!</v>
      </c>
      <c r="K1030" s="10" t="e">
        <v>#DIV/0!</v>
      </c>
    </row>
    <row r="1031" spans="1:11" x14ac:dyDescent="0.25">
      <c r="A1031" s="7" t="s">
        <v>1267</v>
      </c>
      <c r="B1031">
        <v>0</v>
      </c>
      <c r="C1031">
        <v>0</v>
      </c>
      <c r="D1031">
        <v>0</v>
      </c>
      <c r="E1031">
        <v>0</v>
      </c>
      <c r="F1031">
        <v>0</v>
      </c>
      <c r="G1031">
        <v>0</v>
      </c>
      <c r="H1031" s="9">
        <v>0</v>
      </c>
      <c r="I1031" s="9">
        <v>0</v>
      </c>
      <c r="J1031" s="10" t="e">
        <v>#DIV/0!</v>
      </c>
      <c r="K1031" s="10" t="e">
        <v>#DIV/0!</v>
      </c>
    </row>
    <row r="1032" spans="1:11" x14ac:dyDescent="0.25">
      <c r="A1032" s="6" t="s">
        <v>1953</v>
      </c>
      <c r="B1032">
        <v>13086785</v>
      </c>
      <c r="C1032">
        <v>13086785</v>
      </c>
      <c r="D1032">
        <v>0</v>
      </c>
      <c r="E1032">
        <v>0</v>
      </c>
      <c r="F1032">
        <v>0</v>
      </c>
      <c r="G1032">
        <v>0</v>
      </c>
      <c r="H1032" s="9">
        <v>13086785</v>
      </c>
      <c r="I1032" s="9">
        <v>13086785</v>
      </c>
      <c r="J1032" s="10">
        <v>0</v>
      </c>
      <c r="K1032" s="10">
        <v>0</v>
      </c>
    </row>
    <row r="1033" spans="1:11" x14ac:dyDescent="0.25">
      <c r="A1033" s="7" t="s">
        <v>1273</v>
      </c>
      <c r="B1033">
        <v>13086785</v>
      </c>
      <c r="C1033">
        <v>13086785</v>
      </c>
      <c r="D1033">
        <v>0</v>
      </c>
      <c r="E1033">
        <v>0</v>
      </c>
      <c r="F1033">
        <v>0</v>
      </c>
      <c r="G1033">
        <v>0</v>
      </c>
      <c r="H1033" s="9">
        <v>13086785</v>
      </c>
      <c r="I1033" s="9">
        <v>13086785</v>
      </c>
      <c r="J1033" s="10">
        <v>0</v>
      </c>
      <c r="K1033" s="10">
        <v>0</v>
      </c>
    </row>
    <row r="1034" spans="1:11" x14ac:dyDescent="0.25">
      <c r="A1034" s="6" t="s">
        <v>1948</v>
      </c>
      <c r="B1034">
        <v>0</v>
      </c>
      <c r="C1034">
        <v>0</v>
      </c>
      <c r="D1034">
        <v>0</v>
      </c>
      <c r="E1034">
        <v>0</v>
      </c>
      <c r="F1034">
        <v>0</v>
      </c>
      <c r="G1034">
        <v>0</v>
      </c>
      <c r="H1034" s="9">
        <v>0</v>
      </c>
      <c r="I1034" s="9">
        <v>0</v>
      </c>
      <c r="J1034" s="10" t="e">
        <v>#DIV/0!</v>
      </c>
      <c r="K1034" s="10" t="e">
        <v>#DIV/0!</v>
      </c>
    </row>
    <row r="1035" spans="1:11" x14ac:dyDescent="0.25">
      <c r="A1035" s="7" t="s">
        <v>1240</v>
      </c>
      <c r="B1035">
        <v>0</v>
      </c>
      <c r="C1035">
        <v>0</v>
      </c>
      <c r="D1035">
        <v>0</v>
      </c>
      <c r="E1035">
        <v>0</v>
      </c>
      <c r="F1035">
        <v>0</v>
      </c>
      <c r="G1035">
        <v>0</v>
      </c>
      <c r="H1035" s="9">
        <v>0</v>
      </c>
      <c r="I1035" s="9">
        <v>0</v>
      </c>
      <c r="J1035" s="10" t="e">
        <v>#DIV/0!</v>
      </c>
      <c r="K1035" s="10" t="e">
        <v>#DIV/0!</v>
      </c>
    </row>
    <row r="1036" spans="1:11" x14ac:dyDescent="0.25">
      <c r="A1036" s="6" t="s">
        <v>1755</v>
      </c>
      <c r="B1036">
        <v>612396622</v>
      </c>
      <c r="C1036">
        <v>0</v>
      </c>
      <c r="D1036">
        <v>0</v>
      </c>
      <c r="E1036">
        <v>0</v>
      </c>
      <c r="F1036">
        <v>0</v>
      </c>
      <c r="G1036">
        <v>0</v>
      </c>
      <c r="H1036" s="9">
        <v>0</v>
      </c>
      <c r="I1036" s="9">
        <v>0</v>
      </c>
      <c r="J1036" s="10" t="e">
        <v>#DIV/0!</v>
      </c>
      <c r="K1036" s="10" t="e">
        <v>#DIV/0!</v>
      </c>
    </row>
    <row r="1037" spans="1:11" x14ac:dyDescent="0.25">
      <c r="A1037" s="7" t="s">
        <v>1248</v>
      </c>
      <c r="B1037">
        <v>612396622</v>
      </c>
      <c r="C1037">
        <v>0</v>
      </c>
      <c r="D1037">
        <v>0</v>
      </c>
      <c r="E1037">
        <v>0</v>
      </c>
      <c r="F1037">
        <v>0</v>
      </c>
      <c r="G1037">
        <v>0</v>
      </c>
      <c r="H1037" s="9">
        <v>0</v>
      </c>
      <c r="I1037" s="9">
        <v>0</v>
      </c>
      <c r="J1037" s="10" t="e">
        <v>#DIV/0!</v>
      </c>
      <c r="K1037" s="10" t="e">
        <v>#DIV/0!</v>
      </c>
    </row>
    <row r="1038" spans="1:11" x14ac:dyDescent="0.25">
      <c r="A1038" s="6" t="s">
        <v>1950</v>
      </c>
      <c r="B1038">
        <v>119403877</v>
      </c>
      <c r="C1038">
        <v>119403877</v>
      </c>
      <c r="D1038">
        <v>0</v>
      </c>
      <c r="E1038">
        <v>0</v>
      </c>
      <c r="F1038">
        <v>0</v>
      </c>
      <c r="G1038">
        <v>0</v>
      </c>
      <c r="H1038" s="9">
        <v>119403877</v>
      </c>
      <c r="I1038" s="9">
        <v>119403877</v>
      </c>
      <c r="J1038" s="10">
        <v>0</v>
      </c>
      <c r="K1038" s="10">
        <v>0</v>
      </c>
    </row>
    <row r="1039" spans="1:11" x14ac:dyDescent="0.25">
      <c r="A1039" s="7" t="s">
        <v>1251</v>
      </c>
      <c r="B1039">
        <v>119403877</v>
      </c>
      <c r="C1039">
        <v>119403877</v>
      </c>
      <c r="D1039">
        <v>0</v>
      </c>
      <c r="E1039">
        <v>0</v>
      </c>
      <c r="F1039">
        <v>0</v>
      </c>
      <c r="G1039">
        <v>0</v>
      </c>
      <c r="H1039" s="9">
        <v>119403877</v>
      </c>
      <c r="I1039" s="9">
        <v>119403877</v>
      </c>
      <c r="J1039" s="10">
        <v>0</v>
      </c>
      <c r="K1039" s="10">
        <v>0</v>
      </c>
    </row>
    <row r="1040" spans="1:11" x14ac:dyDescent="0.25">
      <c r="A1040" s="5" t="s">
        <v>1949</v>
      </c>
      <c r="B1040">
        <v>41645762</v>
      </c>
      <c r="C1040">
        <v>2540401510</v>
      </c>
      <c r="D1040">
        <v>2540401510</v>
      </c>
      <c r="E1040">
        <v>2540401510</v>
      </c>
      <c r="F1040">
        <v>2264647510</v>
      </c>
      <c r="G1040">
        <v>4175500</v>
      </c>
      <c r="H1040" s="9">
        <v>0</v>
      </c>
      <c r="I1040" s="9">
        <v>0</v>
      </c>
      <c r="J1040" s="10">
        <v>1</v>
      </c>
      <c r="K1040" s="10">
        <v>1</v>
      </c>
    </row>
    <row r="1041" spans="1:11" x14ac:dyDescent="0.25">
      <c r="A1041" s="6" t="s">
        <v>1722</v>
      </c>
      <c r="B1041">
        <v>41645762</v>
      </c>
      <c r="C1041">
        <v>1273494533</v>
      </c>
      <c r="D1041">
        <v>1273494533</v>
      </c>
      <c r="E1041">
        <v>1273494533</v>
      </c>
      <c r="F1041">
        <v>1247740533</v>
      </c>
      <c r="G1041">
        <v>4175500</v>
      </c>
      <c r="H1041" s="9">
        <v>0</v>
      </c>
      <c r="I1041" s="9">
        <v>0</v>
      </c>
      <c r="J1041" s="10">
        <v>1</v>
      </c>
      <c r="K1041" s="10">
        <v>1</v>
      </c>
    </row>
    <row r="1042" spans="1:11" x14ac:dyDescent="0.25">
      <c r="A1042" s="7" t="s">
        <v>1259</v>
      </c>
      <c r="B1042">
        <v>41645762</v>
      </c>
      <c r="C1042">
        <v>1273494533</v>
      </c>
      <c r="D1042">
        <v>1273494533</v>
      </c>
      <c r="E1042">
        <v>1273494533</v>
      </c>
      <c r="F1042">
        <v>1247740533</v>
      </c>
      <c r="G1042">
        <v>4175500</v>
      </c>
      <c r="H1042" s="9">
        <v>0</v>
      </c>
      <c r="I1042" s="9">
        <v>0</v>
      </c>
      <c r="J1042" s="10">
        <v>1</v>
      </c>
      <c r="K1042" s="10">
        <v>1</v>
      </c>
    </row>
    <row r="1043" spans="1:11" x14ac:dyDescent="0.25">
      <c r="A1043" s="6" t="s">
        <v>1952</v>
      </c>
      <c r="B1043">
        <v>0</v>
      </c>
      <c r="C1043">
        <v>8619998</v>
      </c>
      <c r="D1043">
        <v>8619998</v>
      </c>
      <c r="E1043">
        <v>8619998</v>
      </c>
      <c r="F1043">
        <v>8619998</v>
      </c>
      <c r="G1043">
        <v>0</v>
      </c>
      <c r="H1043" s="9">
        <v>0</v>
      </c>
      <c r="I1043" s="9">
        <v>0</v>
      </c>
      <c r="J1043" s="10">
        <v>1</v>
      </c>
      <c r="K1043" s="10">
        <v>1</v>
      </c>
    </row>
    <row r="1044" spans="1:11" x14ac:dyDescent="0.25">
      <c r="A1044" s="7" t="s">
        <v>1271</v>
      </c>
      <c r="B1044">
        <v>0</v>
      </c>
      <c r="C1044">
        <v>8619998</v>
      </c>
      <c r="D1044">
        <v>8619998</v>
      </c>
      <c r="E1044">
        <v>8619998</v>
      </c>
      <c r="F1044">
        <v>8619998</v>
      </c>
      <c r="G1044">
        <v>0</v>
      </c>
      <c r="H1044" s="9">
        <v>0</v>
      </c>
      <c r="I1044" s="9">
        <v>0</v>
      </c>
      <c r="J1044" s="10">
        <v>1</v>
      </c>
      <c r="K1044" s="10">
        <v>1</v>
      </c>
    </row>
    <row r="1045" spans="1:11" x14ac:dyDescent="0.25">
      <c r="A1045" s="6" t="s">
        <v>1948</v>
      </c>
      <c r="B1045">
        <v>0</v>
      </c>
      <c r="C1045">
        <v>54768812</v>
      </c>
      <c r="D1045">
        <v>54768812</v>
      </c>
      <c r="E1045">
        <v>54768812</v>
      </c>
      <c r="F1045">
        <v>54768812</v>
      </c>
      <c r="G1045">
        <v>0</v>
      </c>
      <c r="H1045" s="9">
        <v>0</v>
      </c>
      <c r="I1045" s="9">
        <v>0</v>
      </c>
      <c r="J1045" s="10">
        <v>1</v>
      </c>
      <c r="K1045" s="10">
        <v>1</v>
      </c>
    </row>
    <row r="1046" spans="1:11" x14ac:dyDescent="0.25">
      <c r="A1046" s="7" t="s">
        <v>1244</v>
      </c>
      <c r="B1046">
        <v>0</v>
      </c>
      <c r="C1046">
        <v>54768812</v>
      </c>
      <c r="D1046">
        <v>54768812</v>
      </c>
      <c r="E1046">
        <v>54768812</v>
      </c>
      <c r="F1046">
        <v>54768812</v>
      </c>
      <c r="G1046">
        <v>0</v>
      </c>
      <c r="H1046" s="9">
        <v>0</v>
      </c>
      <c r="I1046" s="9">
        <v>0</v>
      </c>
      <c r="J1046" s="10">
        <v>1</v>
      </c>
      <c r="K1046" s="10">
        <v>1</v>
      </c>
    </row>
    <row r="1047" spans="1:11" x14ac:dyDescent="0.25">
      <c r="A1047" s="6" t="s">
        <v>1755</v>
      </c>
      <c r="B1047">
        <v>0</v>
      </c>
      <c r="C1047">
        <v>1203518167</v>
      </c>
      <c r="D1047">
        <v>1203518167</v>
      </c>
      <c r="E1047">
        <v>1203518167</v>
      </c>
      <c r="F1047">
        <v>953518167</v>
      </c>
      <c r="G1047">
        <v>0</v>
      </c>
      <c r="H1047" s="9">
        <v>0</v>
      </c>
      <c r="I1047" s="9">
        <v>0</v>
      </c>
      <c r="J1047" s="10">
        <v>1</v>
      </c>
      <c r="K1047" s="10">
        <v>1</v>
      </c>
    </row>
    <row r="1048" spans="1:11" x14ac:dyDescent="0.25">
      <c r="A1048" s="7" t="s">
        <v>1250</v>
      </c>
      <c r="B1048">
        <v>0</v>
      </c>
      <c r="C1048">
        <v>612396622</v>
      </c>
      <c r="D1048">
        <v>612396622</v>
      </c>
      <c r="E1048">
        <v>612396622</v>
      </c>
      <c r="F1048">
        <v>612396622</v>
      </c>
      <c r="G1048">
        <v>0</v>
      </c>
      <c r="H1048" s="9">
        <v>0</v>
      </c>
      <c r="I1048" s="9">
        <v>0</v>
      </c>
      <c r="J1048" s="10">
        <v>1</v>
      </c>
      <c r="K1048" s="10">
        <v>1</v>
      </c>
    </row>
    <row r="1049" spans="1:11" x14ac:dyDescent="0.25">
      <c r="A1049" s="7" t="s">
        <v>1246</v>
      </c>
      <c r="B1049">
        <v>0</v>
      </c>
      <c r="C1049">
        <v>591121545</v>
      </c>
      <c r="D1049">
        <v>591121545</v>
      </c>
      <c r="E1049">
        <v>591121545</v>
      </c>
      <c r="F1049">
        <v>341121545</v>
      </c>
      <c r="G1049">
        <v>0</v>
      </c>
      <c r="H1049" s="9">
        <v>0</v>
      </c>
      <c r="I1049" s="9">
        <v>0</v>
      </c>
      <c r="J1049" s="10">
        <v>1</v>
      </c>
      <c r="K1049" s="10">
        <v>1</v>
      </c>
    </row>
    <row r="1050" spans="1:11" x14ac:dyDescent="0.25">
      <c r="A1050" s="5" t="s">
        <v>1951</v>
      </c>
      <c r="B1050">
        <v>649480113</v>
      </c>
      <c r="C1050">
        <v>0</v>
      </c>
      <c r="D1050">
        <v>0</v>
      </c>
      <c r="E1050">
        <v>0</v>
      </c>
      <c r="F1050">
        <v>0</v>
      </c>
      <c r="G1050">
        <v>0</v>
      </c>
      <c r="H1050" s="9">
        <v>0</v>
      </c>
      <c r="I1050" s="9">
        <v>0</v>
      </c>
      <c r="J1050" s="10" t="e">
        <v>#DIV/0!</v>
      </c>
      <c r="K1050" s="10" t="e">
        <v>#DIV/0!</v>
      </c>
    </row>
    <row r="1051" spans="1:11" x14ac:dyDescent="0.25">
      <c r="A1051" s="6" t="s">
        <v>1722</v>
      </c>
      <c r="B1051">
        <v>649480113</v>
      </c>
      <c r="C1051">
        <v>0</v>
      </c>
      <c r="D1051">
        <v>0</v>
      </c>
      <c r="E1051">
        <v>0</v>
      </c>
      <c r="F1051">
        <v>0</v>
      </c>
      <c r="G1051">
        <v>0</v>
      </c>
      <c r="H1051" s="9">
        <v>0</v>
      </c>
      <c r="I1051" s="9">
        <v>0</v>
      </c>
      <c r="J1051" s="10" t="e">
        <v>#DIV/0!</v>
      </c>
      <c r="K1051" s="10" t="e">
        <v>#DIV/0!</v>
      </c>
    </row>
    <row r="1052" spans="1:11" x14ac:dyDescent="0.25">
      <c r="A1052" s="7" t="s">
        <v>1261</v>
      </c>
      <c r="B1052">
        <v>600000000</v>
      </c>
      <c r="C1052">
        <v>0</v>
      </c>
      <c r="D1052">
        <v>0</v>
      </c>
      <c r="E1052">
        <v>0</v>
      </c>
      <c r="F1052">
        <v>0</v>
      </c>
      <c r="G1052">
        <v>0</v>
      </c>
      <c r="H1052" s="9">
        <v>0</v>
      </c>
      <c r="I1052" s="9">
        <v>0</v>
      </c>
      <c r="J1052" s="10" t="e">
        <v>#DIV/0!</v>
      </c>
      <c r="K1052" s="10" t="e">
        <v>#DIV/0!</v>
      </c>
    </row>
    <row r="1053" spans="1:11" x14ac:dyDescent="0.25">
      <c r="A1053" s="7" t="s">
        <v>1263</v>
      </c>
      <c r="B1053">
        <v>32986742</v>
      </c>
      <c r="C1053">
        <v>0</v>
      </c>
      <c r="D1053">
        <v>0</v>
      </c>
      <c r="E1053">
        <v>0</v>
      </c>
      <c r="F1053">
        <v>0</v>
      </c>
      <c r="G1053">
        <v>0</v>
      </c>
      <c r="H1053" s="9">
        <v>0</v>
      </c>
      <c r="I1053" s="9">
        <v>0</v>
      </c>
      <c r="J1053" s="10" t="e">
        <v>#DIV/0!</v>
      </c>
      <c r="K1053" s="10" t="e">
        <v>#DIV/0!</v>
      </c>
    </row>
    <row r="1054" spans="1:11" x14ac:dyDescent="0.25">
      <c r="A1054" s="7" t="s">
        <v>1265</v>
      </c>
      <c r="B1054">
        <v>16493371</v>
      </c>
      <c r="C1054">
        <v>0</v>
      </c>
      <c r="D1054">
        <v>0</v>
      </c>
      <c r="E1054">
        <v>0</v>
      </c>
      <c r="F1054">
        <v>0</v>
      </c>
      <c r="G1054">
        <v>0</v>
      </c>
      <c r="H1054" s="9">
        <v>0</v>
      </c>
      <c r="I1054" s="9">
        <v>0</v>
      </c>
      <c r="J1054" s="10" t="e">
        <v>#DIV/0!</v>
      </c>
      <c r="K1054" s="10" t="e">
        <v>#DIV/0!</v>
      </c>
    </row>
    <row r="1055" spans="1:11" x14ac:dyDescent="0.25">
      <c r="A1055" s="2" t="s">
        <v>1954</v>
      </c>
      <c r="B1055">
        <v>1987265344</v>
      </c>
      <c r="C1055">
        <v>2187265344</v>
      </c>
      <c r="D1055">
        <v>2187230948.3499999</v>
      </c>
      <c r="E1055">
        <v>1990128549</v>
      </c>
      <c r="F1055">
        <v>1862669030</v>
      </c>
      <c r="G1055">
        <v>1641457236</v>
      </c>
      <c r="H1055" s="9">
        <v>34395.650000095367</v>
      </c>
      <c r="I1055" s="9">
        <v>197136795</v>
      </c>
      <c r="J1055" s="10">
        <v>0.99998427458740002</v>
      </c>
      <c r="K1055" s="10">
        <v>0.90987065399231237</v>
      </c>
    </row>
    <row r="1056" spans="1:11" x14ac:dyDescent="0.25">
      <c r="A1056" s="3" t="s">
        <v>1759</v>
      </c>
      <c r="B1056">
        <v>1987265344</v>
      </c>
      <c r="C1056">
        <v>2187265344</v>
      </c>
      <c r="D1056">
        <v>2187230948.3499999</v>
      </c>
      <c r="E1056">
        <v>1990128549</v>
      </c>
      <c r="F1056">
        <v>1862669030</v>
      </c>
      <c r="G1056">
        <v>1641457236</v>
      </c>
      <c r="H1056" s="9">
        <v>34395.650000095367</v>
      </c>
      <c r="I1056" s="9">
        <v>197136795</v>
      </c>
      <c r="J1056" s="10">
        <v>0.99998427458740002</v>
      </c>
      <c r="K1056" s="10">
        <v>0.90987065399231237</v>
      </c>
    </row>
    <row r="1057" spans="1:11" x14ac:dyDescent="0.25">
      <c r="A1057" s="4" t="s">
        <v>1810</v>
      </c>
      <c r="B1057">
        <v>37013767</v>
      </c>
      <c r="C1057">
        <v>237013767</v>
      </c>
      <c r="D1057">
        <v>237013767</v>
      </c>
      <c r="E1057">
        <v>167350000</v>
      </c>
      <c r="F1057">
        <v>77350000</v>
      </c>
      <c r="G1057">
        <v>34965000</v>
      </c>
      <c r="H1057" s="9">
        <v>0</v>
      </c>
      <c r="I1057" s="9">
        <v>69663767</v>
      </c>
      <c r="J1057" s="10">
        <v>1</v>
      </c>
      <c r="K1057" s="10">
        <v>0.7060771284226709</v>
      </c>
    </row>
    <row r="1058" spans="1:11" x14ac:dyDescent="0.25">
      <c r="A1058" s="5" t="s">
        <v>1955</v>
      </c>
      <c r="B1058">
        <v>37013767</v>
      </c>
      <c r="C1058">
        <v>237013767</v>
      </c>
      <c r="D1058">
        <v>237013767</v>
      </c>
      <c r="E1058">
        <v>167350000</v>
      </c>
      <c r="F1058">
        <v>77350000</v>
      </c>
      <c r="G1058">
        <v>34965000</v>
      </c>
      <c r="H1058" s="9">
        <v>0</v>
      </c>
      <c r="I1058" s="9">
        <v>69663767</v>
      </c>
      <c r="J1058" s="10">
        <v>1</v>
      </c>
      <c r="K1058" s="10">
        <v>0.7060771284226709</v>
      </c>
    </row>
    <row r="1059" spans="1:11" x14ac:dyDescent="0.25">
      <c r="A1059" s="6" t="s">
        <v>1722</v>
      </c>
      <c r="B1059">
        <v>37013767</v>
      </c>
      <c r="C1059">
        <v>237013767</v>
      </c>
      <c r="D1059">
        <v>237013767</v>
      </c>
      <c r="E1059">
        <v>167350000</v>
      </c>
      <c r="F1059">
        <v>77350000</v>
      </c>
      <c r="G1059">
        <v>34965000</v>
      </c>
      <c r="H1059" s="9">
        <v>0</v>
      </c>
      <c r="I1059" s="9">
        <v>69663767</v>
      </c>
      <c r="J1059" s="10">
        <v>1</v>
      </c>
      <c r="K1059" s="10">
        <v>0.7060771284226709</v>
      </c>
    </row>
    <row r="1060" spans="1:11" x14ac:dyDescent="0.25">
      <c r="A1060" s="7" t="s">
        <v>1281</v>
      </c>
      <c r="B1060">
        <v>37013767</v>
      </c>
      <c r="C1060">
        <v>37013767</v>
      </c>
      <c r="D1060">
        <v>37013767</v>
      </c>
      <c r="E1060">
        <v>0</v>
      </c>
      <c r="F1060">
        <v>0</v>
      </c>
      <c r="G1060">
        <v>0</v>
      </c>
      <c r="H1060" s="9">
        <v>0</v>
      </c>
      <c r="I1060" s="9">
        <v>37013767</v>
      </c>
      <c r="J1060" s="10">
        <v>1</v>
      </c>
      <c r="K1060" s="10">
        <v>0</v>
      </c>
    </row>
    <row r="1061" spans="1:11" x14ac:dyDescent="0.25">
      <c r="A1061" s="7" t="s">
        <v>1279</v>
      </c>
      <c r="B1061">
        <v>0</v>
      </c>
      <c r="C1061">
        <v>200000000</v>
      </c>
      <c r="D1061">
        <v>200000000</v>
      </c>
      <c r="E1061">
        <v>167350000</v>
      </c>
      <c r="F1061">
        <v>77350000</v>
      </c>
      <c r="G1061">
        <v>34965000</v>
      </c>
      <c r="H1061" s="9">
        <v>0</v>
      </c>
      <c r="I1061" s="9">
        <v>32650000</v>
      </c>
      <c r="J1061" s="10">
        <v>1</v>
      </c>
      <c r="K1061" s="10">
        <v>0.83674999999999999</v>
      </c>
    </row>
    <row r="1062" spans="1:11" x14ac:dyDescent="0.25">
      <c r="A1062" s="4" t="s">
        <v>1956</v>
      </c>
      <c r="B1062">
        <v>1950251577</v>
      </c>
      <c r="C1062">
        <v>1950251577</v>
      </c>
      <c r="D1062">
        <v>1950217181.3499999</v>
      </c>
      <c r="E1062">
        <v>1822778549</v>
      </c>
      <c r="F1062">
        <v>1785319030</v>
      </c>
      <c r="G1062">
        <v>1606492236</v>
      </c>
      <c r="H1062" s="9">
        <v>34395.650000095367</v>
      </c>
      <c r="I1062" s="9">
        <v>127473028</v>
      </c>
      <c r="J1062" s="10">
        <v>0.99998236348048342</v>
      </c>
      <c r="K1062" s="10">
        <v>0.93463764905854507</v>
      </c>
    </row>
    <row r="1063" spans="1:11" x14ac:dyDescent="0.25">
      <c r="A1063" s="5" t="s">
        <v>1957</v>
      </c>
      <c r="B1063">
        <v>156685662</v>
      </c>
      <c r="C1063">
        <v>156685662</v>
      </c>
      <c r="D1063">
        <v>156685662</v>
      </c>
      <c r="E1063">
        <v>146231000</v>
      </c>
      <c r="F1063">
        <v>141122550</v>
      </c>
      <c r="G1063">
        <v>126999000</v>
      </c>
      <c r="H1063" s="9">
        <v>0</v>
      </c>
      <c r="I1063" s="9">
        <v>10454662</v>
      </c>
      <c r="J1063" s="10">
        <v>1</v>
      </c>
      <c r="K1063" s="10">
        <v>0.93327620494081964</v>
      </c>
    </row>
    <row r="1064" spans="1:11" x14ac:dyDescent="0.25">
      <c r="A1064" s="6" t="s">
        <v>1722</v>
      </c>
      <c r="B1064">
        <v>156685662</v>
      </c>
      <c r="C1064">
        <v>156685662</v>
      </c>
      <c r="D1064">
        <v>156685662</v>
      </c>
      <c r="E1064">
        <v>146231000</v>
      </c>
      <c r="F1064">
        <v>141122550</v>
      </c>
      <c r="G1064">
        <v>126999000</v>
      </c>
      <c r="H1064" s="9">
        <v>0</v>
      </c>
      <c r="I1064" s="9">
        <v>10454662</v>
      </c>
      <c r="J1064" s="10">
        <v>1</v>
      </c>
      <c r="K1064" s="10">
        <v>0.93327620494081964</v>
      </c>
    </row>
    <row r="1065" spans="1:11" x14ac:dyDescent="0.25">
      <c r="A1065" s="7" t="s">
        <v>1283</v>
      </c>
      <c r="B1065">
        <v>85505350</v>
      </c>
      <c r="C1065">
        <v>85505350</v>
      </c>
      <c r="D1065">
        <v>85505350</v>
      </c>
      <c r="E1065">
        <v>76231000</v>
      </c>
      <c r="F1065">
        <v>71122550</v>
      </c>
      <c r="G1065">
        <v>56999000</v>
      </c>
      <c r="H1065" s="9">
        <v>0</v>
      </c>
      <c r="I1065" s="9">
        <v>9274350</v>
      </c>
      <c r="J1065" s="10">
        <v>1</v>
      </c>
      <c r="K1065" s="10">
        <v>0.89153485717560366</v>
      </c>
    </row>
    <row r="1066" spans="1:11" x14ac:dyDescent="0.25">
      <c r="A1066" s="7" t="s">
        <v>1285</v>
      </c>
      <c r="B1066">
        <v>71180312</v>
      </c>
      <c r="C1066">
        <v>71180312</v>
      </c>
      <c r="D1066">
        <v>71180312</v>
      </c>
      <c r="E1066">
        <v>70000000</v>
      </c>
      <c r="F1066">
        <v>70000000</v>
      </c>
      <c r="G1066">
        <v>70000000</v>
      </c>
      <c r="H1066" s="9">
        <v>0</v>
      </c>
      <c r="I1066" s="9">
        <v>1180312</v>
      </c>
      <c r="J1066" s="10">
        <v>1</v>
      </c>
      <c r="K1066" s="10">
        <v>0.98341799906693306</v>
      </c>
    </row>
    <row r="1067" spans="1:11" x14ac:dyDescent="0.25">
      <c r="A1067" s="5" t="s">
        <v>1958</v>
      </c>
      <c r="B1067">
        <v>154016399</v>
      </c>
      <c r="C1067">
        <v>154016399</v>
      </c>
      <c r="D1067">
        <v>153992012.34999999</v>
      </c>
      <c r="E1067">
        <v>153186781</v>
      </c>
      <c r="F1067">
        <v>140328474</v>
      </c>
      <c r="G1067">
        <v>98000000</v>
      </c>
      <c r="H1067" s="9">
        <v>24386.65000000596</v>
      </c>
      <c r="I1067" s="9">
        <v>829618</v>
      </c>
      <c r="J1067" s="10">
        <v>0.9998416619908117</v>
      </c>
      <c r="K1067" s="10">
        <v>0.99461344372815785</v>
      </c>
    </row>
    <row r="1068" spans="1:11" x14ac:dyDescent="0.25">
      <c r="A1068" s="6" t="s">
        <v>1722</v>
      </c>
      <c r="B1068">
        <v>154016399</v>
      </c>
      <c r="C1068">
        <v>154016399</v>
      </c>
      <c r="D1068">
        <v>153992012.34999999</v>
      </c>
      <c r="E1068">
        <v>153186781</v>
      </c>
      <c r="F1068">
        <v>140328474</v>
      </c>
      <c r="G1068">
        <v>98000000</v>
      </c>
      <c r="H1068" s="9">
        <v>24386.65000000596</v>
      </c>
      <c r="I1068" s="9">
        <v>829618</v>
      </c>
      <c r="J1068" s="10">
        <v>0.9998416619908117</v>
      </c>
      <c r="K1068" s="10">
        <v>0.99461344372815785</v>
      </c>
    </row>
    <row r="1069" spans="1:11" x14ac:dyDescent="0.25">
      <c r="A1069" s="7" t="s">
        <v>1287</v>
      </c>
      <c r="B1069">
        <v>70687925</v>
      </c>
      <c r="C1069">
        <v>70687925</v>
      </c>
      <c r="D1069">
        <v>70663538.349999994</v>
      </c>
      <c r="E1069">
        <v>69858307</v>
      </c>
      <c r="F1069">
        <v>57000000</v>
      </c>
      <c r="G1069">
        <v>57000000</v>
      </c>
      <c r="H1069" s="9">
        <v>24386.65000000596</v>
      </c>
      <c r="I1069" s="9">
        <v>829618</v>
      </c>
      <c r="J1069" s="10">
        <v>0.99965500967810261</v>
      </c>
      <c r="K1069" s="10">
        <v>0.98826365323356147</v>
      </c>
    </row>
    <row r="1070" spans="1:11" x14ac:dyDescent="0.25">
      <c r="A1070" s="7" t="s">
        <v>1301</v>
      </c>
      <c r="B1070">
        <v>83328474</v>
      </c>
      <c r="C1070">
        <v>83328474</v>
      </c>
      <c r="D1070">
        <v>83328474</v>
      </c>
      <c r="E1070">
        <v>83328474</v>
      </c>
      <c r="F1070">
        <v>83328474</v>
      </c>
      <c r="G1070">
        <v>41000000</v>
      </c>
      <c r="H1070" s="9">
        <v>0</v>
      </c>
      <c r="I1070" s="9">
        <v>0</v>
      </c>
      <c r="J1070" s="10">
        <v>1</v>
      </c>
      <c r="K1070" s="10">
        <v>1</v>
      </c>
    </row>
    <row r="1071" spans="1:11" x14ac:dyDescent="0.25">
      <c r="A1071" s="5" t="s">
        <v>1960</v>
      </c>
      <c r="B1071">
        <v>998837732</v>
      </c>
      <c r="C1071">
        <v>998837732</v>
      </c>
      <c r="D1071">
        <v>998827723</v>
      </c>
      <c r="E1071">
        <v>943311995.77999997</v>
      </c>
      <c r="F1071">
        <v>939227723</v>
      </c>
      <c r="G1071">
        <v>939227723</v>
      </c>
      <c r="H1071" s="9">
        <v>10009</v>
      </c>
      <c r="I1071" s="9">
        <v>55525736.220000029</v>
      </c>
      <c r="J1071" s="10">
        <v>0.99998997935332301</v>
      </c>
      <c r="K1071" s="10">
        <v>0.94440965289845491</v>
      </c>
    </row>
    <row r="1072" spans="1:11" x14ac:dyDescent="0.25">
      <c r="A1072" s="6" t="s">
        <v>1722</v>
      </c>
      <c r="B1072">
        <v>998837732</v>
      </c>
      <c r="C1072">
        <v>998837732</v>
      </c>
      <c r="D1072">
        <v>998827723</v>
      </c>
      <c r="E1072">
        <v>943311995.77999997</v>
      </c>
      <c r="F1072">
        <v>939227723</v>
      </c>
      <c r="G1072">
        <v>939227723</v>
      </c>
      <c r="H1072" s="9">
        <v>10009</v>
      </c>
      <c r="I1072" s="9">
        <v>55525736.220000029</v>
      </c>
      <c r="J1072" s="10">
        <v>0.99998997935332301</v>
      </c>
      <c r="K1072" s="10">
        <v>0.94440965289845491</v>
      </c>
    </row>
    <row r="1073" spans="1:11" x14ac:dyDescent="0.25">
      <c r="A1073" s="7" t="s">
        <v>1291</v>
      </c>
      <c r="B1073">
        <v>540725691</v>
      </c>
      <c r="C1073">
        <v>540725691</v>
      </c>
      <c r="D1073">
        <v>540725691</v>
      </c>
      <c r="E1073">
        <v>485209963.77999997</v>
      </c>
      <c r="F1073">
        <v>481125691</v>
      </c>
      <c r="G1073">
        <v>481125691</v>
      </c>
      <c r="H1073" s="9">
        <v>0</v>
      </c>
      <c r="I1073" s="9">
        <v>55515727.220000029</v>
      </c>
      <c r="J1073" s="10">
        <v>1</v>
      </c>
      <c r="K1073" s="10">
        <v>0.89733107166161996</v>
      </c>
    </row>
    <row r="1074" spans="1:11" x14ac:dyDescent="0.25">
      <c r="A1074" s="7" t="s">
        <v>1293</v>
      </c>
      <c r="B1074">
        <v>458112041</v>
      </c>
      <c r="C1074">
        <v>458112041</v>
      </c>
      <c r="D1074">
        <v>458102032</v>
      </c>
      <c r="E1074">
        <v>458102032</v>
      </c>
      <c r="F1074">
        <v>458102032</v>
      </c>
      <c r="G1074">
        <v>458102032</v>
      </c>
      <c r="H1074" s="9">
        <v>10009</v>
      </c>
      <c r="I1074" s="9">
        <v>10009</v>
      </c>
      <c r="J1074" s="10">
        <v>0.99997815163299753</v>
      </c>
      <c r="K1074" s="10">
        <v>0.99997815163299753</v>
      </c>
    </row>
    <row r="1075" spans="1:11" x14ac:dyDescent="0.25">
      <c r="A1075" s="5" t="s">
        <v>1961</v>
      </c>
      <c r="B1075">
        <v>116468785</v>
      </c>
      <c r="C1075">
        <v>116468785</v>
      </c>
      <c r="D1075">
        <v>116468785</v>
      </c>
      <c r="E1075">
        <v>114882118</v>
      </c>
      <c r="F1075">
        <v>106002183</v>
      </c>
      <c r="G1075">
        <v>50613333</v>
      </c>
      <c r="H1075" s="9">
        <v>0</v>
      </c>
      <c r="I1075" s="9">
        <v>1586667</v>
      </c>
      <c r="J1075" s="10">
        <v>1</v>
      </c>
      <c r="K1075" s="10">
        <v>0.98637689059776834</v>
      </c>
    </row>
    <row r="1076" spans="1:11" x14ac:dyDescent="0.25">
      <c r="A1076" s="6" t="s">
        <v>1722</v>
      </c>
      <c r="B1076">
        <v>116468785</v>
      </c>
      <c r="C1076">
        <v>116468785</v>
      </c>
      <c r="D1076">
        <v>116468785</v>
      </c>
      <c r="E1076">
        <v>114882118</v>
      </c>
      <c r="F1076">
        <v>106002183</v>
      </c>
      <c r="G1076">
        <v>50613333</v>
      </c>
      <c r="H1076" s="9">
        <v>0</v>
      </c>
      <c r="I1076" s="9">
        <v>1586667</v>
      </c>
      <c r="J1076" s="10">
        <v>1</v>
      </c>
      <c r="K1076" s="10">
        <v>0.98637689059776834</v>
      </c>
    </row>
    <row r="1077" spans="1:11" x14ac:dyDescent="0.25">
      <c r="A1077" s="7" t="s">
        <v>1295</v>
      </c>
      <c r="B1077">
        <v>116468785</v>
      </c>
      <c r="C1077">
        <v>116468785</v>
      </c>
      <c r="D1077">
        <v>116468785</v>
      </c>
      <c r="E1077">
        <v>114882118</v>
      </c>
      <c r="F1077">
        <v>106002183</v>
      </c>
      <c r="G1077">
        <v>50613333</v>
      </c>
      <c r="H1077" s="9">
        <v>0</v>
      </c>
      <c r="I1077" s="9">
        <v>1586667</v>
      </c>
      <c r="J1077" s="10">
        <v>1</v>
      </c>
      <c r="K1077" s="10">
        <v>0.98637689059776834</v>
      </c>
    </row>
    <row r="1078" spans="1:11" x14ac:dyDescent="0.25">
      <c r="A1078" s="5" t="s">
        <v>1962</v>
      </c>
      <c r="B1078">
        <v>448080065</v>
      </c>
      <c r="C1078">
        <v>448080065</v>
      </c>
      <c r="D1078">
        <v>448080065</v>
      </c>
      <c r="E1078">
        <v>430089600</v>
      </c>
      <c r="F1078">
        <v>430089600</v>
      </c>
      <c r="G1078">
        <v>363103680</v>
      </c>
      <c r="H1078" s="9">
        <v>0</v>
      </c>
      <c r="I1078" s="9">
        <v>17990465</v>
      </c>
      <c r="J1078" s="10">
        <v>1</v>
      </c>
      <c r="K1078" s="10">
        <v>0.95984988754186151</v>
      </c>
    </row>
    <row r="1079" spans="1:11" x14ac:dyDescent="0.25">
      <c r="A1079" s="6" t="s">
        <v>1722</v>
      </c>
      <c r="B1079">
        <v>448080065</v>
      </c>
      <c r="C1079">
        <v>448080065</v>
      </c>
      <c r="D1079">
        <v>448080065</v>
      </c>
      <c r="E1079">
        <v>430089600</v>
      </c>
      <c r="F1079">
        <v>430089600</v>
      </c>
      <c r="G1079">
        <v>363103680</v>
      </c>
      <c r="H1079" s="9">
        <v>0</v>
      </c>
      <c r="I1079" s="9">
        <v>17990465</v>
      </c>
      <c r="J1079" s="10">
        <v>1</v>
      </c>
      <c r="K1079" s="10">
        <v>0.95984988754186151</v>
      </c>
    </row>
    <row r="1080" spans="1:11" x14ac:dyDescent="0.25">
      <c r="A1080" s="7" t="s">
        <v>1297</v>
      </c>
      <c r="B1080">
        <v>293618788</v>
      </c>
      <c r="C1080">
        <v>293618788</v>
      </c>
      <c r="D1080">
        <v>293618788</v>
      </c>
      <c r="E1080">
        <v>275628323</v>
      </c>
      <c r="F1080">
        <v>275628323</v>
      </c>
      <c r="G1080">
        <v>273018323</v>
      </c>
      <c r="H1080" s="9">
        <v>0</v>
      </c>
      <c r="I1080" s="9">
        <v>17990465</v>
      </c>
      <c r="J1080" s="10">
        <v>1</v>
      </c>
      <c r="K1080" s="10">
        <v>0.9387284951261361</v>
      </c>
    </row>
    <row r="1081" spans="1:11" x14ac:dyDescent="0.25">
      <c r="A1081" s="7" t="s">
        <v>1299</v>
      </c>
      <c r="B1081">
        <v>154461277</v>
      </c>
      <c r="C1081">
        <v>154461277</v>
      </c>
      <c r="D1081">
        <v>154461277</v>
      </c>
      <c r="E1081">
        <v>154461277</v>
      </c>
      <c r="F1081">
        <v>154461277</v>
      </c>
      <c r="G1081">
        <v>90085357</v>
      </c>
      <c r="H1081" s="9">
        <v>0</v>
      </c>
      <c r="I1081" s="9">
        <v>0</v>
      </c>
      <c r="J1081" s="10">
        <v>1</v>
      </c>
      <c r="K1081" s="10">
        <v>1</v>
      </c>
    </row>
    <row r="1082" spans="1:11" x14ac:dyDescent="0.25">
      <c r="A1082" s="5" t="s">
        <v>1959</v>
      </c>
      <c r="B1082">
        <v>76162934</v>
      </c>
      <c r="C1082">
        <v>76162934</v>
      </c>
      <c r="D1082">
        <v>76162934</v>
      </c>
      <c r="E1082">
        <v>35077054.219999999</v>
      </c>
      <c r="F1082">
        <v>28548500</v>
      </c>
      <c r="G1082">
        <v>28548500</v>
      </c>
      <c r="H1082" s="9">
        <v>0</v>
      </c>
      <c r="I1082" s="9">
        <v>41085879.780000001</v>
      </c>
      <c r="J1082" s="10">
        <v>1</v>
      </c>
      <c r="K1082" s="10">
        <v>0.46055282245297952</v>
      </c>
    </row>
    <row r="1083" spans="1:11" x14ac:dyDescent="0.25">
      <c r="A1083" s="6" t="s">
        <v>1722</v>
      </c>
      <c r="B1083">
        <v>76162934</v>
      </c>
      <c r="C1083">
        <v>76162934</v>
      </c>
      <c r="D1083">
        <v>76162934</v>
      </c>
      <c r="E1083">
        <v>35077054.219999999</v>
      </c>
      <c r="F1083">
        <v>28548500</v>
      </c>
      <c r="G1083">
        <v>28548500</v>
      </c>
      <c r="H1083" s="9">
        <v>0</v>
      </c>
      <c r="I1083" s="9">
        <v>41085879.780000001</v>
      </c>
      <c r="J1083" s="10">
        <v>1</v>
      </c>
      <c r="K1083" s="10">
        <v>0.46055282245297952</v>
      </c>
    </row>
    <row r="1084" spans="1:11" x14ac:dyDescent="0.25">
      <c r="A1084" s="7" t="s">
        <v>1289</v>
      </c>
      <c r="B1084">
        <v>76162934</v>
      </c>
      <c r="C1084">
        <v>76162934</v>
      </c>
      <c r="D1084">
        <v>76162934</v>
      </c>
      <c r="E1084">
        <v>35077054.219999999</v>
      </c>
      <c r="F1084">
        <v>28548500</v>
      </c>
      <c r="G1084">
        <v>28548500</v>
      </c>
      <c r="H1084" s="9">
        <v>0</v>
      </c>
      <c r="I1084" s="9">
        <v>41085879.780000001</v>
      </c>
      <c r="J1084" s="10">
        <v>1</v>
      </c>
      <c r="K1084" s="10">
        <v>0.46055282245297952</v>
      </c>
    </row>
    <row r="1085" spans="1:11" x14ac:dyDescent="0.25">
      <c r="A1085" s="2" t="s">
        <v>1963</v>
      </c>
      <c r="B1085">
        <v>26762792757</v>
      </c>
      <c r="C1085">
        <v>18257137001.060001</v>
      </c>
      <c r="D1085">
        <v>15592874544.690001</v>
      </c>
      <c r="E1085">
        <v>15592874543.5</v>
      </c>
      <c r="F1085">
        <v>15592874543.5</v>
      </c>
      <c r="G1085">
        <v>14999174485.5</v>
      </c>
      <c r="H1085" s="9">
        <v>2664262456.3700008</v>
      </c>
      <c r="I1085" s="9">
        <v>2664262457.5600014</v>
      </c>
      <c r="J1085" s="10">
        <v>0.85407008468987688</v>
      </c>
      <c r="K1085" s="10">
        <v>0.85407008462469691</v>
      </c>
    </row>
    <row r="1086" spans="1:11" x14ac:dyDescent="0.25">
      <c r="A1086" s="3" t="s">
        <v>1715</v>
      </c>
      <c r="B1086">
        <v>26762792757</v>
      </c>
      <c r="C1086">
        <v>18257137001.060001</v>
      </c>
      <c r="D1086">
        <v>15592874544.690001</v>
      </c>
      <c r="E1086">
        <v>15592874543.5</v>
      </c>
      <c r="F1086">
        <v>15592874543.5</v>
      </c>
      <c r="G1086">
        <v>14999174485.5</v>
      </c>
      <c r="H1086" s="9">
        <v>2664262456.3700008</v>
      </c>
      <c r="I1086" s="9">
        <v>2664262457.5600014</v>
      </c>
      <c r="J1086" s="10">
        <v>0.85407008468987688</v>
      </c>
      <c r="K1086" s="10">
        <v>0.85407008462469691</v>
      </c>
    </row>
    <row r="1087" spans="1:11" x14ac:dyDescent="0.25">
      <c r="A1087" s="4" t="s">
        <v>1965</v>
      </c>
      <c r="B1087">
        <v>26762792757</v>
      </c>
      <c r="C1087">
        <v>18257137001.060001</v>
      </c>
      <c r="D1087">
        <v>15592874544.690001</v>
      </c>
      <c r="E1087">
        <v>15592874543.5</v>
      </c>
      <c r="F1087">
        <v>15592874543.5</v>
      </c>
      <c r="G1087">
        <v>14999174485.5</v>
      </c>
      <c r="H1087" s="9">
        <v>2664262456.3700008</v>
      </c>
      <c r="I1087" s="9">
        <v>2664262457.5600014</v>
      </c>
      <c r="J1087" s="10">
        <v>0.85407008468987688</v>
      </c>
      <c r="K1087" s="10">
        <v>0.85407008462469691</v>
      </c>
    </row>
    <row r="1088" spans="1:11" x14ac:dyDescent="0.25">
      <c r="A1088" s="5" t="s">
        <v>1971</v>
      </c>
      <c r="B1088">
        <v>5558775296</v>
      </c>
      <c r="C1088">
        <v>3117439661.9000001</v>
      </c>
      <c r="D1088">
        <v>2484295329</v>
      </c>
      <c r="E1088">
        <v>2484295328.5</v>
      </c>
      <c r="F1088">
        <v>2484295328.5</v>
      </c>
      <c r="G1088">
        <v>2462220043.5</v>
      </c>
      <c r="H1088" s="9">
        <v>633144332.9000001</v>
      </c>
      <c r="I1088" s="9">
        <v>633144333.4000001</v>
      </c>
      <c r="J1088" s="10">
        <v>0.79690245792468206</v>
      </c>
      <c r="K1088" s="10">
        <v>0.79690245776429403</v>
      </c>
    </row>
    <row r="1089" spans="1:11" x14ac:dyDescent="0.25">
      <c r="A1089" s="6" t="s">
        <v>1969</v>
      </c>
      <c r="B1089">
        <v>4000000000</v>
      </c>
      <c r="C1089">
        <v>1566459600</v>
      </c>
      <c r="D1089">
        <v>1073050000</v>
      </c>
      <c r="E1089">
        <v>1073049999.5</v>
      </c>
      <c r="F1089">
        <v>1073049999.5</v>
      </c>
      <c r="G1089">
        <v>1073049999.5</v>
      </c>
      <c r="H1089" s="9">
        <v>493409600</v>
      </c>
      <c r="I1089" s="9">
        <v>493409600.5</v>
      </c>
      <c r="J1089" s="10">
        <v>0.68501607063469749</v>
      </c>
      <c r="K1089" s="10">
        <v>0.68501607031550638</v>
      </c>
    </row>
    <row r="1090" spans="1:11" x14ac:dyDescent="0.25">
      <c r="A1090" s="7" t="s">
        <v>1329</v>
      </c>
      <c r="B1090">
        <v>3500000000</v>
      </c>
      <c r="C1090">
        <v>1566459600</v>
      </c>
      <c r="D1090">
        <v>1073050000</v>
      </c>
      <c r="E1090">
        <v>1073049999.5</v>
      </c>
      <c r="F1090">
        <v>1073049999.5</v>
      </c>
      <c r="G1090">
        <v>1073049999.5</v>
      </c>
      <c r="H1090" s="9">
        <v>493409600</v>
      </c>
      <c r="I1090" s="9">
        <v>493409600.5</v>
      </c>
      <c r="J1090" s="10">
        <v>0.68501607063469749</v>
      </c>
      <c r="K1090" s="10">
        <v>0.68501607031550638</v>
      </c>
    </row>
    <row r="1091" spans="1:11" x14ac:dyDescent="0.25">
      <c r="A1091" s="7" t="s">
        <v>1331</v>
      </c>
      <c r="B1091">
        <v>500000000</v>
      </c>
      <c r="C1091">
        <v>0</v>
      </c>
      <c r="D1091">
        <v>0</v>
      </c>
      <c r="E1091">
        <v>0</v>
      </c>
      <c r="F1091">
        <v>0</v>
      </c>
      <c r="G1091">
        <v>0</v>
      </c>
      <c r="H1091" s="9">
        <v>0</v>
      </c>
      <c r="I1091" s="9">
        <v>0</v>
      </c>
      <c r="J1091" s="10" t="e">
        <v>#DIV/0!</v>
      </c>
      <c r="K1091" s="10" t="e">
        <v>#DIV/0!</v>
      </c>
    </row>
    <row r="1092" spans="1:11" x14ac:dyDescent="0.25">
      <c r="A1092" s="6" t="s">
        <v>1975</v>
      </c>
      <c r="B1092">
        <v>10500000</v>
      </c>
      <c r="C1092">
        <v>10500000</v>
      </c>
      <c r="D1092">
        <v>0</v>
      </c>
      <c r="E1092">
        <v>0</v>
      </c>
      <c r="F1092">
        <v>0</v>
      </c>
      <c r="G1092">
        <v>0</v>
      </c>
      <c r="H1092" s="9">
        <v>10500000</v>
      </c>
      <c r="I1092" s="9">
        <v>10500000</v>
      </c>
      <c r="J1092" s="10">
        <v>0</v>
      </c>
      <c r="K1092" s="10">
        <v>0</v>
      </c>
    </row>
    <row r="1093" spans="1:11" x14ac:dyDescent="0.25">
      <c r="A1093" s="7" t="s">
        <v>1349</v>
      </c>
      <c r="B1093">
        <v>10500000</v>
      </c>
      <c r="C1093">
        <v>10500000</v>
      </c>
      <c r="D1093">
        <v>0</v>
      </c>
      <c r="E1093">
        <v>0</v>
      </c>
      <c r="F1093">
        <v>0</v>
      </c>
      <c r="G1093">
        <v>0</v>
      </c>
      <c r="H1093" s="9">
        <v>10500000</v>
      </c>
      <c r="I1093" s="9">
        <v>10500000</v>
      </c>
      <c r="J1093" s="10">
        <v>0</v>
      </c>
      <c r="K1093" s="10">
        <v>0</v>
      </c>
    </row>
    <row r="1094" spans="1:11" x14ac:dyDescent="0.25">
      <c r="A1094" s="6" t="s">
        <v>1976</v>
      </c>
      <c r="B1094">
        <v>269281914</v>
      </c>
      <c r="C1094">
        <v>413337679.89999998</v>
      </c>
      <c r="D1094">
        <v>411031914</v>
      </c>
      <c r="E1094">
        <v>411031914</v>
      </c>
      <c r="F1094">
        <v>411031914</v>
      </c>
      <c r="G1094">
        <v>411031914</v>
      </c>
      <c r="H1094" s="9">
        <v>2305765.8999999762</v>
      </c>
      <c r="I1094" s="9">
        <v>2305765.8999999762</v>
      </c>
      <c r="J1094" s="10">
        <v>0.9944215927748038</v>
      </c>
      <c r="K1094" s="10">
        <v>0.9944215927748038</v>
      </c>
    </row>
    <row r="1095" spans="1:11" x14ac:dyDescent="0.25">
      <c r="A1095" s="7" t="s">
        <v>1379</v>
      </c>
      <c r="B1095">
        <v>269281914</v>
      </c>
      <c r="C1095">
        <v>269281914</v>
      </c>
      <c r="D1095">
        <v>269281914</v>
      </c>
      <c r="E1095">
        <v>269281914</v>
      </c>
      <c r="F1095">
        <v>269281914</v>
      </c>
      <c r="G1095">
        <v>269281914</v>
      </c>
      <c r="H1095" s="9">
        <v>0</v>
      </c>
      <c r="I1095" s="9">
        <v>0</v>
      </c>
      <c r="J1095" s="10">
        <v>1</v>
      </c>
      <c r="K1095" s="10">
        <v>1</v>
      </c>
    </row>
    <row r="1096" spans="1:11" x14ac:dyDescent="0.25">
      <c r="A1096" s="7" t="s">
        <v>1373</v>
      </c>
      <c r="B1096">
        <v>0</v>
      </c>
      <c r="C1096">
        <v>144055765.90000001</v>
      </c>
      <c r="D1096">
        <v>141750000</v>
      </c>
      <c r="E1096">
        <v>141750000</v>
      </c>
      <c r="F1096">
        <v>141750000</v>
      </c>
      <c r="G1096">
        <v>141750000</v>
      </c>
      <c r="H1096" s="9">
        <v>2305765.900000006</v>
      </c>
      <c r="I1096" s="9">
        <v>2305765.900000006</v>
      </c>
      <c r="J1096" s="10">
        <v>0.98399393536527646</v>
      </c>
      <c r="K1096" s="10">
        <v>0.98399393536527646</v>
      </c>
    </row>
    <row r="1097" spans="1:11" x14ac:dyDescent="0.25">
      <c r="A1097" s="6" t="s">
        <v>1977</v>
      </c>
      <c r="B1097">
        <v>1127142382</v>
      </c>
      <c r="C1097">
        <v>1127142382</v>
      </c>
      <c r="D1097">
        <v>1000213415</v>
      </c>
      <c r="E1097">
        <v>1000213415</v>
      </c>
      <c r="F1097">
        <v>1000213415</v>
      </c>
      <c r="G1097">
        <v>978138130</v>
      </c>
      <c r="H1097" s="9">
        <v>126928967</v>
      </c>
      <c r="I1097" s="9">
        <v>126928967</v>
      </c>
      <c r="J1097" s="10">
        <v>0.8873887017053006</v>
      </c>
      <c r="K1097" s="10">
        <v>0.8873887017053006</v>
      </c>
    </row>
    <row r="1098" spans="1:11" x14ac:dyDescent="0.25">
      <c r="A1098" s="7" t="s">
        <v>1393</v>
      </c>
      <c r="B1098">
        <v>788640580</v>
      </c>
      <c r="C1098">
        <v>788640580</v>
      </c>
      <c r="D1098">
        <v>776036230</v>
      </c>
      <c r="E1098">
        <v>776036230</v>
      </c>
      <c r="F1098">
        <v>776036230</v>
      </c>
      <c r="G1098">
        <v>776036230</v>
      </c>
      <c r="H1098" s="9">
        <v>12604350</v>
      </c>
      <c r="I1098" s="9">
        <v>12604350</v>
      </c>
      <c r="J1098" s="10">
        <v>0.98401762435303541</v>
      </c>
      <c r="K1098" s="10">
        <v>0.98401762435303541</v>
      </c>
    </row>
    <row r="1099" spans="1:11" x14ac:dyDescent="0.25">
      <c r="A1099" s="7" t="s">
        <v>1397</v>
      </c>
      <c r="B1099">
        <v>338501802</v>
      </c>
      <c r="C1099">
        <v>338501802</v>
      </c>
      <c r="D1099">
        <v>224177185</v>
      </c>
      <c r="E1099">
        <v>224177185</v>
      </c>
      <c r="F1099">
        <v>224177185</v>
      </c>
      <c r="G1099">
        <v>202101900</v>
      </c>
      <c r="H1099" s="9">
        <v>114324617</v>
      </c>
      <c r="I1099" s="9">
        <v>114324617</v>
      </c>
      <c r="J1099" s="10">
        <v>0.66226289985894959</v>
      </c>
      <c r="K1099" s="10">
        <v>0.66226289985894959</v>
      </c>
    </row>
    <row r="1100" spans="1:11" x14ac:dyDescent="0.25">
      <c r="A1100" s="7" t="s">
        <v>1415</v>
      </c>
      <c r="B1100">
        <v>0</v>
      </c>
      <c r="C1100">
        <v>0</v>
      </c>
      <c r="D1100">
        <v>0</v>
      </c>
      <c r="E1100">
        <v>0</v>
      </c>
      <c r="F1100">
        <v>0</v>
      </c>
      <c r="G1100">
        <v>0</v>
      </c>
      <c r="H1100" s="9">
        <v>0</v>
      </c>
      <c r="I1100" s="9">
        <v>0</v>
      </c>
      <c r="J1100" s="10" t="e">
        <v>#DIV/0!</v>
      </c>
      <c r="K1100" s="10" t="e">
        <v>#DIV/0!</v>
      </c>
    </row>
    <row r="1101" spans="1:11" x14ac:dyDescent="0.25">
      <c r="A1101" s="7" t="s">
        <v>1417</v>
      </c>
      <c r="B1101">
        <v>0</v>
      </c>
      <c r="C1101">
        <v>0</v>
      </c>
      <c r="D1101">
        <v>0</v>
      </c>
      <c r="E1101">
        <v>0</v>
      </c>
      <c r="F1101">
        <v>0</v>
      </c>
      <c r="G1101">
        <v>0</v>
      </c>
      <c r="H1101" s="9">
        <v>0</v>
      </c>
      <c r="I1101" s="9">
        <v>0</v>
      </c>
      <c r="J1101" s="10" t="e">
        <v>#DIV/0!</v>
      </c>
      <c r="K1101" s="10" t="e">
        <v>#DIV/0!</v>
      </c>
    </row>
    <row r="1102" spans="1:11" x14ac:dyDescent="0.25">
      <c r="A1102" s="6" t="s">
        <v>1980</v>
      </c>
      <c r="B1102">
        <v>151851000</v>
      </c>
      <c r="C1102">
        <v>0</v>
      </c>
      <c r="D1102">
        <v>0</v>
      </c>
      <c r="E1102">
        <v>0</v>
      </c>
      <c r="F1102">
        <v>0</v>
      </c>
      <c r="G1102">
        <v>0</v>
      </c>
      <c r="H1102" s="9">
        <v>0</v>
      </c>
      <c r="I1102" s="9">
        <v>0</v>
      </c>
      <c r="J1102" s="10" t="e">
        <v>#DIV/0!</v>
      </c>
      <c r="K1102" s="10" t="e">
        <v>#DIV/0!</v>
      </c>
    </row>
    <row r="1103" spans="1:11" x14ac:dyDescent="0.25">
      <c r="A1103" s="7" t="s">
        <v>1437</v>
      </c>
      <c r="B1103">
        <v>151851000</v>
      </c>
      <c r="C1103">
        <v>0</v>
      </c>
      <c r="D1103">
        <v>0</v>
      </c>
      <c r="E1103">
        <v>0</v>
      </c>
      <c r="F1103">
        <v>0</v>
      </c>
      <c r="G1103">
        <v>0</v>
      </c>
      <c r="H1103" s="9">
        <v>0</v>
      </c>
      <c r="I1103" s="9">
        <v>0</v>
      </c>
      <c r="J1103" s="10" t="e">
        <v>#DIV/0!</v>
      </c>
      <c r="K1103" s="10" t="e">
        <v>#DIV/0!</v>
      </c>
    </row>
    <row r="1104" spans="1:11" x14ac:dyDescent="0.25">
      <c r="A1104" s="5" t="s">
        <v>1972</v>
      </c>
      <c r="B1104">
        <v>5020975672</v>
      </c>
      <c r="C1104">
        <v>2481717139.02</v>
      </c>
      <c r="D1104">
        <v>2170438622</v>
      </c>
      <c r="E1104">
        <v>2170438622</v>
      </c>
      <c r="F1104">
        <v>2170438622</v>
      </c>
      <c r="G1104">
        <v>2170438622</v>
      </c>
      <c r="H1104" s="9">
        <v>311278517.01999998</v>
      </c>
      <c r="I1104" s="9">
        <v>311278517.01999998</v>
      </c>
      <c r="J1104" s="10">
        <v>0.87457131510848973</v>
      </c>
      <c r="K1104" s="10">
        <v>0.87457131510848973</v>
      </c>
    </row>
    <row r="1105" spans="1:11" x14ac:dyDescent="0.25">
      <c r="A1105" s="6" t="s">
        <v>1969</v>
      </c>
      <c r="B1105">
        <v>3000000000</v>
      </c>
      <c r="C1105">
        <v>0</v>
      </c>
      <c r="D1105">
        <v>0</v>
      </c>
      <c r="E1105">
        <v>0</v>
      </c>
      <c r="F1105">
        <v>0</v>
      </c>
      <c r="G1105">
        <v>0</v>
      </c>
      <c r="H1105" s="9">
        <v>0</v>
      </c>
      <c r="I1105" s="9">
        <v>0</v>
      </c>
      <c r="J1105" s="10" t="e">
        <v>#DIV/0!</v>
      </c>
      <c r="K1105" s="10" t="e">
        <v>#DIV/0!</v>
      </c>
    </row>
    <row r="1106" spans="1:11" x14ac:dyDescent="0.25">
      <c r="A1106" s="7" t="s">
        <v>1333</v>
      </c>
      <c r="B1106">
        <v>3000000000</v>
      </c>
      <c r="C1106">
        <v>0</v>
      </c>
      <c r="D1106">
        <v>0</v>
      </c>
      <c r="E1106">
        <v>0</v>
      </c>
      <c r="F1106">
        <v>0</v>
      </c>
      <c r="G1106">
        <v>0</v>
      </c>
      <c r="H1106" s="9">
        <v>0</v>
      </c>
      <c r="I1106" s="9">
        <v>0</v>
      </c>
      <c r="J1106" s="10" t="e">
        <v>#DIV/0!</v>
      </c>
      <c r="K1106" s="10" t="e">
        <v>#DIV/0!</v>
      </c>
    </row>
    <row r="1107" spans="1:11" x14ac:dyDescent="0.25">
      <c r="A1107" s="6" t="s">
        <v>1976</v>
      </c>
      <c r="B1107">
        <v>499635636</v>
      </c>
      <c r="C1107">
        <v>960377103.01999998</v>
      </c>
      <c r="D1107">
        <v>766262584</v>
      </c>
      <c r="E1107">
        <v>766262584</v>
      </c>
      <c r="F1107">
        <v>766262584</v>
      </c>
      <c r="G1107">
        <v>766262584</v>
      </c>
      <c r="H1107" s="9">
        <v>194114519.01999998</v>
      </c>
      <c r="I1107" s="9">
        <v>194114519.01999998</v>
      </c>
      <c r="J1107" s="10">
        <v>0.79787677318671191</v>
      </c>
      <c r="K1107" s="10">
        <v>0.79787677318671191</v>
      </c>
    </row>
    <row r="1108" spans="1:11" x14ac:dyDescent="0.25">
      <c r="A1108" s="7" t="s">
        <v>1381</v>
      </c>
      <c r="B1108">
        <v>499635636</v>
      </c>
      <c r="C1108">
        <v>499635636</v>
      </c>
      <c r="D1108">
        <v>361742634</v>
      </c>
      <c r="E1108">
        <v>361742634</v>
      </c>
      <c r="F1108">
        <v>361742634</v>
      </c>
      <c r="G1108">
        <v>361742634</v>
      </c>
      <c r="H1108" s="9">
        <v>137893002</v>
      </c>
      <c r="I1108" s="9">
        <v>137893002</v>
      </c>
      <c r="J1108" s="10">
        <v>0.72401287645543366</v>
      </c>
      <c r="K1108" s="10">
        <v>0.72401287645543366</v>
      </c>
    </row>
    <row r="1109" spans="1:11" x14ac:dyDescent="0.25">
      <c r="A1109" s="7" t="s">
        <v>1375</v>
      </c>
      <c r="B1109">
        <v>0</v>
      </c>
      <c r="C1109">
        <v>460741467.01999998</v>
      </c>
      <c r="D1109">
        <v>404519950</v>
      </c>
      <c r="E1109">
        <v>404519950</v>
      </c>
      <c r="F1109">
        <v>404519950</v>
      </c>
      <c r="G1109">
        <v>404519950</v>
      </c>
      <c r="H1109" s="9">
        <v>56221517.019999981</v>
      </c>
      <c r="I1109" s="9">
        <v>56221517.019999981</v>
      </c>
      <c r="J1109" s="10">
        <v>0.87797599946097427</v>
      </c>
      <c r="K1109" s="10">
        <v>0.87797599946097427</v>
      </c>
    </row>
    <row r="1110" spans="1:11" x14ac:dyDescent="0.25">
      <c r="A1110" s="6" t="s">
        <v>1977</v>
      </c>
      <c r="B1110">
        <v>1521340036</v>
      </c>
      <c r="C1110">
        <v>1521340036</v>
      </c>
      <c r="D1110">
        <v>1404176038</v>
      </c>
      <c r="E1110">
        <v>1404176038</v>
      </c>
      <c r="F1110">
        <v>1404176038</v>
      </c>
      <c r="G1110">
        <v>1404176038</v>
      </c>
      <c r="H1110" s="9">
        <v>117163998</v>
      </c>
      <c r="I1110" s="9">
        <v>117163998</v>
      </c>
      <c r="J1110" s="10">
        <v>0.92298631783328677</v>
      </c>
      <c r="K1110" s="10">
        <v>0.92298631783328677</v>
      </c>
    </row>
    <row r="1111" spans="1:11" x14ac:dyDescent="0.25">
      <c r="A1111" s="7" t="s">
        <v>1399</v>
      </c>
      <c r="B1111">
        <v>1521340036</v>
      </c>
      <c r="C1111">
        <v>1521340036</v>
      </c>
      <c r="D1111">
        <v>1404176038</v>
      </c>
      <c r="E1111">
        <v>1404176038</v>
      </c>
      <c r="F1111">
        <v>1404176038</v>
      </c>
      <c r="G1111">
        <v>1404176038</v>
      </c>
      <c r="H1111" s="9">
        <v>117163998</v>
      </c>
      <c r="I1111" s="9">
        <v>117163998</v>
      </c>
      <c r="J1111" s="10">
        <v>0.92298631783328677</v>
      </c>
      <c r="K1111" s="10">
        <v>0.92298631783328677</v>
      </c>
    </row>
    <row r="1112" spans="1:11" x14ac:dyDescent="0.25">
      <c r="A1112" s="7" t="s">
        <v>1419</v>
      </c>
      <c r="B1112">
        <v>0</v>
      </c>
      <c r="C1112">
        <v>0</v>
      </c>
      <c r="D1112">
        <v>0</v>
      </c>
      <c r="E1112">
        <v>0</v>
      </c>
      <c r="F1112">
        <v>0</v>
      </c>
      <c r="G1112">
        <v>0</v>
      </c>
      <c r="H1112" s="9">
        <v>0</v>
      </c>
      <c r="I1112" s="9">
        <v>0</v>
      </c>
      <c r="J1112" s="10" t="e">
        <v>#DIV/0!</v>
      </c>
      <c r="K1112" s="10" t="e">
        <v>#DIV/0!</v>
      </c>
    </row>
    <row r="1113" spans="1:11" x14ac:dyDescent="0.25">
      <c r="A1113" s="5" t="s">
        <v>1973</v>
      </c>
      <c r="B1113">
        <v>2675248338</v>
      </c>
      <c r="C1113">
        <v>1675248338</v>
      </c>
      <c r="D1113">
        <v>1505964415</v>
      </c>
      <c r="E1113">
        <v>1505964415</v>
      </c>
      <c r="F1113">
        <v>1505964415</v>
      </c>
      <c r="G1113">
        <v>1505964415</v>
      </c>
      <c r="H1113" s="9">
        <v>169283923</v>
      </c>
      <c r="I1113" s="9">
        <v>169283923</v>
      </c>
      <c r="J1113" s="10">
        <v>0.89894995317404691</v>
      </c>
      <c r="K1113" s="10">
        <v>0.89894995317404691</v>
      </c>
    </row>
    <row r="1114" spans="1:11" x14ac:dyDescent="0.25">
      <c r="A1114" s="6" t="s">
        <v>1969</v>
      </c>
      <c r="B1114">
        <v>1000000000</v>
      </c>
      <c r="C1114">
        <v>0</v>
      </c>
      <c r="D1114">
        <v>0</v>
      </c>
      <c r="E1114">
        <v>0</v>
      </c>
      <c r="F1114">
        <v>0</v>
      </c>
      <c r="G1114">
        <v>0</v>
      </c>
      <c r="H1114" s="9">
        <v>0</v>
      </c>
      <c r="I1114" s="9">
        <v>0</v>
      </c>
      <c r="J1114" s="10" t="e">
        <v>#DIV/0!</v>
      </c>
      <c r="K1114" s="10" t="e">
        <v>#DIV/0!</v>
      </c>
    </row>
    <row r="1115" spans="1:11" x14ac:dyDescent="0.25">
      <c r="A1115" s="7" t="s">
        <v>1335</v>
      </c>
      <c r="B1115">
        <v>1000000000</v>
      </c>
      <c r="C1115">
        <v>0</v>
      </c>
      <c r="D1115">
        <v>0</v>
      </c>
      <c r="E1115">
        <v>0</v>
      </c>
      <c r="F1115">
        <v>0</v>
      </c>
      <c r="G1115">
        <v>0</v>
      </c>
      <c r="H1115" s="9">
        <v>0</v>
      </c>
      <c r="I1115" s="9">
        <v>0</v>
      </c>
      <c r="J1115" s="10" t="e">
        <v>#DIV/0!</v>
      </c>
      <c r="K1115" s="10" t="e">
        <v>#DIV/0!</v>
      </c>
    </row>
    <row r="1116" spans="1:11" x14ac:dyDescent="0.25">
      <c r="A1116" s="6" t="s">
        <v>1976</v>
      </c>
      <c r="B1116">
        <v>673204785</v>
      </c>
      <c r="C1116">
        <v>673204785</v>
      </c>
      <c r="D1116">
        <v>673204784</v>
      </c>
      <c r="E1116">
        <v>673204784</v>
      </c>
      <c r="F1116">
        <v>673204784</v>
      </c>
      <c r="G1116">
        <v>673204784</v>
      </c>
      <c r="H1116" s="9">
        <v>1</v>
      </c>
      <c r="I1116" s="9">
        <v>1</v>
      </c>
      <c r="J1116" s="10">
        <v>0.99999999851456789</v>
      </c>
      <c r="K1116" s="10">
        <v>0.99999999851456789</v>
      </c>
    </row>
    <row r="1117" spans="1:11" x14ac:dyDescent="0.25">
      <c r="A1117" s="7" t="s">
        <v>1383</v>
      </c>
      <c r="B1117">
        <v>673204785</v>
      </c>
      <c r="C1117">
        <v>673204785</v>
      </c>
      <c r="D1117">
        <v>673204784</v>
      </c>
      <c r="E1117">
        <v>673204784</v>
      </c>
      <c r="F1117">
        <v>673204784</v>
      </c>
      <c r="G1117">
        <v>673204784</v>
      </c>
      <c r="H1117" s="9">
        <v>1</v>
      </c>
      <c r="I1117" s="9">
        <v>1</v>
      </c>
      <c r="J1117" s="10">
        <v>0.99999999851456789</v>
      </c>
      <c r="K1117" s="10">
        <v>0.99999999851456789</v>
      </c>
    </row>
    <row r="1118" spans="1:11" x14ac:dyDescent="0.25">
      <c r="A1118" s="7" t="s">
        <v>1377</v>
      </c>
      <c r="B1118">
        <v>0</v>
      </c>
      <c r="C1118">
        <v>0</v>
      </c>
      <c r="D1118">
        <v>0</v>
      </c>
      <c r="E1118">
        <v>0</v>
      </c>
      <c r="F1118">
        <v>0</v>
      </c>
      <c r="G1118">
        <v>0</v>
      </c>
      <c r="H1118" s="9">
        <v>0</v>
      </c>
      <c r="I1118" s="9">
        <v>0</v>
      </c>
      <c r="J1118" s="10" t="e">
        <v>#DIV/0!</v>
      </c>
      <c r="K1118" s="10" t="e">
        <v>#DIV/0!</v>
      </c>
    </row>
    <row r="1119" spans="1:11" x14ac:dyDescent="0.25">
      <c r="A1119" s="6" t="s">
        <v>1977</v>
      </c>
      <c r="B1119">
        <v>1002043553</v>
      </c>
      <c r="C1119">
        <v>1002043553</v>
      </c>
      <c r="D1119">
        <v>832759631</v>
      </c>
      <c r="E1119">
        <v>832759631</v>
      </c>
      <c r="F1119">
        <v>832759631</v>
      </c>
      <c r="G1119">
        <v>832759631</v>
      </c>
      <c r="H1119" s="9">
        <v>169283922</v>
      </c>
      <c r="I1119" s="9">
        <v>169283922</v>
      </c>
      <c r="J1119" s="10">
        <v>0.83106131316030729</v>
      </c>
      <c r="K1119" s="10">
        <v>0.83106131316030729</v>
      </c>
    </row>
    <row r="1120" spans="1:11" x14ac:dyDescent="0.25">
      <c r="A1120" s="7" t="s">
        <v>1401</v>
      </c>
      <c r="B1120">
        <v>1002043553</v>
      </c>
      <c r="C1120">
        <v>1002043553</v>
      </c>
      <c r="D1120">
        <v>832759631</v>
      </c>
      <c r="E1120">
        <v>832759631</v>
      </c>
      <c r="F1120">
        <v>832759631</v>
      </c>
      <c r="G1120">
        <v>832759631</v>
      </c>
      <c r="H1120" s="9">
        <v>169283922</v>
      </c>
      <c r="I1120" s="9">
        <v>169283922</v>
      </c>
      <c r="J1120" s="10">
        <v>0.83106131316030729</v>
      </c>
      <c r="K1120" s="10">
        <v>0.83106131316030729</v>
      </c>
    </row>
    <row r="1121" spans="1:11" x14ac:dyDescent="0.25">
      <c r="A1121" s="7" t="s">
        <v>1421</v>
      </c>
      <c r="B1121">
        <v>0</v>
      </c>
      <c r="C1121">
        <v>0</v>
      </c>
      <c r="D1121">
        <v>0</v>
      </c>
      <c r="E1121">
        <v>0</v>
      </c>
      <c r="F1121">
        <v>0</v>
      </c>
      <c r="G1121">
        <v>0</v>
      </c>
      <c r="H1121" s="9">
        <v>0</v>
      </c>
      <c r="I1121" s="9">
        <v>0</v>
      </c>
      <c r="J1121" s="10" t="e">
        <v>#DIV/0!</v>
      </c>
      <c r="K1121" s="10" t="e">
        <v>#DIV/0!</v>
      </c>
    </row>
    <row r="1122" spans="1:11" x14ac:dyDescent="0.25">
      <c r="A1122" s="5" t="s">
        <v>1970</v>
      </c>
      <c r="B1122">
        <v>2560973708</v>
      </c>
      <c r="C1122">
        <v>1757271708</v>
      </c>
      <c r="D1122">
        <v>1484538000</v>
      </c>
      <c r="E1122">
        <v>1484538000</v>
      </c>
      <c r="F1122">
        <v>1484538000</v>
      </c>
      <c r="G1122">
        <v>1484538000</v>
      </c>
      <c r="H1122" s="9">
        <v>272733708</v>
      </c>
      <c r="I1122" s="9">
        <v>272733708</v>
      </c>
      <c r="J1122" s="10">
        <v>0.84479707562673623</v>
      </c>
      <c r="K1122" s="10">
        <v>0.84479707562673623</v>
      </c>
    </row>
    <row r="1123" spans="1:11" x14ac:dyDescent="0.25">
      <c r="A1123" s="6" t="s">
        <v>1969</v>
      </c>
      <c r="B1123">
        <v>1045000000</v>
      </c>
      <c r="C1123">
        <v>221298000</v>
      </c>
      <c r="D1123">
        <v>37800000</v>
      </c>
      <c r="E1123">
        <v>37800000</v>
      </c>
      <c r="F1123">
        <v>37800000</v>
      </c>
      <c r="G1123">
        <v>37800000</v>
      </c>
      <c r="H1123" s="9">
        <v>183498000</v>
      </c>
      <c r="I1123" s="9">
        <v>183498000</v>
      </c>
      <c r="J1123" s="10">
        <v>0.17081040045549439</v>
      </c>
      <c r="K1123" s="10">
        <v>0.17081040045549439</v>
      </c>
    </row>
    <row r="1124" spans="1:11" x14ac:dyDescent="0.25">
      <c r="A1124" s="7" t="s">
        <v>1337</v>
      </c>
      <c r="B1124">
        <v>1000000000</v>
      </c>
      <c r="C1124">
        <v>122696000</v>
      </c>
      <c r="D1124">
        <v>0</v>
      </c>
      <c r="E1124">
        <v>0</v>
      </c>
      <c r="F1124">
        <v>0</v>
      </c>
      <c r="G1124">
        <v>0</v>
      </c>
      <c r="H1124" s="9">
        <v>122696000</v>
      </c>
      <c r="I1124" s="9">
        <v>122696000</v>
      </c>
      <c r="J1124" s="10">
        <v>0</v>
      </c>
      <c r="K1124" s="10">
        <v>0</v>
      </c>
    </row>
    <row r="1125" spans="1:11" x14ac:dyDescent="0.25">
      <c r="A1125" s="7" t="s">
        <v>1339</v>
      </c>
      <c r="B1125">
        <v>45000000</v>
      </c>
      <c r="C1125">
        <v>60802000</v>
      </c>
      <c r="D1125">
        <v>0</v>
      </c>
      <c r="E1125">
        <v>0</v>
      </c>
      <c r="F1125">
        <v>0</v>
      </c>
      <c r="G1125">
        <v>0</v>
      </c>
      <c r="H1125" s="9">
        <v>60802000</v>
      </c>
      <c r="I1125" s="9">
        <v>60802000</v>
      </c>
      <c r="J1125" s="10">
        <v>0</v>
      </c>
      <c r="K1125" s="10">
        <v>0</v>
      </c>
    </row>
    <row r="1126" spans="1:11" x14ac:dyDescent="0.25">
      <c r="A1126" s="7" t="s">
        <v>1325</v>
      </c>
      <c r="B1126">
        <v>0</v>
      </c>
      <c r="C1126">
        <v>37800000</v>
      </c>
      <c r="D1126">
        <v>37800000</v>
      </c>
      <c r="E1126">
        <v>37800000</v>
      </c>
      <c r="F1126">
        <v>37800000</v>
      </c>
      <c r="G1126">
        <v>37800000</v>
      </c>
      <c r="H1126" s="9">
        <v>0</v>
      </c>
      <c r="I1126" s="9">
        <v>0</v>
      </c>
      <c r="J1126" s="10">
        <v>1</v>
      </c>
      <c r="K1126" s="10">
        <v>1</v>
      </c>
    </row>
    <row r="1127" spans="1:11" x14ac:dyDescent="0.25">
      <c r="A1127" s="6" t="s">
        <v>1975</v>
      </c>
      <c r="B1127">
        <v>15000000</v>
      </c>
      <c r="C1127">
        <v>15000000</v>
      </c>
      <c r="D1127">
        <v>0</v>
      </c>
      <c r="E1127">
        <v>0</v>
      </c>
      <c r="F1127">
        <v>0</v>
      </c>
      <c r="G1127">
        <v>0</v>
      </c>
      <c r="H1127" s="9">
        <v>15000000</v>
      </c>
      <c r="I1127" s="9">
        <v>15000000</v>
      </c>
      <c r="J1127" s="10">
        <v>0</v>
      </c>
      <c r="K1127" s="10">
        <v>0</v>
      </c>
    </row>
    <row r="1128" spans="1:11" x14ac:dyDescent="0.25">
      <c r="A1128" s="7" t="s">
        <v>1353</v>
      </c>
      <c r="B1128">
        <v>15000000</v>
      </c>
      <c r="C1128">
        <v>15000000</v>
      </c>
      <c r="D1128">
        <v>0</v>
      </c>
      <c r="E1128">
        <v>0</v>
      </c>
      <c r="F1128">
        <v>0</v>
      </c>
      <c r="G1128">
        <v>0</v>
      </c>
      <c r="H1128" s="9">
        <v>15000000</v>
      </c>
      <c r="I1128" s="9">
        <v>15000000</v>
      </c>
      <c r="J1128" s="10">
        <v>0</v>
      </c>
      <c r="K1128" s="10">
        <v>0</v>
      </c>
    </row>
    <row r="1129" spans="1:11" x14ac:dyDescent="0.25">
      <c r="A1129" s="6" t="s">
        <v>1976</v>
      </c>
      <c r="B1129">
        <v>254373578</v>
      </c>
      <c r="C1129">
        <v>274373578</v>
      </c>
      <c r="D1129">
        <v>207900000</v>
      </c>
      <c r="E1129">
        <v>207900000</v>
      </c>
      <c r="F1129">
        <v>207900000</v>
      </c>
      <c r="G1129">
        <v>207900000</v>
      </c>
      <c r="H1129" s="9">
        <v>66473578</v>
      </c>
      <c r="I1129" s="9">
        <v>66473578</v>
      </c>
      <c r="J1129" s="10">
        <v>0.75772602272949185</v>
      </c>
      <c r="K1129" s="10">
        <v>0.75772602272949185</v>
      </c>
    </row>
    <row r="1130" spans="1:11" x14ac:dyDescent="0.25">
      <c r="A1130" s="7" t="s">
        <v>1385</v>
      </c>
      <c r="B1130">
        <v>254373578</v>
      </c>
      <c r="C1130">
        <v>254373578</v>
      </c>
      <c r="D1130">
        <v>207900000</v>
      </c>
      <c r="E1130">
        <v>207900000</v>
      </c>
      <c r="F1130">
        <v>207900000</v>
      </c>
      <c r="G1130">
        <v>207900000</v>
      </c>
      <c r="H1130" s="9">
        <v>46473578</v>
      </c>
      <c r="I1130" s="9">
        <v>46473578</v>
      </c>
      <c r="J1130" s="10">
        <v>0.81730186615529699</v>
      </c>
      <c r="K1130" s="10">
        <v>0.81730186615529699</v>
      </c>
    </row>
    <row r="1131" spans="1:11" x14ac:dyDescent="0.25">
      <c r="A1131" s="7" t="s">
        <v>1359</v>
      </c>
      <c r="B1131">
        <v>0</v>
      </c>
      <c r="C1131">
        <v>20000000</v>
      </c>
      <c r="D1131">
        <v>0</v>
      </c>
      <c r="E1131">
        <v>0</v>
      </c>
      <c r="F1131">
        <v>0</v>
      </c>
      <c r="G1131">
        <v>0</v>
      </c>
      <c r="H1131" s="9">
        <v>20000000</v>
      </c>
      <c r="I1131" s="9">
        <v>20000000</v>
      </c>
      <c r="J1131" s="10">
        <v>0</v>
      </c>
      <c r="K1131" s="10">
        <v>0</v>
      </c>
    </row>
    <row r="1132" spans="1:11" x14ac:dyDescent="0.25">
      <c r="A1132" s="6" t="s">
        <v>1977</v>
      </c>
      <c r="B1132">
        <v>1246600130</v>
      </c>
      <c r="C1132">
        <v>1246600130</v>
      </c>
      <c r="D1132">
        <v>1238838000</v>
      </c>
      <c r="E1132">
        <v>1238838000</v>
      </c>
      <c r="F1132">
        <v>1238838000</v>
      </c>
      <c r="G1132">
        <v>1238838000</v>
      </c>
      <c r="H1132" s="9">
        <v>7762130</v>
      </c>
      <c r="I1132" s="9">
        <v>7762130</v>
      </c>
      <c r="J1132" s="10">
        <v>0.99377336018727991</v>
      </c>
      <c r="K1132" s="10">
        <v>0.99377336018727991</v>
      </c>
    </row>
    <row r="1133" spans="1:11" x14ac:dyDescent="0.25">
      <c r="A1133" s="7" t="s">
        <v>1403</v>
      </c>
      <c r="B1133">
        <v>1246600130</v>
      </c>
      <c r="C1133">
        <v>1246600130</v>
      </c>
      <c r="D1133">
        <v>1238838000</v>
      </c>
      <c r="E1133">
        <v>1238838000</v>
      </c>
      <c r="F1133">
        <v>1238838000</v>
      </c>
      <c r="G1133">
        <v>1238838000</v>
      </c>
      <c r="H1133" s="9">
        <v>7762130</v>
      </c>
      <c r="I1133" s="9">
        <v>7762130</v>
      </c>
      <c r="J1133" s="10">
        <v>0.99377336018727991</v>
      </c>
      <c r="K1133" s="10">
        <v>0.99377336018727991</v>
      </c>
    </row>
    <row r="1134" spans="1:11" x14ac:dyDescent="0.25">
      <c r="A1134" s="7" t="s">
        <v>1423</v>
      </c>
      <c r="B1134">
        <v>0</v>
      </c>
      <c r="C1134">
        <v>0</v>
      </c>
      <c r="D1134">
        <v>0</v>
      </c>
      <c r="E1134">
        <v>0</v>
      </c>
      <c r="F1134">
        <v>0</v>
      </c>
      <c r="G1134">
        <v>0</v>
      </c>
      <c r="H1134" s="9">
        <v>0</v>
      </c>
      <c r="I1134" s="9">
        <v>0</v>
      </c>
      <c r="J1134" s="10" t="e">
        <v>#DIV/0!</v>
      </c>
      <c r="K1134" s="10" t="e">
        <v>#DIV/0!</v>
      </c>
    </row>
    <row r="1135" spans="1:11" x14ac:dyDescent="0.25">
      <c r="A1135" s="5" t="s">
        <v>1966</v>
      </c>
      <c r="B1135">
        <v>3509611128</v>
      </c>
      <c r="C1135">
        <v>1773649427.4200001</v>
      </c>
      <c r="D1135">
        <v>952305833</v>
      </c>
      <c r="E1135">
        <v>952305833</v>
      </c>
      <c r="F1135">
        <v>952305833</v>
      </c>
      <c r="G1135">
        <v>753956060</v>
      </c>
      <c r="H1135" s="9">
        <v>821343594.42000008</v>
      </c>
      <c r="I1135" s="9">
        <v>821343594.42000008</v>
      </c>
      <c r="J1135" s="10">
        <v>0.53691886247512322</v>
      </c>
      <c r="K1135" s="10">
        <v>0.53691886247512322</v>
      </c>
    </row>
    <row r="1136" spans="1:11" x14ac:dyDescent="0.25">
      <c r="A1136" s="6" t="s">
        <v>1964</v>
      </c>
      <c r="B1136">
        <v>12963513</v>
      </c>
      <c r="C1136">
        <v>12963513</v>
      </c>
      <c r="D1136">
        <v>0</v>
      </c>
      <c r="E1136">
        <v>0</v>
      </c>
      <c r="F1136">
        <v>0</v>
      </c>
      <c r="G1136">
        <v>0</v>
      </c>
      <c r="H1136" s="9">
        <v>12963513</v>
      </c>
      <c r="I1136" s="9">
        <v>12963513</v>
      </c>
      <c r="J1136" s="10">
        <v>0</v>
      </c>
      <c r="K1136" s="10">
        <v>0</v>
      </c>
    </row>
    <row r="1137" spans="1:11" x14ac:dyDescent="0.25">
      <c r="A1137" s="7" t="s">
        <v>1305</v>
      </c>
      <c r="B1137">
        <v>12963513</v>
      </c>
      <c r="C1137">
        <v>12963513</v>
      </c>
      <c r="D1137">
        <v>0</v>
      </c>
      <c r="E1137">
        <v>0</v>
      </c>
      <c r="F1137">
        <v>0</v>
      </c>
      <c r="G1137">
        <v>0</v>
      </c>
      <c r="H1137" s="9">
        <v>12963513</v>
      </c>
      <c r="I1137" s="9">
        <v>12963513</v>
      </c>
      <c r="J1137" s="10">
        <v>0</v>
      </c>
      <c r="K1137" s="10">
        <v>0</v>
      </c>
    </row>
    <row r="1138" spans="1:11" x14ac:dyDescent="0.25">
      <c r="A1138" s="6" t="s">
        <v>1968</v>
      </c>
      <c r="B1138">
        <v>34790000</v>
      </c>
      <c r="C1138">
        <v>34790000</v>
      </c>
      <c r="D1138">
        <v>0</v>
      </c>
      <c r="E1138">
        <v>0</v>
      </c>
      <c r="F1138">
        <v>0</v>
      </c>
      <c r="G1138">
        <v>0</v>
      </c>
      <c r="H1138" s="9">
        <v>34790000</v>
      </c>
      <c r="I1138" s="9">
        <v>34790000</v>
      </c>
      <c r="J1138" s="10">
        <v>0</v>
      </c>
      <c r="K1138" s="10">
        <v>0</v>
      </c>
    </row>
    <row r="1139" spans="1:11" x14ac:dyDescent="0.25">
      <c r="A1139" s="7" t="s">
        <v>1311</v>
      </c>
      <c r="B1139">
        <v>34790000</v>
      </c>
      <c r="C1139">
        <v>34790000</v>
      </c>
      <c r="D1139">
        <v>0</v>
      </c>
      <c r="E1139">
        <v>0</v>
      </c>
      <c r="F1139">
        <v>0</v>
      </c>
      <c r="G1139">
        <v>0</v>
      </c>
      <c r="H1139" s="9">
        <v>34790000</v>
      </c>
      <c r="I1139" s="9">
        <v>34790000</v>
      </c>
      <c r="J1139" s="10">
        <v>0</v>
      </c>
      <c r="K1139" s="10">
        <v>0</v>
      </c>
    </row>
    <row r="1140" spans="1:11" x14ac:dyDescent="0.25">
      <c r="A1140" s="6" t="s">
        <v>1969</v>
      </c>
      <c r="B1140">
        <v>2000000000</v>
      </c>
      <c r="C1140">
        <v>99400000</v>
      </c>
      <c r="D1140">
        <v>0</v>
      </c>
      <c r="E1140">
        <v>0</v>
      </c>
      <c r="F1140">
        <v>0</v>
      </c>
      <c r="G1140">
        <v>0</v>
      </c>
      <c r="H1140" s="9">
        <v>99400000</v>
      </c>
      <c r="I1140" s="9">
        <v>99400000</v>
      </c>
      <c r="J1140" s="10">
        <v>0</v>
      </c>
      <c r="K1140" s="10">
        <v>0</v>
      </c>
    </row>
    <row r="1141" spans="1:11" x14ac:dyDescent="0.25">
      <c r="A1141" s="7" t="s">
        <v>1341</v>
      </c>
      <c r="B1141">
        <v>500000000</v>
      </c>
      <c r="C1141">
        <v>99400000</v>
      </c>
      <c r="D1141">
        <v>0</v>
      </c>
      <c r="E1141">
        <v>0</v>
      </c>
      <c r="F1141">
        <v>0</v>
      </c>
      <c r="G1141">
        <v>0</v>
      </c>
      <c r="H1141" s="9">
        <v>99400000</v>
      </c>
      <c r="I1141" s="9">
        <v>99400000</v>
      </c>
      <c r="J1141" s="10">
        <v>0</v>
      </c>
      <c r="K1141" s="10">
        <v>0</v>
      </c>
    </row>
    <row r="1142" spans="1:11" x14ac:dyDescent="0.25">
      <c r="A1142" s="7" t="s">
        <v>1343</v>
      </c>
      <c r="B1142">
        <v>1000000000</v>
      </c>
      <c r="C1142">
        <v>0</v>
      </c>
      <c r="D1142">
        <v>0</v>
      </c>
      <c r="E1142">
        <v>0</v>
      </c>
      <c r="F1142">
        <v>0</v>
      </c>
      <c r="G1142">
        <v>0</v>
      </c>
      <c r="H1142" s="9">
        <v>0</v>
      </c>
      <c r="I1142" s="9">
        <v>0</v>
      </c>
      <c r="J1142" s="10" t="e">
        <v>#DIV/0!</v>
      </c>
      <c r="K1142" s="10" t="e">
        <v>#DIV/0!</v>
      </c>
    </row>
    <row r="1143" spans="1:11" x14ac:dyDescent="0.25">
      <c r="A1143" s="7" t="s">
        <v>1345</v>
      </c>
      <c r="B1143">
        <v>500000000</v>
      </c>
      <c r="C1143">
        <v>0</v>
      </c>
      <c r="D1143">
        <v>0</v>
      </c>
      <c r="E1143">
        <v>0</v>
      </c>
      <c r="F1143">
        <v>0</v>
      </c>
      <c r="G1143">
        <v>0</v>
      </c>
      <c r="H1143" s="9">
        <v>0</v>
      </c>
      <c r="I1143" s="9">
        <v>0</v>
      </c>
      <c r="J1143" s="10" t="e">
        <v>#DIV/0!</v>
      </c>
      <c r="K1143" s="10" t="e">
        <v>#DIV/0!</v>
      </c>
    </row>
    <row r="1144" spans="1:11" x14ac:dyDescent="0.25">
      <c r="A1144" s="7" t="s">
        <v>1327</v>
      </c>
      <c r="B1144">
        <v>0</v>
      </c>
      <c r="C1144">
        <v>0</v>
      </c>
      <c r="D1144">
        <v>0</v>
      </c>
      <c r="E1144">
        <v>0</v>
      </c>
      <c r="F1144">
        <v>0</v>
      </c>
      <c r="G1144">
        <v>0</v>
      </c>
      <c r="H1144" s="9">
        <v>0</v>
      </c>
      <c r="I1144" s="9">
        <v>0</v>
      </c>
      <c r="J1144" s="10" t="e">
        <v>#DIV/0!</v>
      </c>
      <c r="K1144" s="10" t="e">
        <v>#DIV/0!</v>
      </c>
    </row>
    <row r="1145" spans="1:11" x14ac:dyDescent="0.25">
      <c r="A1145" s="6" t="s">
        <v>1976</v>
      </c>
      <c r="B1145">
        <v>529635636</v>
      </c>
      <c r="C1145">
        <v>694273935.42000008</v>
      </c>
      <c r="D1145">
        <v>396000000</v>
      </c>
      <c r="E1145">
        <v>396000000</v>
      </c>
      <c r="F1145">
        <v>396000000</v>
      </c>
      <c r="G1145">
        <v>396000000</v>
      </c>
      <c r="H1145" s="9">
        <v>298273935.42000008</v>
      </c>
      <c r="I1145" s="9">
        <v>298273935.42000008</v>
      </c>
      <c r="J1145" s="10">
        <v>0.57038004712137191</v>
      </c>
      <c r="K1145" s="10">
        <v>0.57038004712137191</v>
      </c>
    </row>
    <row r="1146" spans="1:11" x14ac:dyDescent="0.25">
      <c r="A1146" s="7" t="s">
        <v>1387</v>
      </c>
      <c r="B1146">
        <v>342759520</v>
      </c>
      <c r="C1146">
        <v>342759520</v>
      </c>
      <c r="D1146">
        <v>234300000</v>
      </c>
      <c r="E1146">
        <v>234300000</v>
      </c>
      <c r="F1146">
        <v>234300000</v>
      </c>
      <c r="G1146">
        <v>234300000</v>
      </c>
      <c r="H1146" s="9">
        <v>108459520</v>
      </c>
      <c r="I1146" s="9">
        <v>108459520</v>
      </c>
      <c r="J1146" s="10">
        <v>0.6835696350607563</v>
      </c>
      <c r="K1146" s="10">
        <v>0.6835696350607563</v>
      </c>
    </row>
    <row r="1147" spans="1:11" x14ac:dyDescent="0.25">
      <c r="A1147" s="7" t="s">
        <v>1389</v>
      </c>
      <c r="B1147">
        <v>186876116</v>
      </c>
      <c r="C1147">
        <v>186876116</v>
      </c>
      <c r="D1147">
        <v>161700000</v>
      </c>
      <c r="E1147">
        <v>161700000</v>
      </c>
      <c r="F1147">
        <v>161700000</v>
      </c>
      <c r="G1147">
        <v>161700000</v>
      </c>
      <c r="H1147" s="9">
        <v>25176116</v>
      </c>
      <c r="I1147" s="9">
        <v>25176116</v>
      </c>
      <c r="J1147" s="10">
        <v>0.86527911357061804</v>
      </c>
      <c r="K1147" s="10">
        <v>0.86527911357061804</v>
      </c>
    </row>
    <row r="1148" spans="1:11" x14ac:dyDescent="0.25">
      <c r="A1148" s="7" t="s">
        <v>1363</v>
      </c>
      <c r="B1148">
        <v>0</v>
      </c>
      <c r="C1148">
        <v>31288266.02</v>
      </c>
      <c r="D1148">
        <v>0</v>
      </c>
      <c r="E1148">
        <v>0</v>
      </c>
      <c r="F1148">
        <v>0</v>
      </c>
      <c r="G1148">
        <v>0</v>
      </c>
      <c r="H1148" s="9">
        <v>31288266.02</v>
      </c>
      <c r="I1148" s="9">
        <v>31288266.02</v>
      </c>
      <c r="J1148" s="10">
        <v>0</v>
      </c>
      <c r="K1148" s="10">
        <v>0</v>
      </c>
    </row>
    <row r="1149" spans="1:11" x14ac:dyDescent="0.25">
      <c r="A1149" s="7" t="s">
        <v>1365</v>
      </c>
      <c r="B1149">
        <v>0</v>
      </c>
      <c r="C1149">
        <v>44498491.700000003</v>
      </c>
      <c r="D1149">
        <v>0</v>
      </c>
      <c r="E1149">
        <v>0</v>
      </c>
      <c r="F1149">
        <v>0</v>
      </c>
      <c r="G1149">
        <v>0</v>
      </c>
      <c r="H1149" s="9">
        <v>44498491.700000003</v>
      </c>
      <c r="I1149" s="9">
        <v>44498491.700000003</v>
      </c>
      <c r="J1149" s="10">
        <v>0</v>
      </c>
      <c r="K1149" s="10">
        <v>0</v>
      </c>
    </row>
    <row r="1150" spans="1:11" x14ac:dyDescent="0.25">
      <c r="A1150" s="7" t="s">
        <v>1367</v>
      </c>
      <c r="B1150">
        <v>0</v>
      </c>
      <c r="C1150">
        <v>88851541.700000003</v>
      </c>
      <c r="D1150">
        <v>0</v>
      </c>
      <c r="E1150">
        <v>0</v>
      </c>
      <c r="F1150">
        <v>0</v>
      </c>
      <c r="G1150">
        <v>0</v>
      </c>
      <c r="H1150" s="9">
        <v>88851541.700000003</v>
      </c>
      <c r="I1150" s="9">
        <v>88851541.700000003</v>
      </c>
      <c r="J1150" s="10">
        <v>0</v>
      </c>
      <c r="K1150" s="10">
        <v>0</v>
      </c>
    </row>
    <row r="1151" spans="1:11" x14ac:dyDescent="0.25">
      <c r="A1151" s="6" t="s">
        <v>1977</v>
      </c>
      <c r="B1151">
        <v>932221979</v>
      </c>
      <c r="C1151">
        <v>932221979</v>
      </c>
      <c r="D1151">
        <v>556305833</v>
      </c>
      <c r="E1151">
        <v>556305833</v>
      </c>
      <c r="F1151">
        <v>556305833</v>
      </c>
      <c r="G1151">
        <v>357956060</v>
      </c>
      <c r="H1151" s="9">
        <v>375916146</v>
      </c>
      <c r="I1151" s="9">
        <v>375916146</v>
      </c>
      <c r="J1151" s="10">
        <v>0.5967525391288806</v>
      </c>
      <c r="K1151" s="10">
        <v>0.5967525391288806</v>
      </c>
    </row>
    <row r="1152" spans="1:11" x14ac:dyDescent="0.25">
      <c r="A1152" s="7" t="s">
        <v>1405</v>
      </c>
      <c r="B1152">
        <v>161768753</v>
      </c>
      <c r="C1152">
        <v>161768753</v>
      </c>
      <c r="D1152">
        <v>0</v>
      </c>
      <c r="E1152">
        <v>0</v>
      </c>
      <c r="F1152">
        <v>0</v>
      </c>
      <c r="G1152">
        <v>0</v>
      </c>
      <c r="H1152" s="9">
        <v>161768753</v>
      </c>
      <c r="I1152" s="9">
        <v>161768753</v>
      </c>
      <c r="J1152" s="10">
        <v>0</v>
      </c>
      <c r="K1152" s="10">
        <v>0</v>
      </c>
    </row>
    <row r="1153" spans="1:11" x14ac:dyDescent="0.25">
      <c r="A1153" s="7" t="s">
        <v>1407</v>
      </c>
      <c r="B1153">
        <v>179942190</v>
      </c>
      <c r="C1153">
        <v>179942190</v>
      </c>
      <c r="D1153">
        <v>72600000</v>
      </c>
      <c r="E1153">
        <v>72600000</v>
      </c>
      <c r="F1153">
        <v>72600000</v>
      </c>
      <c r="G1153">
        <v>72600000</v>
      </c>
      <c r="H1153" s="9">
        <v>107342190</v>
      </c>
      <c r="I1153" s="9">
        <v>107342190</v>
      </c>
      <c r="J1153" s="10">
        <v>0.40346291217195923</v>
      </c>
      <c r="K1153" s="10">
        <v>0.40346291217195923</v>
      </c>
    </row>
    <row r="1154" spans="1:11" x14ac:dyDescent="0.25">
      <c r="A1154" s="7" t="s">
        <v>1409</v>
      </c>
      <c r="B1154">
        <v>590511036</v>
      </c>
      <c r="C1154">
        <v>590511036</v>
      </c>
      <c r="D1154">
        <v>483705833</v>
      </c>
      <c r="E1154">
        <v>483705833</v>
      </c>
      <c r="F1154">
        <v>483705833</v>
      </c>
      <c r="G1154">
        <v>285356060</v>
      </c>
      <c r="H1154" s="9">
        <v>106805203</v>
      </c>
      <c r="I1154" s="9">
        <v>106805203</v>
      </c>
      <c r="J1154" s="10">
        <v>0.81913089427849406</v>
      </c>
      <c r="K1154" s="10">
        <v>0.81913089427849406</v>
      </c>
    </row>
    <row r="1155" spans="1:11" x14ac:dyDescent="0.25">
      <c r="A1155" s="5" t="s">
        <v>1967</v>
      </c>
      <c r="B1155">
        <v>398494728</v>
      </c>
      <c r="C1155">
        <v>484594728</v>
      </c>
      <c r="D1155">
        <v>293725000</v>
      </c>
      <c r="E1155">
        <v>293725000</v>
      </c>
      <c r="F1155">
        <v>293725000</v>
      </c>
      <c r="G1155">
        <v>268400000</v>
      </c>
      <c r="H1155" s="9">
        <v>190869728</v>
      </c>
      <c r="I1155" s="9">
        <v>190869728</v>
      </c>
      <c r="J1155" s="10">
        <v>0.60612504228481823</v>
      </c>
      <c r="K1155" s="10">
        <v>0.60612504228481823</v>
      </c>
    </row>
    <row r="1156" spans="1:11" x14ac:dyDescent="0.25">
      <c r="A1156" s="6" t="s">
        <v>1964</v>
      </c>
      <c r="B1156">
        <v>2036487</v>
      </c>
      <c r="C1156">
        <v>2036487</v>
      </c>
      <c r="D1156">
        <v>0</v>
      </c>
      <c r="E1156">
        <v>0</v>
      </c>
      <c r="F1156">
        <v>0</v>
      </c>
      <c r="G1156">
        <v>0</v>
      </c>
      <c r="H1156" s="9">
        <v>2036487</v>
      </c>
      <c r="I1156" s="9">
        <v>2036487</v>
      </c>
      <c r="J1156" s="10">
        <v>0</v>
      </c>
      <c r="K1156" s="10">
        <v>0</v>
      </c>
    </row>
    <row r="1157" spans="1:11" x14ac:dyDescent="0.25">
      <c r="A1157" s="7" t="s">
        <v>1309</v>
      </c>
      <c r="B1157">
        <v>2036487</v>
      </c>
      <c r="C1157">
        <v>2036487</v>
      </c>
      <c r="D1157">
        <v>0</v>
      </c>
      <c r="E1157">
        <v>0</v>
      </c>
      <c r="F1157">
        <v>0</v>
      </c>
      <c r="G1157">
        <v>0</v>
      </c>
      <c r="H1157" s="9">
        <v>2036487</v>
      </c>
      <c r="I1157" s="9">
        <v>2036487</v>
      </c>
      <c r="J1157" s="10">
        <v>0</v>
      </c>
      <c r="K1157" s="10">
        <v>0</v>
      </c>
    </row>
    <row r="1158" spans="1:11" x14ac:dyDescent="0.25">
      <c r="A1158" s="6" t="s">
        <v>1968</v>
      </c>
      <c r="B1158">
        <v>36210000</v>
      </c>
      <c r="C1158">
        <v>36210000</v>
      </c>
      <c r="D1158">
        <v>0</v>
      </c>
      <c r="E1158">
        <v>0</v>
      </c>
      <c r="F1158">
        <v>0</v>
      </c>
      <c r="G1158">
        <v>0</v>
      </c>
      <c r="H1158" s="9">
        <v>36210000</v>
      </c>
      <c r="I1158" s="9">
        <v>36210000</v>
      </c>
      <c r="J1158" s="10">
        <v>0</v>
      </c>
      <c r="K1158" s="10">
        <v>0</v>
      </c>
    </row>
    <row r="1159" spans="1:11" x14ac:dyDescent="0.25">
      <c r="A1159" s="7" t="s">
        <v>1315</v>
      </c>
      <c r="B1159">
        <v>36210000</v>
      </c>
      <c r="C1159">
        <v>36210000</v>
      </c>
      <c r="D1159">
        <v>0</v>
      </c>
      <c r="E1159">
        <v>0</v>
      </c>
      <c r="F1159">
        <v>0</v>
      </c>
      <c r="G1159">
        <v>0</v>
      </c>
      <c r="H1159" s="9">
        <v>36210000</v>
      </c>
      <c r="I1159" s="9">
        <v>36210000</v>
      </c>
      <c r="J1159" s="10">
        <v>0</v>
      </c>
      <c r="K1159" s="10">
        <v>0</v>
      </c>
    </row>
    <row r="1160" spans="1:11" x14ac:dyDescent="0.25">
      <c r="A1160" s="6" t="s">
        <v>1969</v>
      </c>
      <c r="B1160">
        <v>0</v>
      </c>
      <c r="C1160">
        <v>86100000</v>
      </c>
      <c r="D1160">
        <v>38500000</v>
      </c>
      <c r="E1160">
        <v>38500000</v>
      </c>
      <c r="F1160">
        <v>38500000</v>
      </c>
      <c r="G1160">
        <v>38500000</v>
      </c>
      <c r="H1160" s="9">
        <v>47600000</v>
      </c>
      <c r="I1160" s="9">
        <v>47600000</v>
      </c>
      <c r="J1160" s="10">
        <v>0.44715447154471544</v>
      </c>
      <c r="K1160" s="10">
        <v>0.44715447154471544</v>
      </c>
    </row>
    <row r="1161" spans="1:11" x14ac:dyDescent="0.25">
      <c r="A1161" s="7" t="s">
        <v>1317</v>
      </c>
      <c r="B1161">
        <v>0</v>
      </c>
      <c r="C1161">
        <v>0</v>
      </c>
      <c r="D1161">
        <v>0</v>
      </c>
      <c r="E1161">
        <v>0</v>
      </c>
      <c r="F1161">
        <v>0</v>
      </c>
      <c r="G1161">
        <v>0</v>
      </c>
      <c r="H1161" s="9">
        <v>0</v>
      </c>
      <c r="I1161" s="9">
        <v>0</v>
      </c>
      <c r="J1161" s="10" t="e">
        <v>#DIV/0!</v>
      </c>
      <c r="K1161" s="10" t="e">
        <v>#DIV/0!</v>
      </c>
    </row>
    <row r="1162" spans="1:11" x14ac:dyDescent="0.25">
      <c r="A1162" s="7" t="s">
        <v>1321</v>
      </c>
      <c r="B1162">
        <v>0</v>
      </c>
      <c r="C1162">
        <v>38500000</v>
      </c>
      <c r="D1162">
        <v>38500000</v>
      </c>
      <c r="E1162">
        <v>38500000</v>
      </c>
      <c r="F1162">
        <v>38500000</v>
      </c>
      <c r="G1162">
        <v>38500000</v>
      </c>
      <c r="H1162" s="9">
        <v>0</v>
      </c>
      <c r="I1162" s="9">
        <v>0</v>
      </c>
      <c r="J1162" s="10">
        <v>1</v>
      </c>
      <c r="K1162" s="10">
        <v>1</v>
      </c>
    </row>
    <row r="1163" spans="1:11" x14ac:dyDescent="0.25">
      <c r="A1163" s="7" t="s">
        <v>1323</v>
      </c>
      <c r="B1163">
        <v>0</v>
      </c>
      <c r="C1163">
        <v>47600000</v>
      </c>
      <c r="D1163">
        <v>0</v>
      </c>
      <c r="E1163">
        <v>0</v>
      </c>
      <c r="F1163">
        <v>0</v>
      </c>
      <c r="G1163">
        <v>0</v>
      </c>
      <c r="H1163" s="9">
        <v>47600000</v>
      </c>
      <c r="I1163" s="9">
        <v>47600000</v>
      </c>
      <c r="J1163" s="10">
        <v>0</v>
      </c>
      <c r="K1163" s="10">
        <v>0</v>
      </c>
    </row>
    <row r="1164" spans="1:11" x14ac:dyDescent="0.25">
      <c r="A1164" s="6" t="s">
        <v>1975</v>
      </c>
      <c r="B1164">
        <v>49500000</v>
      </c>
      <c r="C1164">
        <v>49500000</v>
      </c>
      <c r="D1164">
        <v>0</v>
      </c>
      <c r="E1164">
        <v>0</v>
      </c>
      <c r="F1164">
        <v>0</v>
      </c>
      <c r="G1164">
        <v>0</v>
      </c>
      <c r="H1164" s="9">
        <v>49500000</v>
      </c>
      <c r="I1164" s="9">
        <v>49500000</v>
      </c>
      <c r="J1164" s="10">
        <v>0</v>
      </c>
      <c r="K1164" s="10">
        <v>0</v>
      </c>
    </row>
    <row r="1165" spans="1:11" x14ac:dyDescent="0.25">
      <c r="A1165" s="7" t="s">
        <v>1355</v>
      </c>
      <c r="B1165">
        <v>49500000</v>
      </c>
      <c r="C1165">
        <v>49500000</v>
      </c>
      <c r="D1165">
        <v>0</v>
      </c>
      <c r="E1165">
        <v>0</v>
      </c>
      <c r="F1165">
        <v>0</v>
      </c>
      <c r="G1165">
        <v>0</v>
      </c>
      <c r="H1165" s="9">
        <v>49500000</v>
      </c>
      <c r="I1165" s="9">
        <v>49500000</v>
      </c>
      <c r="J1165" s="10">
        <v>0</v>
      </c>
      <c r="K1165" s="10">
        <v>0</v>
      </c>
    </row>
    <row r="1166" spans="1:11" x14ac:dyDescent="0.25">
      <c r="A1166" s="6" t="s">
        <v>1977</v>
      </c>
      <c r="B1166">
        <v>309648241</v>
      </c>
      <c r="C1166">
        <v>309648241</v>
      </c>
      <c r="D1166">
        <v>255225000</v>
      </c>
      <c r="E1166">
        <v>255225000</v>
      </c>
      <c r="F1166">
        <v>255225000</v>
      </c>
      <c r="G1166">
        <v>229900000</v>
      </c>
      <c r="H1166" s="9">
        <v>54423241</v>
      </c>
      <c r="I1166" s="9">
        <v>54423241</v>
      </c>
      <c r="J1166" s="10">
        <v>0.82424172401483142</v>
      </c>
      <c r="K1166" s="10">
        <v>0.82424172401483142</v>
      </c>
    </row>
    <row r="1167" spans="1:11" x14ac:dyDescent="0.25">
      <c r="A1167" s="7" t="s">
        <v>1411</v>
      </c>
      <c r="B1167">
        <v>309648241</v>
      </c>
      <c r="C1167">
        <v>309648241</v>
      </c>
      <c r="D1167">
        <v>255225000</v>
      </c>
      <c r="E1167">
        <v>255225000</v>
      </c>
      <c r="F1167">
        <v>255225000</v>
      </c>
      <c r="G1167">
        <v>229900000</v>
      </c>
      <c r="H1167" s="9">
        <v>54423241</v>
      </c>
      <c r="I1167" s="9">
        <v>54423241</v>
      </c>
      <c r="J1167" s="10">
        <v>0.82424172401483142</v>
      </c>
      <c r="K1167" s="10">
        <v>0.82424172401483142</v>
      </c>
    </row>
    <row r="1168" spans="1:11" x14ac:dyDescent="0.25">
      <c r="A1168" s="7" t="s">
        <v>1425</v>
      </c>
      <c r="B1168">
        <v>0</v>
      </c>
      <c r="C1168">
        <v>0</v>
      </c>
      <c r="D1168">
        <v>0</v>
      </c>
      <c r="E1168">
        <v>0</v>
      </c>
      <c r="F1168">
        <v>0</v>
      </c>
      <c r="G1168">
        <v>0</v>
      </c>
      <c r="H1168" s="9">
        <v>0</v>
      </c>
      <c r="I1168" s="9">
        <v>0</v>
      </c>
      <c r="J1168" s="10" t="e">
        <v>#DIV/0!</v>
      </c>
      <c r="K1168" s="10" t="e">
        <v>#DIV/0!</v>
      </c>
    </row>
    <row r="1169" spans="1:11" x14ac:dyDescent="0.25">
      <c r="A1169" s="6" t="s">
        <v>1979</v>
      </c>
      <c r="B1169">
        <v>1100000</v>
      </c>
      <c r="C1169">
        <v>1100000</v>
      </c>
      <c r="D1169">
        <v>0</v>
      </c>
      <c r="E1169">
        <v>0</v>
      </c>
      <c r="F1169">
        <v>0</v>
      </c>
      <c r="G1169">
        <v>0</v>
      </c>
      <c r="H1169" s="9">
        <v>1100000</v>
      </c>
      <c r="I1169" s="9">
        <v>1100000</v>
      </c>
      <c r="J1169" s="10">
        <v>0</v>
      </c>
      <c r="K1169" s="10">
        <v>0</v>
      </c>
    </row>
    <row r="1170" spans="1:11" x14ac:dyDescent="0.25">
      <c r="A1170" s="7" t="s">
        <v>1433</v>
      </c>
      <c r="B1170">
        <v>1100000</v>
      </c>
      <c r="C1170">
        <v>1100000</v>
      </c>
      <c r="D1170">
        <v>0</v>
      </c>
      <c r="E1170">
        <v>0</v>
      </c>
      <c r="F1170">
        <v>0</v>
      </c>
      <c r="G1170">
        <v>0</v>
      </c>
      <c r="H1170" s="9">
        <v>1100000</v>
      </c>
      <c r="I1170" s="9">
        <v>1100000</v>
      </c>
      <c r="J1170" s="10">
        <v>0</v>
      </c>
      <c r="K1170" s="10">
        <v>0</v>
      </c>
    </row>
    <row r="1171" spans="1:11" x14ac:dyDescent="0.25">
      <c r="A1171" s="5" t="s">
        <v>1974</v>
      </c>
      <c r="B1171">
        <v>7038713887</v>
      </c>
      <c r="C1171">
        <v>6967215998.7199993</v>
      </c>
      <c r="D1171">
        <v>6701607345.6900005</v>
      </c>
      <c r="E1171">
        <v>6701607345</v>
      </c>
      <c r="F1171">
        <v>6701607345</v>
      </c>
      <c r="G1171">
        <v>6353657345</v>
      </c>
      <c r="H1171" s="9">
        <v>265608653.02999878</v>
      </c>
      <c r="I1171" s="9">
        <v>265608653.71999931</v>
      </c>
      <c r="J1171" s="10">
        <v>0.96187736205124175</v>
      </c>
      <c r="K1171" s="10">
        <v>0.96187736195220641</v>
      </c>
    </row>
    <row r="1172" spans="1:11" x14ac:dyDescent="0.25">
      <c r="A1172" s="6" t="s">
        <v>1969</v>
      </c>
      <c r="B1172">
        <v>3500000000</v>
      </c>
      <c r="C1172">
        <v>987200000</v>
      </c>
      <c r="D1172">
        <v>987200000</v>
      </c>
      <c r="E1172">
        <v>987200000</v>
      </c>
      <c r="F1172">
        <v>987200000</v>
      </c>
      <c r="G1172">
        <v>639250000</v>
      </c>
      <c r="H1172" s="9">
        <v>0</v>
      </c>
      <c r="I1172" s="9">
        <v>0</v>
      </c>
      <c r="J1172" s="10">
        <v>1</v>
      </c>
      <c r="K1172" s="10">
        <v>1</v>
      </c>
    </row>
    <row r="1173" spans="1:11" x14ac:dyDescent="0.25">
      <c r="A1173" s="7" t="s">
        <v>1347</v>
      </c>
      <c r="B1173">
        <v>3500000000</v>
      </c>
      <c r="C1173">
        <v>987200000</v>
      </c>
      <c r="D1173">
        <v>987200000</v>
      </c>
      <c r="E1173">
        <v>987200000</v>
      </c>
      <c r="F1173">
        <v>987200000</v>
      </c>
      <c r="G1173">
        <v>639250000</v>
      </c>
      <c r="H1173" s="9">
        <v>0</v>
      </c>
      <c r="I1173" s="9">
        <v>0</v>
      </c>
      <c r="J1173" s="10">
        <v>1</v>
      </c>
      <c r="K1173" s="10">
        <v>1</v>
      </c>
    </row>
    <row r="1174" spans="1:11" x14ac:dyDescent="0.25">
      <c r="A1174" s="6" t="s">
        <v>1975</v>
      </c>
      <c r="B1174">
        <v>75000000</v>
      </c>
      <c r="C1174">
        <v>75000000</v>
      </c>
      <c r="D1174">
        <v>0</v>
      </c>
      <c r="E1174">
        <v>0</v>
      </c>
      <c r="F1174">
        <v>0</v>
      </c>
      <c r="G1174">
        <v>0</v>
      </c>
      <c r="H1174" s="9">
        <v>75000000</v>
      </c>
      <c r="I1174" s="9">
        <v>75000000</v>
      </c>
      <c r="J1174" s="10">
        <v>0</v>
      </c>
      <c r="K1174" s="10">
        <v>0</v>
      </c>
    </row>
    <row r="1175" spans="1:11" x14ac:dyDescent="0.25">
      <c r="A1175" s="7" t="s">
        <v>1357</v>
      </c>
      <c r="B1175">
        <v>75000000</v>
      </c>
      <c r="C1175">
        <v>75000000</v>
      </c>
      <c r="D1175">
        <v>0</v>
      </c>
      <c r="E1175">
        <v>0</v>
      </c>
      <c r="F1175">
        <v>0</v>
      </c>
      <c r="G1175">
        <v>0</v>
      </c>
      <c r="H1175" s="9">
        <v>75000000</v>
      </c>
      <c r="I1175" s="9">
        <v>75000000</v>
      </c>
      <c r="J1175" s="10">
        <v>0</v>
      </c>
      <c r="K1175" s="10">
        <v>0</v>
      </c>
    </row>
    <row r="1176" spans="1:11" x14ac:dyDescent="0.25">
      <c r="A1176" s="6" t="s">
        <v>1976</v>
      </c>
      <c r="B1176">
        <v>491779254</v>
      </c>
      <c r="C1176">
        <v>846044571.65999997</v>
      </c>
      <c r="D1176">
        <v>684691034</v>
      </c>
      <c r="E1176">
        <v>684691034</v>
      </c>
      <c r="F1176">
        <v>684691034</v>
      </c>
      <c r="G1176">
        <v>684691034</v>
      </c>
      <c r="H1176" s="9">
        <v>161353537.65999997</v>
      </c>
      <c r="I1176" s="9">
        <v>161353537.65999997</v>
      </c>
      <c r="J1176" s="10">
        <v>0.8092848260424238</v>
      </c>
      <c r="K1176" s="10">
        <v>0.8092848260424238</v>
      </c>
    </row>
    <row r="1177" spans="1:11" x14ac:dyDescent="0.25">
      <c r="A1177" s="7" t="s">
        <v>1391</v>
      </c>
      <c r="B1177">
        <v>491779254</v>
      </c>
      <c r="C1177">
        <v>491779254</v>
      </c>
      <c r="D1177">
        <v>491779254</v>
      </c>
      <c r="E1177">
        <v>491779254</v>
      </c>
      <c r="F1177">
        <v>491779254</v>
      </c>
      <c r="G1177">
        <v>491779254</v>
      </c>
      <c r="H1177" s="9">
        <v>0</v>
      </c>
      <c r="I1177" s="9">
        <v>0</v>
      </c>
      <c r="J1177" s="10">
        <v>1</v>
      </c>
      <c r="K1177" s="10">
        <v>1</v>
      </c>
    </row>
    <row r="1178" spans="1:11" x14ac:dyDescent="0.25">
      <c r="A1178" s="7" t="s">
        <v>1371</v>
      </c>
      <c r="B1178">
        <v>0</v>
      </c>
      <c r="C1178">
        <v>219223814</v>
      </c>
      <c r="D1178">
        <v>192911780</v>
      </c>
      <c r="E1178">
        <v>192911780</v>
      </c>
      <c r="F1178">
        <v>192911780</v>
      </c>
      <c r="G1178">
        <v>192911780</v>
      </c>
      <c r="H1178" s="9">
        <v>26312034</v>
      </c>
      <c r="I1178" s="9">
        <v>26312034</v>
      </c>
      <c r="J1178" s="10">
        <v>0.8799763879666832</v>
      </c>
      <c r="K1178" s="10">
        <v>0.8799763879666832</v>
      </c>
    </row>
    <row r="1179" spans="1:11" x14ac:dyDescent="0.25">
      <c r="A1179" s="7" t="s">
        <v>1369</v>
      </c>
      <c r="B1179">
        <v>0</v>
      </c>
      <c r="C1179">
        <v>135041503.66</v>
      </c>
      <c r="D1179">
        <v>0</v>
      </c>
      <c r="E1179">
        <v>0</v>
      </c>
      <c r="F1179">
        <v>0</v>
      </c>
      <c r="G1179">
        <v>0</v>
      </c>
      <c r="H1179" s="9">
        <v>135041503.66</v>
      </c>
      <c r="I1179" s="9">
        <v>135041503.66</v>
      </c>
      <c r="J1179" s="10">
        <v>0</v>
      </c>
      <c r="K1179" s="10">
        <v>0</v>
      </c>
    </row>
    <row r="1180" spans="1:11" x14ac:dyDescent="0.25">
      <c r="A1180" s="6" t="s">
        <v>1977</v>
      </c>
      <c r="B1180">
        <v>2942680073</v>
      </c>
      <c r="C1180">
        <v>5029716867.0599995</v>
      </c>
      <c r="D1180">
        <v>5029716311.6900005</v>
      </c>
      <c r="E1180">
        <v>5029716311</v>
      </c>
      <c r="F1180">
        <v>5029716311</v>
      </c>
      <c r="G1180">
        <v>5029716311</v>
      </c>
      <c r="H1180" s="9">
        <v>555.36999893188477</v>
      </c>
      <c r="I1180" s="9">
        <v>556.05999946594238</v>
      </c>
      <c r="J1180" s="10">
        <v>0.99999988958225405</v>
      </c>
      <c r="K1180" s="10">
        <v>0.99999988944506935</v>
      </c>
    </row>
    <row r="1181" spans="1:11" x14ac:dyDescent="0.25">
      <c r="A1181" s="7" t="s">
        <v>1413</v>
      </c>
      <c r="B1181">
        <v>2942680073</v>
      </c>
      <c r="C1181">
        <v>2942680073</v>
      </c>
      <c r="D1181">
        <v>2942679517.6900001</v>
      </c>
      <c r="E1181">
        <v>2942679517</v>
      </c>
      <c r="F1181">
        <v>2942679517</v>
      </c>
      <c r="G1181">
        <v>2942679517</v>
      </c>
      <c r="H1181" s="9">
        <v>555.30999994277954</v>
      </c>
      <c r="I1181" s="9">
        <v>556</v>
      </c>
      <c r="J1181" s="10">
        <v>0.99999981129107274</v>
      </c>
      <c r="K1181" s="10">
        <v>0.99999981105659252</v>
      </c>
    </row>
    <row r="1182" spans="1:11" x14ac:dyDescent="0.25">
      <c r="A1182" s="7" t="s">
        <v>1427</v>
      </c>
      <c r="B1182">
        <v>0</v>
      </c>
      <c r="C1182">
        <v>2087036794.0599999</v>
      </c>
      <c r="D1182">
        <v>2087036794</v>
      </c>
      <c r="E1182">
        <v>2087036794</v>
      </c>
      <c r="F1182">
        <v>2087036794</v>
      </c>
      <c r="G1182">
        <v>2087036794</v>
      </c>
      <c r="H1182" s="9">
        <v>5.9999942779541016E-2</v>
      </c>
      <c r="I1182" s="9">
        <v>5.9999942779541016E-2</v>
      </c>
      <c r="J1182" s="10">
        <v>0.99999999997125111</v>
      </c>
      <c r="K1182" s="10">
        <v>0.99999999997125111</v>
      </c>
    </row>
    <row r="1183" spans="1:11" x14ac:dyDescent="0.25">
      <c r="A1183" s="6" t="s">
        <v>1978</v>
      </c>
      <c r="B1183">
        <v>29254560</v>
      </c>
      <c r="C1183">
        <v>29254560</v>
      </c>
      <c r="D1183">
        <v>0</v>
      </c>
      <c r="E1183">
        <v>0</v>
      </c>
      <c r="F1183">
        <v>0</v>
      </c>
      <c r="G1183">
        <v>0</v>
      </c>
      <c r="H1183" s="9">
        <v>29254560</v>
      </c>
      <c r="I1183" s="9">
        <v>29254560</v>
      </c>
      <c r="J1183" s="10">
        <v>0</v>
      </c>
      <c r="K1183" s="10">
        <v>0</v>
      </c>
    </row>
    <row r="1184" spans="1:11" x14ac:dyDescent="0.25">
      <c r="A1184" s="7" t="s">
        <v>1429</v>
      </c>
      <c r="B1184">
        <v>29254560</v>
      </c>
      <c r="C1184">
        <v>29254560</v>
      </c>
      <c r="D1184">
        <v>0</v>
      </c>
      <c r="E1184">
        <v>0</v>
      </c>
      <c r="F1184">
        <v>0</v>
      </c>
      <c r="G1184">
        <v>0</v>
      </c>
      <c r="H1184" s="9">
        <v>29254560</v>
      </c>
      <c r="I1184" s="9">
        <v>29254560</v>
      </c>
      <c r="J1184" s="10">
        <v>0</v>
      </c>
      <c r="K1184" s="10">
        <v>0</v>
      </c>
    </row>
    <row r="1185" spans="1:11" x14ac:dyDescent="0.25">
      <c r="A1185" s="2" t="s">
        <v>1981</v>
      </c>
      <c r="B1185">
        <v>14005178047.010002</v>
      </c>
      <c r="C1185">
        <v>16855173637.840002</v>
      </c>
      <c r="D1185">
        <v>16855173637.840002</v>
      </c>
      <c r="E1185">
        <v>16855173637.840002</v>
      </c>
      <c r="F1185">
        <v>16855173637.840002</v>
      </c>
      <c r="G1185">
        <v>16855173637.840002</v>
      </c>
      <c r="H1185" s="9">
        <v>0</v>
      </c>
      <c r="I1185" s="9">
        <v>0</v>
      </c>
      <c r="J1185" s="10">
        <v>1</v>
      </c>
      <c r="K1185" s="10">
        <v>1</v>
      </c>
    </row>
    <row r="1186" spans="1:11" x14ac:dyDescent="0.25">
      <c r="A1186" s="3" t="s">
        <v>1712</v>
      </c>
      <c r="B1186">
        <v>14005178047.010002</v>
      </c>
      <c r="C1186">
        <v>16855173637.840002</v>
      </c>
      <c r="D1186">
        <v>16855173637.840002</v>
      </c>
      <c r="E1186">
        <v>16855173637.840002</v>
      </c>
      <c r="F1186">
        <v>16855173637.840002</v>
      </c>
      <c r="G1186">
        <v>16855173637.840002</v>
      </c>
      <c r="H1186" s="9">
        <v>0</v>
      </c>
      <c r="I1186" s="9">
        <v>0</v>
      </c>
      <c r="J1186" s="10">
        <v>1</v>
      </c>
      <c r="K1186" s="10">
        <v>1</v>
      </c>
    </row>
    <row r="1187" spans="1:11" x14ac:dyDescent="0.25">
      <c r="A1187" s="4" t="s">
        <v>1983</v>
      </c>
      <c r="B1187">
        <v>14005178047.010002</v>
      </c>
      <c r="C1187">
        <v>16855173637.840002</v>
      </c>
      <c r="D1187">
        <v>16855173637.840002</v>
      </c>
      <c r="E1187">
        <v>16855173637.840002</v>
      </c>
      <c r="F1187">
        <v>16855173637.840002</v>
      </c>
      <c r="G1187">
        <v>16855173637.840002</v>
      </c>
      <c r="H1187" s="9">
        <v>0</v>
      </c>
      <c r="I1187" s="9">
        <v>0</v>
      </c>
      <c r="J1187" s="10">
        <v>1</v>
      </c>
      <c r="K1187" s="10">
        <v>1</v>
      </c>
    </row>
    <row r="1188" spans="1:11" x14ac:dyDescent="0.25">
      <c r="A1188" s="5" t="s">
        <v>1986</v>
      </c>
      <c r="B1188">
        <v>9271030059.5300007</v>
      </c>
      <c r="C1188">
        <v>9374501518.9800014</v>
      </c>
      <c r="D1188">
        <v>9374501518.9800014</v>
      </c>
      <c r="E1188">
        <v>9374501518.9800014</v>
      </c>
      <c r="F1188">
        <v>9374501518.9800014</v>
      </c>
      <c r="G1188">
        <v>9374501518.9800014</v>
      </c>
      <c r="H1188" s="9">
        <v>0</v>
      </c>
      <c r="I1188" s="9">
        <v>0</v>
      </c>
      <c r="J1188" s="10">
        <v>1</v>
      </c>
      <c r="K1188" s="10">
        <v>1</v>
      </c>
    </row>
    <row r="1189" spans="1:11" x14ac:dyDescent="0.25">
      <c r="A1189" s="6" t="s">
        <v>1722</v>
      </c>
      <c r="B1189">
        <v>3600000000</v>
      </c>
      <c r="C1189">
        <v>3600000000</v>
      </c>
      <c r="D1189">
        <v>3600000000</v>
      </c>
      <c r="E1189">
        <v>3600000000</v>
      </c>
      <c r="F1189">
        <v>3600000000</v>
      </c>
      <c r="G1189">
        <v>3600000000</v>
      </c>
      <c r="H1189" s="9">
        <v>0</v>
      </c>
      <c r="I1189" s="9">
        <v>0</v>
      </c>
      <c r="J1189" s="10">
        <v>1</v>
      </c>
      <c r="K1189" s="10">
        <v>1</v>
      </c>
    </row>
    <row r="1190" spans="1:11" x14ac:dyDescent="0.25">
      <c r="A1190" s="7" t="s">
        <v>1483</v>
      </c>
      <c r="B1190">
        <v>3600000000</v>
      </c>
      <c r="C1190">
        <v>3600000000</v>
      </c>
      <c r="D1190">
        <v>3600000000</v>
      </c>
      <c r="E1190">
        <v>3600000000</v>
      </c>
      <c r="F1190">
        <v>3600000000</v>
      </c>
      <c r="G1190">
        <v>3600000000</v>
      </c>
      <c r="H1190" s="9">
        <v>0</v>
      </c>
      <c r="I1190" s="9">
        <v>0</v>
      </c>
      <c r="J1190" s="10">
        <v>1</v>
      </c>
      <c r="K1190" s="10">
        <v>1</v>
      </c>
    </row>
    <row r="1191" spans="1:11" x14ac:dyDescent="0.25">
      <c r="A1191" s="6" t="s">
        <v>1985</v>
      </c>
      <c r="B1191">
        <v>5671030059.5299997</v>
      </c>
      <c r="C1191">
        <v>5774501518.9799995</v>
      </c>
      <c r="D1191">
        <v>5774501518.9799995</v>
      </c>
      <c r="E1191">
        <v>5774501518.9799995</v>
      </c>
      <c r="F1191">
        <v>5774501518.9799995</v>
      </c>
      <c r="G1191">
        <v>5774501518.9799995</v>
      </c>
      <c r="H1191" s="9">
        <v>0</v>
      </c>
      <c r="I1191" s="9">
        <v>0</v>
      </c>
      <c r="J1191" s="10">
        <v>1</v>
      </c>
      <c r="K1191" s="10">
        <v>1</v>
      </c>
    </row>
    <row r="1192" spans="1:11" x14ac:dyDescent="0.25">
      <c r="A1192" s="7" t="s">
        <v>1447</v>
      </c>
      <c r="B1192">
        <v>3124762667.8499999</v>
      </c>
      <c r="C1192">
        <v>3124762667.8499999</v>
      </c>
      <c r="D1192">
        <v>3124762667.8499999</v>
      </c>
      <c r="E1192">
        <v>3124762667.8499999</v>
      </c>
      <c r="F1192">
        <v>3124762667.8499999</v>
      </c>
      <c r="G1192">
        <v>3124762667.8499999</v>
      </c>
      <c r="H1192" s="9">
        <v>0</v>
      </c>
      <c r="I1192" s="9">
        <v>0</v>
      </c>
      <c r="J1192" s="10">
        <v>1</v>
      </c>
      <c r="K1192" s="10">
        <v>1</v>
      </c>
    </row>
    <row r="1193" spans="1:11" x14ac:dyDescent="0.25">
      <c r="A1193" s="7" t="s">
        <v>1451</v>
      </c>
      <c r="B1193">
        <v>593264534.53999996</v>
      </c>
      <c r="C1193">
        <v>593264534.53999996</v>
      </c>
      <c r="D1193">
        <v>593264534.53999996</v>
      </c>
      <c r="E1193">
        <v>593264534.53999996</v>
      </c>
      <c r="F1193">
        <v>593264534.53999996</v>
      </c>
      <c r="G1193">
        <v>593264534.53999996</v>
      </c>
      <c r="H1193" s="9">
        <v>0</v>
      </c>
      <c r="I1193" s="9">
        <v>0</v>
      </c>
      <c r="J1193" s="10">
        <v>1</v>
      </c>
      <c r="K1193" s="10">
        <v>1</v>
      </c>
    </row>
    <row r="1194" spans="1:11" x14ac:dyDescent="0.25">
      <c r="A1194" s="7" t="s">
        <v>1453</v>
      </c>
      <c r="B1194">
        <v>966637777.76999998</v>
      </c>
      <c r="C1194">
        <v>966637777.76999998</v>
      </c>
      <c r="D1194">
        <v>966637777.76999998</v>
      </c>
      <c r="E1194">
        <v>966637777.76999998</v>
      </c>
      <c r="F1194">
        <v>966637777.76999998</v>
      </c>
      <c r="G1194">
        <v>966637777.76999998</v>
      </c>
      <c r="H1194" s="9">
        <v>0</v>
      </c>
      <c r="I1194" s="9">
        <v>0</v>
      </c>
      <c r="J1194" s="10">
        <v>1</v>
      </c>
      <c r="K1194" s="10">
        <v>1</v>
      </c>
    </row>
    <row r="1195" spans="1:11" x14ac:dyDescent="0.25">
      <c r="A1195" s="7" t="s">
        <v>1455</v>
      </c>
      <c r="B1195">
        <v>986365079.37</v>
      </c>
      <c r="C1195">
        <v>986365079.37</v>
      </c>
      <c r="D1195">
        <v>986365079.37</v>
      </c>
      <c r="E1195">
        <v>986365079.37</v>
      </c>
      <c r="F1195">
        <v>986365079.37</v>
      </c>
      <c r="G1195">
        <v>986365079.37</v>
      </c>
      <c r="H1195" s="9">
        <v>0</v>
      </c>
      <c r="I1195" s="9">
        <v>0</v>
      </c>
      <c r="J1195" s="10">
        <v>1</v>
      </c>
      <c r="K1195" s="10">
        <v>1</v>
      </c>
    </row>
    <row r="1196" spans="1:11" x14ac:dyDescent="0.25">
      <c r="A1196" s="7" t="s">
        <v>1481</v>
      </c>
      <c r="B1196">
        <v>0</v>
      </c>
      <c r="C1196">
        <v>103471459.45</v>
      </c>
      <c r="D1196">
        <v>103471459.45</v>
      </c>
      <c r="E1196">
        <v>103471459.45</v>
      </c>
      <c r="F1196">
        <v>103471459.45</v>
      </c>
      <c r="G1196">
        <v>103471459.45</v>
      </c>
      <c r="H1196" s="9">
        <v>0</v>
      </c>
      <c r="I1196" s="9">
        <v>0</v>
      </c>
      <c r="J1196" s="10">
        <v>1</v>
      </c>
      <c r="K1196" s="10">
        <v>1</v>
      </c>
    </row>
    <row r="1197" spans="1:11" x14ac:dyDescent="0.25">
      <c r="A1197" s="5" t="s">
        <v>1987</v>
      </c>
      <c r="B1197">
        <v>1643941798.96</v>
      </c>
      <c r="C1197">
        <v>2821797946.3199997</v>
      </c>
      <c r="D1197">
        <v>2821797946.3199997</v>
      </c>
      <c r="E1197">
        <v>2821797946.3199997</v>
      </c>
      <c r="F1197">
        <v>2821797946.3199997</v>
      </c>
      <c r="G1197">
        <v>2821797946.3199997</v>
      </c>
      <c r="H1197" s="9">
        <v>0</v>
      </c>
      <c r="I1197" s="9">
        <v>0</v>
      </c>
      <c r="J1197" s="10">
        <v>1</v>
      </c>
      <c r="K1197" s="10">
        <v>1</v>
      </c>
    </row>
    <row r="1198" spans="1:11" x14ac:dyDescent="0.25">
      <c r="A1198" s="6" t="s">
        <v>1985</v>
      </c>
      <c r="B1198">
        <v>1643941798.96</v>
      </c>
      <c r="C1198">
        <v>2821797946.3199997</v>
      </c>
      <c r="D1198">
        <v>2821797946.3199997</v>
      </c>
      <c r="E1198">
        <v>2821797946.3199997</v>
      </c>
      <c r="F1198">
        <v>2821797946.3199997</v>
      </c>
      <c r="G1198">
        <v>2821797946.3199997</v>
      </c>
      <c r="H1198" s="9">
        <v>0</v>
      </c>
      <c r="I1198" s="9">
        <v>0</v>
      </c>
      <c r="J1198" s="10">
        <v>1</v>
      </c>
      <c r="K1198" s="10">
        <v>1</v>
      </c>
    </row>
    <row r="1199" spans="1:11" x14ac:dyDescent="0.25">
      <c r="A1199" s="7" t="s">
        <v>1457</v>
      </c>
      <c r="B1199">
        <v>684975749.55999994</v>
      </c>
      <c r="C1199">
        <v>2342314921.6199999</v>
      </c>
      <c r="D1199">
        <v>2342314921.6199999</v>
      </c>
      <c r="E1199">
        <v>2342314921.6199999</v>
      </c>
      <c r="F1199">
        <v>2342314921.6199999</v>
      </c>
      <c r="G1199">
        <v>2342314921.6199999</v>
      </c>
      <c r="H1199" s="9">
        <v>0</v>
      </c>
      <c r="I1199" s="9">
        <v>0</v>
      </c>
      <c r="J1199" s="10">
        <v>1</v>
      </c>
      <c r="K1199" s="10">
        <v>1</v>
      </c>
    </row>
    <row r="1200" spans="1:11" x14ac:dyDescent="0.25">
      <c r="A1200" s="7" t="s">
        <v>1459</v>
      </c>
      <c r="B1200">
        <v>479483024.69999999</v>
      </c>
      <c r="C1200">
        <v>479483024.69999999</v>
      </c>
      <c r="D1200">
        <v>479483024.69999999</v>
      </c>
      <c r="E1200">
        <v>479483024.69999999</v>
      </c>
      <c r="F1200">
        <v>479483024.69999999</v>
      </c>
      <c r="G1200">
        <v>479483024.69999999</v>
      </c>
      <c r="H1200" s="9">
        <v>0</v>
      </c>
      <c r="I1200" s="9">
        <v>0</v>
      </c>
      <c r="J1200" s="10">
        <v>1</v>
      </c>
      <c r="K1200" s="10">
        <v>1</v>
      </c>
    </row>
    <row r="1201" spans="1:11" x14ac:dyDescent="0.25">
      <c r="A1201" s="7" t="s">
        <v>1461</v>
      </c>
      <c r="B1201">
        <v>479483024.69999999</v>
      </c>
      <c r="C1201">
        <v>0</v>
      </c>
      <c r="D1201">
        <v>0</v>
      </c>
      <c r="E1201">
        <v>0</v>
      </c>
      <c r="F1201">
        <v>0</v>
      </c>
      <c r="G1201">
        <v>0</v>
      </c>
      <c r="H1201" s="9">
        <v>0</v>
      </c>
      <c r="I1201" s="9">
        <v>0</v>
      </c>
      <c r="J1201" s="10" t="e">
        <v>#DIV/0!</v>
      </c>
      <c r="K1201" s="10" t="e">
        <v>#DIV/0!</v>
      </c>
    </row>
    <row r="1202" spans="1:11" x14ac:dyDescent="0.25">
      <c r="A1202" s="5" t="s">
        <v>1984</v>
      </c>
      <c r="B1202">
        <v>940618719.58000004</v>
      </c>
      <c r="C1202">
        <v>920062619.04999995</v>
      </c>
      <c r="D1202">
        <v>920062619.04999995</v>
      </c>
      <c r="E1202">
        <v>920062619.04999995</v>
      </c>
      <c r="F1202">
        <v>920062619.04999995</v>
      </c>
      <c r="G1202">
        <v>920062619.04999995</v>
      </c>
      <c r="H1202" s="9">
        <v>0</v>
      </c>
      <c r="I1202" s="9">
        <v>0</v>
      </c>
      <c r="J1202" s="10">
        <v>1</v>
      </c>
      <c r="K1202" s="10">
        <v>1</v>
      </c>
    </row>
    <row r="1203" spans="1:11" x14ac:dyDescent="0.25">
      <c r="A1203" s="6" t="s">
        <v>1985</v>
      </c>
      <c r="B1203">
        <v>657576719.58000004</v>
      </c>
      <c r="C1203">
        <v>920062619.04999995</v>
      </c>
      <c r="D1203">
        <v>920062619.04999995</v>
      </c>
      <c r="E1203">
        <v>920062619.04999995</v>
      </c>
      <c r="F1203">
        <v>920062619.04999995</v>
      </c>
      <c r="G1203">
        <v>920062619.04999995</v>
      </c>
      <c r="H1203" s="9">
        <v>0</v>
      </c>
      <c r="I1203" s="9">
        <v>0</v>
      </c>
      <c r="J1203" s="10">
        <v>1</v>
      </c>
      <c r="K1203" s="10">
        <v>1</v>
      </c>
    </row>
    <row r="1204" spans="1:11" x14ac:dyDescent="0.25">
      <c r="A1204" s="7" t="s">
        <v>1463</v>
      </c>
      <c r="B1204">
        <v>657576719.58000004</v>
      </c>
      <c r="C1204">
        <v>920062619.04999995</v>
      </c>
      <c r="D1204">
        <v>920062619.04999995</v>
      </c>
      <c r="E1204">
        <v>920062619.04999995</v>
      </c>
      <c r="F1204">
        <v>920062619.04999995</v>
      </c>
      <c r="G1204">
        <v>920062619.04999995</v>
      </c>
      <c r="H1204" s="9">
        <v>0</v>
      </c>
      <c r="I1204" s="9">
        <v>0</v>
      </c>
      <c r="J1204" s="10">
        <v>1</v>
      </c>
      <c r="K1204" s="10">
        <v>1</v>
      </c>
    </row>
    <row r="1205" spans="1:11" x14ac:dyDescent="0.25">
      <c r="A1205" s="6" t="s">
        <v>1982</v>
      </c>
      <c r="B1205">
        <v>283042000</v>
      </c>
      <c r="C1205">
        <v>0</v>
      </c>
      <c r="D1205">
        <v>0</v>
      </c>
      <c r="E1205">
        <v>0</v>
      </c>
      <c r="F1205">
        <v>0</v>
      </c>
      <c r="G1205">
        <v>0</v>
      </c>
      <c r="H1205" s="9">
        <v>0</v>
      </c>
      <c r="I1205" s="9">
        <v>0</v>
      </c>
      <c r="J1205" s="10" t="e">
        <v>#DIV/0!</v>
      </c>
      <c r="K1205" s="10" t="e">
        <v>#DIV/0!</v>
      </c>
    </row>
    <row r="1206" spans="1:11" x14ac:dyDescent="0.25">
      <c r="A1206" s="7" t="s">
        <v>1443</v>
      </c>
      <c r="B1206">
        <v>283042000</v>
      </c>
      <c r="C1206">
        <v>0</v>
      </c>
      <c r="D1206">
        <v>0</v>
      </c>
      <c r="E1206">
        <v>0</v>
      </c>
      <c r="F1206">
        <v>0</v>
      </c>
      <c r="G1206">
        <v>0</v>
      </c>
      <c r="H1206" s="9">
        <v>0</v>
      </c>
      <c r="I1206" s="9">
        <v>0</v>
      </c>
      <c r="J1206" s="10" t="e">
        <v>#DIV/0!</v>
      </c>
      <c r="K1206" s="10" t="e">
        <v>#DIV/0!</v>
      </c>
    </row>
    <row r="1207" spans="1:11" x14ac:dyDescent="0.25">
      <c r="A1207" s="5" t="s">
        <v>1988</v>
      </c>
      <c r="B1207">
        <v>1295641762.0999999</v>
      </c>
      <c r="C1207">
        <v>2519391197.4899998</v>
      </c>
      <c r="D1207">
        <v>2519391197.4899998</v>
      </c>
      <c r="E1207">
        <v>2519391197.4899998</v>
      </c>
      <c r="F1207">
        <v>2519391197.4899998</v>
      </c>
      <c r="G1207">
        <v>2519391197.4899998</v>
      </c>
      <c r="H1207" s="9">
        <v>0</v>
      </c>
      <c r="I1207" s="9">
        <v>0</v>
      </c>
      <c r="J1207" s="10">
        <v>1</v>
      </c>
      <c r="K1207" s="10">
        <v>1</v>
      </c>
    </row>
    <row r="1208" spans="1:11" x14ac:dyDescent="0.25">
      <c r="A1208" s="6" t="s">
        <v>1985</v>
      </c>
      <c r="B1208">
        <v>1295641762.0999999</v>
      </c>
      <c r="C1208">
        <v>2519391197.4899998</v>
      </c>
      <c r="D1208">
        <v>2519391197.4899998</v>
      </c>
      <c r="E1208">
        <v>2519391197.4899998</v>
      </c>
      <c r="F1208">
        <v>2519391197.4899998</v>
      </c>
      <c r="G1208">
        <v>2519391197.4899998</v>
      </c>
      <c r="H1208" s="9">
        <v>0</v>
      </c>
      <c r="I1208" s="9">
        <v>0</v>
      </c>
      <c r="J1208" s="10">
        <v>1</v>
      </c>
      <c r="K1208" s="10">
        <v>1</v>
      </c>
    </row>
    <row r="1209" spans="1:11" x14ac:dyDescent="0.25">
      <c r="A1209" s="7" t="s">
        <v>1465</v>
      </c>
      <c r="B1209">
        <v>117785614.73999999</v>
      </c>
      <c r="C1209">
        <v>117785614.73999999</v>
      </c>
      <c r="D1209">
        <v>117785614.73999999</v>
      </c>
      <c r="E1209">
        <v>117785614.73999999</v>
      </c>
      <c r="F1209">
        <v>117785614.73999999</v>
      </c>
      <c r="G1209">
        <v>117785614.73999999</v>
      </c>
      <c r="H1209" s="9">
        <v>0</v>
      </c>
      <c r="I1209" s="9">
        <v>0</v>
      </c>
      <c r="J1209" s="10">
        <v>1</v>
      </c>
      <c r="K1209" s="10">
        <v>1</v>
      </c>
    </row>
    <row r="1210" spans="1:11" x14ac:dyDescent="0.25">
      <c r="A1210" s="7" t="s">
        <v>1467</v>
      </c>
      <c r="B1210">
        <v>1177856147.3599999</v>
      </c>
      <c r="C1210">
        <v>0</v>
      </c>
      <c r="D1210">
        <v>0</v>
      </c>
      <c r="E1210">
        <v>0</v>
      </c>
      <c r="F1210">
        <v>0</v>
      </c>
      <c r="G1210">
        <v>0</v>
      </c>
      <c r="H1210" s="9">
        <v>0</v>
      </c>
      <c r="I1210" s="9">
        <v>0</v>
      </c>
      <c r="J1210" s="10" t="e">
        <v>#DIV/0!</v>
      </c>
      <c r="K1210" s="10" t="e">
        <v>#DIV/0!</v>
      </c>
    </row>
    <row r="1211" spans="1:11" x14ac:dyDescent="0.25">
      <c r="A1211" s="7" t="s">
        <v>1477</v>
      </c>
      <c r="B1211">
        <v>0</v>
      </c>
      <c r="C1211">
        <v>2401605582.75</v>
      </c>
      <c r="D1211">
        <v>2401605582.75</v>
      </c>
      <c r="E1211">
        <v>2401605582.75</v>
      </c>
      <c r="F1211">
        <v>2401605582.75</v>
      </c>
      <c r="G1211">
        <v>2401605582.75</v>
      </c>
      <c r="H1211" s="9">
        <v>0</v>
      </c>
      <c r="I1211" s="9">
        <v>0</v>
      </c>
      <c r="J1211" s="10">
        <v>1</v>
      </c>
      <c r="K1211" s="10">
        <v>1</v>
      </c>
    </row>
    <row r="1212" spans="1:11" x14ac:dyDescent="0.25">
      <c r="A1212" s="5" t="s">
        <v>1989</v>
      </c>
      <c r="B1212">
        <v>853945706.84000003</v>
      </c>
      <c r="C1212">
        <v>1219420356</v>
      </c>
      <c r="D1212">
        <v>1219420356</v>
      </c>
      <c r="E1212">
        <v>1219420356</v>
      </c>
      <c r="F1212">
        <v>1219420356</v>
      </c>
      <c r="G1212">
        <v>1219420356</v>
      </c>
      <c r="H1212" s="9">
        <v>0</v>
      </c>
      <c r="I1212" s="9">
        <v>0</v>
      </c>
      <c r="J1212" s="10">
        <v>1</v>
      </c>
      <c r="K1212" s="10">
        <v>1</v>
      </c>
    </row>
    <row r="1213" spans="1:11" x14ac:dyDescent="0.25">
      <c r="A1213" s="6" t="s">
        <v>1985</v>
      </c>
      <c r="B1213">
        <v>853945706.84000003</v>
      </c>
      <c r="C1213">
        <v>1219420356</v>
      </c>
      <c r="D1213">
        <v>1219420356</v>
      </c>
      <c r="E1213">
        <v>1219420356</v>
      </c>
      <c r="F1213">
        <v>1219420356</v>
      </c>
      <c r="G1213">
        <v>1219420356</v>
      </c>
      <c r="H1213" s="9">
        <v>0</v>
      </c>
      <c r="I1213" s="9">
        <v>0</v>
      </c>
      <c r="J1213" s="10">
        <v>1</v>
      </c>
      <c r="K1213" s="10">
        <v>1</v>
      </c>
    </row>
    <row r="1214" spans="1:11" x14ac:dyDescent="0.25">
      <c r="A1214" s="7" t="s">
        <v>1469</v>
      </c>
      <c r="B1214">
        <v>500588862.63</v>
      </c>
      <c r="C1214">
        <v>439167000</v>
      </c>
      <c r="D1214">
        <v>439167000</v>
      </c>
      <c r="E1214">
        <v>439167000</v>
      </c>
      <c r="F1214">
        <v>439167000</v>
      </c>
      <c r="G1214">
        <v>439167000</v>
      </c>
      <c r="H1214" s="9">
        <v>0</v>
      </c>
      <c r="I1214" s="9">
        <v>0</v>
      </c>
      <c r="J1214" s="10">
        <v>1</v>
      </c>
      <c r="K1214" s="10">
        <v>1</v>
      </c>
    </row>
    <row r="1215" spans="1:11" x14ac:dyDescent="0.25">
      <c r="A1215" s="7" t="s">
        <v>1471</v>
      </c>
      <c r="B1215">
        <v>117785614.73999999</v>
      </c>
      <c r="C1215">
        <v>93400000</v>
      </c>
      <c r="D1215">
        <v>93400000</v>
      </c>
      <c r="E1215">
        <v>93400000</v>
      </c>
      <c r="F1215">
        <v>93400000</v>
      </c>
      <c r="G1215">
        <v>93400000</v>
      </c>
      <c r="H1215" s="9">
        <v>0</v>
      </c>
      <c r="I1215" s="9">
        <v>0</v>
      </c>
      <c r="J1215" s="10">
        <v>1</v>
      </c>
      <c r="K1215" s="10">
        <v>1</v>
      </c>
    </row>
    <row r="1216" spans="1:11" x14ac:dyDescent="0.25">
      <c r="A1216" s="7" t="s">
        <v>1473</v>
      </c>
      <c r="B1216">
        <v>58892807.369999997</v>
      </c>
      <c r="C1216">
        <v>58892807.369999997</v>
      </c>
      <c r="D1216">
        <v>58892807.369999997</v>
      </c>
      <c r="E1216">
        <v>58892807.369999997</v>
      </c>
      <c r="F1216">
        <v>58892807.369999997</v>
      </c>
      <c r="G1216">
        <v>58892807.369999997</v>
      </c>
      <c r="H1216" s="9">
        <v>0</v>
      </c>
      <c r="I1216" s="9">
        <v>0</v>
      </c>
      <c r="J1216" s="10">
        <v>1</v>
      </c>
      <c r="K1216" s="10">
        <v>1</v>
      </c>
    </row>
    <row r="1217" spans="1:11" x14ac:dyDescent="0.25">
      <c r="A1217" s="7" t="s">
        <v>1475</v>
      </c>
      <c r="B1217">
        <v>176678422.09999999</v>
      </c>
      <c r="C1217">
        <v>0</v>
      </c>
      <c r="D1217">
        <v>0</v>
      </c>
      <c r="E1217">
        <v>0</v>
      </c>
      <c r="F1217">
        <v>0</v>
      </c>
      <c r="G1217">
        <v>0</v>
      </c>
      <c r="H1217" s="9">
        <v>0</v>
      </c>
      <c r="I1217" s="9">
        <v>0</v>
      </c>
      <c r="J1217" s="10" t="e">
        <v>#DIV/0!</v>
      </c>
      <c r="K1217" s="10" t="e">
        <v>#DIV/0!</v>
      </c>
    </row>
    <row r="1218" spans="1:11" x14ac:dyDescent="0.25">
      <c r="A1218" s="7" t="s">
        <v>1479</v>
      </c>
      <c r="B1218">
        <v>0</v>
      </c>
      <c r="C1218">
        <v>627960548.63</v>
      </c>
      <c r="D1218">
        <v>627960548.63</v>
      </c>
      <c r="E1218">
        <v>627960548.63</v>
      </c>
      <c r="F1218">
        <v>627960548.63</v>
      </c>
      <c r="G1218">
        <v>627960548.63</v>
      </c>
      <c r="H1218" s="9">
        <v>0</v>
      </c>
      <c r="I1218" s="9">
        <v>0</v>
      </c>
      <c r="J1218" s="10">
        <v>1</v>
      </c>
      <c r="K1218" s="10">
        <v>1</v>
      </c>
    </row>
    <row r="1219" spans="1:11" x14ac:dyDescent="0.25">
      <c r="A1219" s="2" t="s">
        <v>1990</v>
      </c>
      <c r="B1219">
        <v>11806391447</v>
      </c>
      <c r="C1219">
        <v>9261954745</v>
      </c>
      <c r="D1219">
        <v>5783907740.6899996</v>
      </c>
      <c r="E1219">
        <v>5783907740.6899996</v>
      </c>
      <c r="F1219">
        <v>5783907740.6899996</v>
      </c>
      <c r="G1219">
        <v>5783907740.6899996</v>
      </c>
      <c r="H1219" s="9">
        <v>3478047004.3100004</v>
      </c>
      <c r="I1219" s="9">
        <v>3478047004.3100004</v>
      </c>
      <c r="J1219" s="10">
        <v>0.62448024201504559</v>
      </c>
      <c r="K1219" s="10">
        <v>0.62448024201504559</v>
      </c>
    </row>
    <row r="1220" spans="1:11" x14ac:dyDescent="0.25">
      <c r="A1220" s="3" t="s">
        <v>1715</v>
      </c>
      <c r="B1220">
        <v>11653908868</v>
      </c>
      <c r="C1220">
        <v>9109472166</v>
      </c>
      <c r="D1220">
        <v>5631426162.6899996</v>
      </c>
      <c r="E1220">
        <v>5631426162.6899996</v>
      </c>
      <c r="F1220">
        <v>5631426162.6899996</v>
      </c>
      <c r="G1220">
        <v>5631426162.6899996</v>
      </c>
      <c r="H1220" s="9">
        <v>3478046003.3100004</v>
      </c>
      <c r="I1220" s="9">
        <v>3478046003.3100004</v>
      </c>
      <c r="J1220" s="10">
        <v>0.61819456276606399</v>
      </c>
      <c r="K1220" s="10">
        <v>0.61819456276606399</v>
      </c>
    </row>
    <row r="1221" spans="1:11" x14ac:dyDescent="0.25">
      <c r="A1221" s="4" t="s">
        <v>1991</v>
      </c>
      <c r="B1221">
        <v>11653908868</v>
      </c>
      <c r="C1221">
        <v>9109472166</v>
      </c>
      <c r="D1221">
        <v>5631426162.6899996</v>
      </c>
      <c r="E1221">
        <v>5631426162.6899996</v>
      </c>
      <c r="F1221">
        <v>5631426162.6899996</v>
      </c>
      <c r="G1221">
        <v>5631426162.6899996</v>
      </c>
      <c r="H1221" s="9">
        <v>3478046003.3100004</v>
      </c>
      <c r="I1221" s="9">
        <v>3478046003.3100004</v>
      </c>
      <c r="J1221" s="10">
        <v>0.61819456276606399</v>
      </c>
      <c r="K1221" s="10">
        <v>0.61819456276606399</v>
      </c>
    </row>
    <row r="1222" spans="1:11" x14ac:dyDescent="0.25">
      <c r="A1222" s="5" t="s">
        <v>2002</v>
      </c>
      <c r="B1222">
        <v>1249890000</v>
      </c>
      <c r="C1222">
        <v>1469890000</v>
      </c>
      <c r="D1222">
        <v>1274000000</v>
      </c>
      <c r="E1222">
        <v>1274000000</v>
      </c>
      <c r="F1222">
        <v>1274000000</v>
      </c>
      <c r="G1222">
        <v>1274000000</v>
      </c>
      <c r="H1222" s="9">
        <v>195890000</v>
      </c>
      <c r="I1222" s="9">
        <v>195890000</v>
      </c>
      <c r="J1222" s="10">
        <v>0.86673152412765586</v>
      </c>
      <c r="K1222" s="10">
        <v>0.86673152412765586</v>
      </c>
    </row>
    <row r="1223" spans="1:11" x14ac:dyDescent="0.25">
      <c r="A1223" s="6" t="s">
        <v>1722</v>
      </c>
      <c r="B1223">
        <v>850000000</v>
      </c>
      <c r="C1223">
        <v>850000000</v>
      </c>
      <c r="D1223">
        <v>850000000</v>
      </c>
      <c r="E1223">
        <v>850000000</v>
      </c>
      <c r="F1223">
        <v>850000000</v>
      </c>
      <c r="G1223">
        <v>850000000</v>
      </c>
      <c r="H1223" s="9">
        <v>0</v>
      </c>
      <c r="I1223" s="9">
        <v>0</v>
      </c>
      <c r="J1223" s="10">
        <v>1</v>
      </c>
      <c r="K1223" s="10">
        <v>1</v>
      </c>
    </row>
    <row r="1224" spans="1:11" x14ac:dyDescent="0.25">
      <c r="A1224" s="7" t="s">
        <v>1583</v>
      </c>
      <c r="B1224">
        <v>850000000</v>
      </c>
      <c r="C1224">
        <v>850000000</v>
      </c>
      <c r="D1224">
        <v>850000000</v>
      </c>
      <c r="E1224">
        <v>850000000</v>
      </c>
      <c r="F1224">
        <v>850000000</v>
      </c>
      <c r="G1224">
        <v>850000000</v>
      </c>
      <c r="H1224" s="9">
        <v>0</v>
      </c>
      <c r="I1224" s="9">
        <v>0</v>
      </c>
      <c r="J1224" s="10">
        <v>1</v>
      </c>
      <c r="K1224" s="10">
        <v>1</v>
      </c>
    </row>
    <row r="1225" spans="1:11" x14ac:dyDescent="0.25">
      <c r="A1225" s="6" t="s">
        <v>2001</v>
      </c>
      <c r="B1225">
        <v>204000000</v>
      </c>
      <c r="C1225">
        <v>204000000</v>
      </c>
      <c r="D1225">
        <v>204000000</v>
      </c>
      <c r="E1225">
        <v>204000000</v>
      </c>
      <c r="F1225">
        <v>204000000</v>
      </c>
      <c r="G1225">
        <v>204000000</v>
      </c>
      <c r="H1225" s="9">
        <v>0</v>
      </c>
      <c r="I1225" s="9">
        <v>0</v>
      </c>
      <c r="J1225" s="10">
        <v>1</v>
      </c>
      <c r="K1225" s="10">
        <v>1</v>
      </c>
    </row>
    <row r="1226" spans="1:11" x14ac:dyDescent="0.25">
      <c r="A1226" s="7" t="s">
        <v>1529</v>
      </c>
      <c r="B1226">
        <v>204000000</v>
      </c>
      <c r="C1226">
        <v>204000000</v>
      </c>
      <c r="D1226">
        <v>204000000</v>
      </c>
      <c r="E1226">
        <v>204000000</v>
      </c>
      <c r="F1226">
        <v>204000000</v>
      </c>
      <c r="G1226">
        <v>204000000</v>
      </c>
      <c r="H1226" s="9">
        <v>0</v>
      </c>
      <c r="I1226" s="9">
        <v>0</v>
      </c>
      <c r="J1226" s="10">
        <v>1</v>
      </c>
      <c r="K1226" s="10">
        <v>1</v>
      </c>
    </row>
    <row r="1227" spans="1:11" x14ac:dyDescent="0.25">
      <c r="A1227" s="6" t="s">
        <v>2004</v>
      </c>
      <c r="B1227">
        <v>195890000</v>
      </c>
      <c r="C1227">
        <v>195890000</v>
      </c>
      <c r="D1227">
        <v>0</v>
      </c>
      <c r="E1227">
        <v>0</v>
      </c>
      <c r="F1227">
        <v>0</v>
      </c>
      <c r="G1227">
        <v>0</v>
      </c>
      <c r="H1227" s="9">
        <v>195890000</v>
      </c>
      <c r="I1227" s="9">
        <v>195890000</v>
      </c>
      <c r="J1227" s="10">
        <v>0</v>
      </c>
      <c r="K1227" s="10">
        <v>0</v>
      </c>
    </row>
    <row r="1228" spans="1:11" x14ac:dyDescent="0.25">
      <c r="A1228" s="7" t="s">
        <v>1555</v>
      </c>
      <c r="B1228">
        <v>195890000</v>
      </c>
      <c r="C1228">
        <v>195890000</v>
      </c>
      <c r="D1228">
        <v>0</v>
      </c>
      <c r="E1228">
        <v>0</v>
      </c>
      <c r="F1228">
        <v>0</v>
      </c>
      <c r="G1228">
        <v>0</v>
      </c>
      <c r="H1228" s="9">
        <v>195890000</v>
      </c>
      <c r="I1228" s="9">
        <v>195890000</v>
      </c>
      <c r="J1228" s="10">
        <v>0</v>
      </c>
      <c r="K1228" s="10">
        <v>0</v>
      </c>
    </row>
    <row r="1229" spans="1:11" x14ac:dyDescent="0.25">
      <c r="A1229" s="6" t="s">
        <v>1741</v>
      </c>
      <c r="B1229">
        <v>0</v>
      </c>
      <c r="C1229">
        <v>220000000</v>
      </c>
      <c r="D1229">
        <v>220000000</v>
      </c>
      <c r="E1229">
        <v>220000000</v>
      </c>
      <c r="F1229">
        <v>220000000</v>
      </c>
      <c r="G1229">
        <v>220000000</v>
      </c>
      <c r="H1229" s="9">
        <v>0</v>
      </c>
      <c r="I1229" s="9">
        <v>0</v>
      </c>
      <c r="J1229" s="10">
        <v>1</v>
      </c>
      <c r="K1229" s="10">
        <v>1</v>
      </c>
    </row>
    <row r="1230" spans="1:11" x14ac:dyDescent="0.25">
      <c r="A1230" s="7" t="s">
        <v>1573</v>
      </c>
      <c r="B1230">
        <v>0</v>
      </c>
      <c r="C1230">
        <v>220000000</v>
      </c>
      <c r="D1230">
        <v>220000000</v>
      </c>
      <c r="E1230">
        <v>220000000</v>
      </c>
      <c r="F1230">
        <v>220000000</v>
      </c>
      <c r="G1230">
        <v>220000000</v>
      </c>
      <c r="H1230" s="9">
        <v>0</v>
      </c>
      <c r="I1230" s="9">
        <v>0</v>
      </c>
      <c r="J1230" s="10">
        <v>1</v>
      </c>
      <c r="K1230" s="10">
        <v>1</v>
      </c>
    </row>
    <row r="1231" spans="1:11" x14ac:dyDescent="0.25">
      <c r="A1231" s="5" t="s">
        <v>1992</v>
      </c>
      <c r="B1231">
        <v>1142759664</v>
      </c>
      <c r="C1231">
        <v>1142759664</v>
      </c>
      <c r="D1231">
        <v>910759663.33000004</v>
      </c>
      <c r="E1231">
        <v>910759663.33000004</v>
      </c>
      <c r="F1231">
        <v>910759663.33000004</v>
      </c>
      <c r="G1231">
        <v>910759663.33000004</v>
      </c>
      <c r="H1231" s="9">
        <v>232000000.66999996</v>
      </c>
      <c r="I1231" s="9">
        <v>232000000.66999996</v>
      </c>
      <c r="J1231" s="10">
        <v>0.79698268325473554</v>
      </c>
      <c r="K1231" s="10">
        <v>0.79698268325473554</v>
      </c>
    </row>
    <row r="1232" spans="1:11" x14ac:dyDescent="0.25">
      <c r="A1232" s="6" t="s">
        <v>1722</v>
      </c>
      <c r="B1232">
        <v>350000000</v>
      </c>
      <c r="C1232">
        <v>350000000</v>
      </c>
      <c r="D1232">
        <v>350000000</v>
      </c>
      <c r="E1232">
        <v>350000000</v>
      </c>
      <c r="F1232">
        <v>350000000</v>
      </c>
      <c r="G1232">
        <v>350000000</v>
      </c>
      <c r="H1232" s="9">
        <v>0</v>
      </c>
      <c r="I1232" s="9">
        <v>0</v>
      </c>
      <c r="J1232" s="10">
        <v>1</v>
      </c>
      <c r="K1232" s="10">
        <v>1</v>
      </c>
    </row>
    <row r="1233" spans="1:11" x14ac:dyDescent="0.25">
      <c r="A1233" s="7" t="s">
        <v>1585</v>
      </c>
      <c r="B1233">
        <v>100000000</v>
      </c>
      <c r="C1233">
        <v>100000000</v>
      </c>
      <c r="D1233">
        <v>100000000</v>
      </c>
      <c r="E1233">
        <v>100000000</v>
      </c>
      <c r="F1233">
        <v>100000000</v>
      </c>
      <c r="G1233">
        <v>100000000</v>
      </c>
      <c r="H1233" s="9">
        <v>0</v>
      </c>
      <c r="I1233" s="9">
        <v>0</v>
      </c>
      <c r="J1233" s="10">
        <v>1</v>
      </c>
      <c r="K1233" s="10">
        <v>1</v>
      </c>
    </row>
    <row r="1234" spans="1:11" x14ac:dyDescent="0.25">
      <c r="A1234" s="7" t="s">
        <v>1487</v>
      </c>
      <c r="B1234">
        <v>250000000</v>
      </c>
      <c r="C1234">
        <v>250000000</v>
      </c>
      <c r="D1234">
        <v>250000000</v>
      </c>
      <c r="E1234">
        <v>250000000</v>
      </c>
      <c r="F1234">
        <v>250000000</v>
      </c>
      <c r="G1234">
        <v>250000000</v>
      </c>
      <c r="H1234" s="9">
        <v>0</v>
      </c>
      <c r="I1234" s="9">
        <v>0</v>
      </c>
      <c r="J1234" s="10">
        <v>1</v>
      </c>
      <c r="K1234" s="10">
        <v>1</v>
      </c>
    </row>
    <row r="1235" spans="1:11" x14ac:dyDescent="0.25">
      <c r="A1235" s="6" t="s">
        <v>2001</v>
      </c>
      <c r="B1235">
        <v>538818744</v>
      </c>
      <c r="C1235">
        <v>538818744</v>
      </c>
      <c r="D1235">
        <v>538818743.33000004</v>
      </c>
      <c r="E1235">
        <v>538818743.33000004</v>
      </c>
      <c r="F1235">
        <v>538818743.33000004</v>
      </c>
      <c r="G1235">
        <v>538818743.33000004</v>
      </c>
      <c r="H1235" s="9">
        <v>0.66999995708465576</v>
      </c>
      <c r="I1235" s="9">
        <v>0.66999995708465576</v>
      </c>
      <c r="J1235" s="10">
        <v>0.99999999875653922</v>
      </c>
      <c r="K1235" s="10">
        <v>0.99999999875653922</v>
      </c>
    </row>
    <row r="1236" spans="1:11" x14ac:dyDescent="0.25">
      <c r="A1236" s="7" t="s">
        <v>1531</v>
      </c>
      <c r="B1236">
        <v>230000000</v>
      </c>
      <c r="C1236">
        <v>230000000</v>
      </c>
      <c r="D1236">
        <v>229999999.34</v>
      </c>
      <c r="E1236">
        <v>229999999.34</v>
      </c>
      <c r="F1236">
        <v>229999999.34</v>
      </c>
      <c r="G1236">
        <v>229999999.34</v>
      </c>
      <c r="H1236" s="9">
        <v>0.65999999642372131</v>
      </c>
      <c r="I1236" s="9">
        <v>0.65999999642372131</v>
      </c>
      <c r="J1236" s="10">
        <v>0.99999999713043475</v>
      </c>
      <c r="K1236" s="10">
        <v>0.99999999713043475</v>
      </c>
    </row>
    <row r="1237" spans="1:11" x14ac:dyDescent="0.25">
      <c r="A1237" s="7" t="s">
        <v>1533</v>
      </c>
      <c r="B1237">
        <v>308818744</v>
      </c>
      <c r="C1237">
        <v>308818744</v>
      </c>
      <c r="D1237">
        <v>308818743.99000001</v>
      </c>
      <c r="E1237">
        <v>308818743.99000001</v>
      </c>
      <c r="F1237">
        <v>308818743.99000001</v>
      </c>
      <c r="G1237">
        <v>308818743.99000001</v>
      </c>
      <c r="H1237" s="9">
        <v>9.9999904632568359E-3</v>
      </c>
      <c r="I1237" s="9">
        <v>9.9999904632568359E-3</v>
      </c>
      <c r="J1237" s="10">
        <v>0.99999999996761857</v>
      </c>
      <c r="K1237" s="10">
        <v>0.99999999996761857</v>
      </c>
    </row>
    <row r="1238" spans="1:11" x14ac:dyDescent="0.25">
      <c r="A1238" s="6" t="s">
        <v>2004</v>
      </c>
      <c r="B1238">
        <v>232000000</v>
      </c>
      <c r="C1238">
        <v>232000000</v>
      </c>
      <c r="D1238">
        <v>0</v>
      </c>
      <c r="E1238">
        <v>0</v>
      </c>
      <c r="F1238">
        <v>0</v>
      </c>
      <c r="G1238">
        <v>0</v>
      </c>
      <c r="H1238" s="9">
        <v>232000000</v>
      </c>
      <c r="I1238" s="9">
        <v>232000000</v>
      </c>
      <c r="J1238" s="10">
        <v>0</v>
      </c>
      <c r="K1238" s="10">
        <v>0</v>
      </c>
    </row>
    <row r="1239" spans="1:11" x14ac:dyDescent="0.25">
      <c r="A1239" s="7" t="s">
        <v>1559</v>
      </c>
      <c r="B1239">
        <v>116000000</v>
      </c>
      <c r="C1239">
        <v>116000000</v>
      </c>
      <c r="D1239">
        <v>0</v>
      </c>
      <c r="E1239">
        <v>0</v>
      </c>
      <c r="F1239">
        <v>0</v>
      </c>
      <c r="G1239">
        <v>0</v>
      </c>
      <c r="H1239" s="9">
        <v>116000000</v>
      </c>
      <c r="I1239" s="9">
        <v>116000000</v>
      </c>
      <c r="J1239" s="10">
        <v>0</v>
      </c>
      <c r="K1239" s="10">
        <v>0</v>
      </c>
    </row>
    <row r="1240" spans="1:11" x14ac:dyDescent="0.25">
      <c r="A1240" s="7" t="s">
        <v>1561</v>
      </c>
      <c r="B1240">
        <v>116000000</v>
      </c>
      <c r="C1240">
        <v>116000000</v>
      </c>
      <c r="D1240">
        <v>0</v>
      </c>
      <c r="E1240">
        <v>0</v>
      </c>
      <c r="F1240">
        <v>0</v>
      </c>
      <c r="G1240">
        <v>0</v>
      </c>
      <c r="H1240" s="9">
        <v>116000000</v>
      </c>
      <c r="I1240" s="9">
        <v>116000000</v>
      </c>
      <c r="J1240" s="10">
        <v>0</v>
      </c>
      <c r="K1240" s="10">
        <v>0</v>
      </c>
    </row>
    <row r="1241" spans="1:11" x14ac:dyDescent="0.25">
      <c r="A1241" s="6" t="s">
        <v>2005</v>
      </c>
      <c r="B1241">
        <v>21940920</v>
      </c>
      <c r="C1241">
        <v>21940920</v>
      </c>
      <c r="D1241">
        <v>21940920</v>
      </c>
      <c r="E1241">
        <v>21940920</v>
      </c>
      <c r="F1241">
        <v>21940920</v>
      </c>
      <c r="G1241">
        <v>21940920</v>
      </c>
      <c r="H1241" s="9">
        <v>0</v>
      </c>
      <c r="I1241" s="9">
        <v>0</v>
      </c>
      <c r="J1241" s="10">
        <v>1</v>
      </c>
      <c r="K1241" s="10">
        <v>1</v>
      </c>
    </row>
    <row r="1242" spans="1:11" x14ac:dyDescent="0.25">
      <c r="A1242" s="7" t="s">
        <v>1579</v>
      </c>
      <c r="B1242">
        <v>21940920</v>
      </c>
      <c r="C1242">
        <v>21940920</v>
      </c>
      <c r="D1242">
        <v>21940920</v>
      </c>
      <c r="E1242">
        <v>21940920</v>
      </c>
      <c r="F1242">
        <v>21940920</v>
      </c>
      <c r="G1242">
        <v>21940920</v>
      </c>
      <c r="H1242" s="9">
        <v>0</v>
      </c>
      <c r="I1242" s="9">
        <v>0</v>
      </c>
      <c r="J1242" s="10">
        <v>1</v>
      </c>
      <c r="K1242" s="10">
        <v>1</v>
      </c>
    </row>
    <row r="1243" spans="1:11" x14ac:dyDescent="0.25">
      <c r="A1243" s="5" t="s">
        <v>1993</v>
      </c>
      <c r="B1243">
        <v>1679760249</v>
      </c>
      <c r="C1243">
        <v>1679760249</v>
      </c>
      <c r="D1243">
        <v>935457248.18000007</v>
      </c>
      <c r="E1243">
        <v>935457248.18000007</v>
      </c>
      <c r="F1243">
        <v>935457248.18000007</v>
      </c>
      <c r="G1243">
        <v>935457248.18000007</v>
      </c>
      <c r="H1243" s="9">
        <v>744303000.81999993</v>
      </c>
      <c r="I1243" s="9">
        <v>744303000.81999993</v>
      </c>
      <c r="J1243" s="10">
        <v>0.55689926508077525</v>
      </c>
      <c r="K1243" s="10">
        <v>0.55689926508077525</v>
      </c>
    </row>
    <row r="1244" spans="1:11" x14ac:dyDescent="0.25">
      <c r="A1244" s="6" t="s">
        <v>1722</v>
      </c>
      <c r="B1244">
        <v>530457249</v>
      </c>
      <c r="C1244">
        <v>530457249</v>
      </c>
      <c r="D1244">
        <v>530457248.85000002</v>
      </c>
      <c r="E1244">
        <v>530457248.85000002</v>
      </c>
      <c r="F1244">
        <v>530457248.85000002</v>
      </c>
      <c r="G1244">
        <v>530457248.85000002</v>
      </c>
      <c r="H1244" s="9">
        <v>0.14999997615814209</v>
      </c>
      <c r="I1244" s="9">
        <v>0.14999997615814209</v>
      </c>
      <c r="J1244" s="10">
        <v>0.99999999971722509</v>
      </c>
      <c r="K1244" s="10">
        <v>0.99999999971722509</v>
      </c>
    </row>
    <row r="1245" spans="1:11" x14ac:dyDescent="0.25">
      <c r="A1245" s="7" t="s">
        <v>1489</v>
      </c>
      <c r="B1245">
        <v>450000000</v>
      </c>
      <c r="C1245">
        <v>450000000</v>
      </c>
      <c r="D1245">
        <v>450000000</v>
      </c>
      <c r="E1245">
        <v>450000000</v>
      </c>
      <c r="F1245">
        <v>450000000</v>
      </c>
      <c r="G1245">
        <v>450000000</v>
      </c>
      <c r="H1245" s="9">
        <v>0</v>
      </c>
      <c r="I1245" s="9">
        <v>0</v>
      </c>
      <c r="J1245" s="10">
        <v>1</v>
      </c>
      <c r="K1245" s="10">
        <v>1</v>
      </c>
    </row>
    <row r="1246" spans="1:11" x14ac:dyDescent="0.25">
      <c r="A1246" s="7" t="s">
        <v>1491</v>
      </c>
      <c r="B1246">
        <v>80457249</v>
      </c>
      <c r="C1246">
        <v>80457249</v>
      </c>
      <c r="D1246">
        <v>80457248.849999994</v>
      </c>
      <c r="E1246">
        <v>80457248.849999994</v>
      </c>
      <c r="F1246">
        <v>80457248.849999994</v>
      </c>
      <c r="G1246">
        <v>80457248.849999994</v>
      </c>
      <c r="H1246" s="9">
        <v>0.15000000596046448</v>
      </c>
      <c r="I1246" s="9">
        <v>0.15000000596046448</v>
      </c>
      <c r="J1246" s="10">
        <v>0.99999999813565577</v>
      </c>
      <c r="K1246" s="10">
        <v>0.99999999813565577</v>
      </c>
    </row>
    <row r="1247" spans="1:11" x14ac:dyDescent="0.25">
      <c r="A1247" s="6" t="s">
        <v>1998</v>
      </c>
      <c r="B1247">
        <v>285613000</v>
      </c>
      <c r="C1247">
        <v>285613000</v>
      </c>
      <c r="D1247">
        <v>0</v>
      </c>
      <c r="E1247">
        <v>0</v>
      </c>
      <c r="F1247">
        <v>0</v>
      </c>
      <c r="G1247">
        <v>0</v>
      </c>
      <c r="H1247" s="9">
        <v>285613000</v>
      </c>
      <c r="I1247" s="9">
        <v>285613000</v>
      </c>
      <c r="J1247" s="10">
        <v>0</v>
      </c>
      <c r="K1247" s="10">
        <v>0</v>
      </c>
    </row>
    <row r="1248" spans="1:11" x14ac:dyDescent="0.25">
      <c r="A1248" s="7" t="s">
        <v>1511</v>
      </c>
      <c r="B1248">
        <v>285613000</v>
      </c>
      <c r="C1248">
        <v>285613000</v>
      </c>
      <c r="D1248">
        <v>0</v>
      </c>
      <c r="E1248">
        <v>0</v>
      </c>
      <c r="F1248">
        <v>0</v>
      </c>
      <c r="G1248">
        <v>0</v>
      </c>
      <c r="H1248" s="9">
        <v>285613000</v>
      </c>
      <c r="I1248" s="9">
        <v>285613000</v>
      </c>
      <c r="J1248" s="10">
        <v>0</v>
      </c>
      <c r="K1248" s="10">
        <v>0</v>
      </c>
    </row>
    <row r="1249" spans="1:11" x14ac:dyDescent="0.25">
      <c r="A1249" s="6" t="s">
        <v>2001</v>
      </c>
      <c r="B1249">
        <v>405000000</v>
      </c>
      <c r="C1249">
        <v>405000000</v>
      </c>
      <c r="D1249">
        <v>404999999.33000004</v>
      </c>
      <c r="E1249">
        <v>404999999.33000004</v>
      </c>
      <c r="F1249">
        <v>404999999.33000004</v>
      </c>
      <c r="G1249">
        <v>404999999.33000004</v>
      </c>
      <c r="H1249" s="9">
        <v>0.66999995708465576</v>
      </c>
      <c r="I1249" s="9">
        <v>0.66999995708465576</v>
      </c>
      <c r="J1249" s="10">
        <v>0.9999999983456791</v>
      </c>
      <c r="K1249" s="10">
        <v>0.9999999983456791</v>
      </c>
    </row>
    <row r="1250" spans="1:11" x14ac:dyDescent="0.25">
      <c r="A1250" s="7" t="s">
        <v>1535</v>
      </c>
      <c r="B1250">
        <v>280000000</v>
      </c>
      <c r="C1250">
        <v>280000000</v>
      </c>
      <c r="D1250">
        <v>279999999.99000001</v>
      </c>
      <c r="E1250">
        <v>279999999.99000001</v>
      </c>
      <c r="F1250">
        <v>279999999.99000001</v>
      </c>
      <c r="G1250">
        <v>279999999.99000001</v>
      </c>
      <c r="H1250" s="9">
        <v>9.9999904632568359E-3</v>
      </c>
      <c r="I1250" s="9">
        <v>9.9999904632568359E-3</v>
      </c>
      <c r="J1250" s="10">
        <v>0.99999999996428579</v>
      </c>
      <c r="K1250" s="10">
        <v>0.99999999996428579</v>
      </c>
    </row>
    <row r="1251" spans="1:11" x14ac:dyDescent="0.25">
      <c r="A1251" s="7" t="s">
        <v>1537</v>
      </c>
      <c r="B1251">
        <v>125000000</v>
      </c>
      <c r="C1251">
        <v>125000000</v>
      </c>
      <c r="D1251">
        <v>124999999.34</v>
      </c>
      <c r="E1251">
        <v>124999999.34</v>
      </c>
      <c r="F1251">
        <v>124999999.34</v>
      </c>
      <c r="G1251">
        <v>124999999.34</v>
      </c>
      <c r="H1251" s="9">
        <v>0.65999999642372131</v>
      </c>
      <c r="I1251" s="9">
        <v>0.65999999642372131</v>
      </c>
      <c r="J1251" s="10">
        <v>0.99999999472000001</v>
      </c>
      <c r="K1251" s="10">
        <v>0.99999999472000001</v>
      </c>
    </row>
    <row r="1252" spans="1:11" x14ac:dyDescent="0.25">
      <c r="A1252" s="6" t="s">
        <v>2003</v>
      </c>
      <c r="B1252">
        <v>101630000</v>
      </c>
      <c r="C1252">
        <v>101630000</v>
      </c>
      <c r="D1252">
        <v>0</v>
      </c>
      <c r="E1252">
        <v>0</v>
      </c>
      <c r="F1252">
        <v>0</v>
      </c>
      <c r="G1252">
        <v>0</v>
      </c>
      <c r="H1252" s="9">
        <v>101630000</v>
      </c>
      <c r="I1252" s="9">
        <v>101630000</v>
      </c>
      <c r="J1252" s="10">
        <v>0</v>
      </c>
      <c r="K1252" s="10">
        <v>0</v>
      </c>
    </row>
    <row r="1253" spans="1:11" x14ac:dyDescent="0.25">
      <c r="A1253" s="7" t="s">
        <v>1551</v>
      </c>
      <c r="B1253">
        <v>101630000</v>
      </c>
      <c r="C1253">
        <v>101630000</v>
      </c>
      <c r="D1253">
        <v>0</v>
      </c>
      <c r="E1253">
        <v>0</v>
      </c>
      <c r="F1253">
        <v>0</v>
      </c>
      <c r="G1253">
        <v>0</v>
      </c>
      <c r="H1253" s="9">
        <v>101630000</v>
      </c>
      <c r="I1253" s="9">
        <v>101630000</v>
      </c>
      <c r="J1253" s="10">
        <v>0</v>
      </c>
      <c r="K1253" s="10">
        <v>0</v>
      </c>
    </row>
    <row r="1254" spans="1:11" x14ac:dyDescent="0.25">
      <c r="A1254" s="6" t="s">
        <v>2004</v>
      </c>
      <c r="B1254">
        <v>305230000</v>
      </c>
      <c r="C1254">
        <v>305230000</v>
      </c>
      <c r="D1254">
        <v>0</v>
      </c>
      <c r="E1254">
        <v>0</v>
      </c>
      <c r="F1254">
        <v>0</v>
      </c>
      <c r="G1254">
        <v>0</v>
      </c>
      <c r="H1254" s="9">
        <v>305230000</v>
      </c>
      <c r="I1254" s="9">
        <v>305230000</v>
      </c>
      <c r="J1254" s="10">
        <v>0</v>
      </c>
      <c r="K1254" s="10">
        <v>0</v>
      </c>
    </row>
    <row r="1255" spans="1:11" x14ac:dyDescent="0.25">
      <c r="A1255" s="7" t="s">
        <v>1563</v>
      </c>
      <c r="B1255">
        <v>305230000</v>
      </c>
      <c r="C1255">
        <v>305230000</v>
      </c>
      <c r="D1255">
        <v>0</v>
      </c>
      <c r="E1255">
        <v>0</v>
      </c>
      <c r="F1255">
        <v>0</v>
      </c>
      <c r="G1255">
        <v>0</v>
      </c>
      <c r="H1255" s="9">
        <v>305230000</v>
      </c>
      <c r="I1255" s="9">
        <v>305230000</v>
      </c>
      <c r="J1255" s="10">
        <v>0</v>
      </c>
      <c r="K1255" s="10">
        <v>0</v>
      </c>
    </row>
    <row r="1256" spans="1:11" x14ac:dyDescent="0.25">
      <c r="A1256" s="6" t="s">
        <v>1806</v>
      </c>
      <c r="B1256">
        <v>51830000</v>
      </c>
      <c r="C1256">
        <v>51830000</v>
      </c>
      <c r="D1256">
        <v>0</v>
      </c>
      <c r="E1256">
        <v>0</v>
      </c>
      <c r="F1256">
        <v>0</v>
      </c>
      <c r="G1256">
        <v>0</v>
      </c>
      <c r="H1256" s="9">
        <v>51830000</v>
      </c>
      <c r="I1256" s="9">
        <v>51830000</v>
      </c>
      <c r="J1256" s="10">
        <v>0</v>
      </c>
      <c r="K1256" s="10">
        <v>0</v>
      </c>
    </row>
    <row r="1257" spans="1:11" x14ac:dyDescent="0.25">
      <c r="A1257" s="7" t="s">
        <v>1577</v>
      </c>
      <c r="B1257">
        <v>51830000</v>
      </c>
      <c r="C1257">
        <v>51830000</v>
      </c>
      <c r="D1257">
        <v>0</v>
      </c>
      <c r="E1257">
        <v>0</v>
      </c>
      <c r="F1257">
        <v>0</v>
      </c>
      <c r="G1257">
        <v>0</v>
      </c>
      <c r="H1257" s="9">
        <v>51830000</v>
      </c>
      <c r="I1257" s="9">
        <v>51830000</v>
      </c>
      <c r="J1257" s="10">
        <v>0</v>
      </c>
      <c r="K1257" s="10">
        <v>0</v>
      </c>
    </row>
    <row r="1258" spans="1:11" x14ac:dyDescent="0.25">
      <c r="A1258" s="5" t="s">
        <v>1994</v>
      </c>
      <c r="B1258">
        <v>3017000000</v>
      </c>
      <c r="C1258">
        <v>1181417862</v>
      </c>
      <c r="D1258">
        <v>652417861.34000003</v>
      </c>
      <c r="E1258">
        <v>652417861.34000003</v>
      </c>
      <c r="F1258">
        <v>652417861.34000003</v>
      </c>
      <c r="G1258">
        <v>652417861.34000003</v>
      </c>
      <c r="H1258" s="9">
        <v>529000000.65999997</v>
      </c>
      <c r="I1258" s="9">
        <v>529000000.65999997</v>
      </c>
      <c r="J1258" s="10">
        <v>0.55223294172608339</v>
      </c>
      <c r="K1258" s="10">
        <v>0.55223294172608339</v>
      </c>
    </row>
    <row r="1259" spans="1:11" x14ac:dyDescent="0.25">
      <c r="A1259" s="6" t="s">
        <v>1722</v>
      </c>
      <c r="B1259">
        <v>1928611013</v>
      </c>
      <c r="C1259">
        <v>300000000</v>
      </c>
      <c r="D1259">
        <v>299999999.69</v>
      </c>
      <c r="E1259">
        <v>299999999.69</v>
      </c>
      <c r="F1259">
        <v>299999999.69</v>
      </c>
      <c r="G1259">
        <v>299999999.69</v>
      </c>
      <c r="H1259" s="9">
        <v>0.31000000238418579</v>
      </c>
      <c r="I1259" s="9">
        <v>0.31000000238418579</v>
      </c>
      <c r="J1259" s="10">
        <v>0.99999999896666669</v>
      </c>
      <c r="K1259" s="10">
        <v>0.99999999896666669</v>
      </c>
    </row>
    <row r="1260" spans="1:11" x14ac:dyDescent="0.25">
      <c r="A1260" s="7" t="s">
        <v>1493</v>
      </c>
      <c r="B1260">
        <v>150000000</v>
      </c>
      <c r="C1260">
        <v>150000000</v>
      </c>
      <c r="D1260">
        <v>150000000</v>
      </c>
      <c r="E1260">
        <v>150000000</v>
      </c>
      <c r="F1260">
        <v>150000000</v>
      </c>
      <c r="G1260">
        <v>150000000</v>
      </c>
      <c r="H1260" s="9">
        <v>0</v>
      </c>
      <c r="I1260" s="9">
        <v>0</v>
      </c>
      <c r="J1260" s="10">
        <v>1</v>
      </c>
      <c r="K1260" s="10">
        <v>1</v>
      </c>
    </row>
    <row r="1261" spans="1:11" x14ac:dyDescent="0.25">
      <c r="A1261" s="7" t="s">
        <v>1495</v>
      </c>
      <c r="B1261">
        <v>150000000</v>
      </c>
      <c r="C1261">
        <v>150000000</v>
      </c>
      <c r="D1261">
        <v>149999999.69</v>
      </c>
      <c r="E1261">
        <v>149999999.69</v>
      </c>
      <c r="F1261">
        <v>149999999.69</v>
      </c>
      <c r="G1261">
        <v>149999999.69</v>
      </c>
      <c r="H1261" s="9">
        <v>0.31000000238418579</v>
      </c>
      <c r="I1261" s="9">
        <v>0.31000000238418579</v>
      </c>
      <c r="J1261" s="10">
        <v>0.99999999793333327</v>
      </c>
      <c r="K1261" s="10">
        <v>0.99999999793333327</v>
      </c>
    </row>
    <row r="1262" spans="1:11" x14ac:dyDescent="0.25">
      <c r="A1262" s="7" t="s">
        <v>1497</v>
      </c>
      <c r="B1262">
        <v>1628611013</v>
      </c>
      <c r="C1262">
        <v>0</v>
      </c>
      <c r="D1262">
        <v>0</v>
      </c>
      <c r="E1262">
        <v>0</v>
      </c>
      <c r="F1262">
        <v>0</v>
      </c>
      <c r="G1262">
        <v>0</v>
      </c>
      <c r="H1262" s="9">
        <v>0</v>
      </c>
      <c r="I1262" s="9">
        <v>0</v>
      </c>
      <c r="J1262" s="10" t="e">
        <v>#DIV/0!</v>
      </c>
      <c r="K1262" s="10" t="e">
        <v>#DIV/0!</v>
      </c>
    </row>
    <row r="1263" spans="1:11" x14ac:dyDescent="0.25">
      <c r="A1263" s="6" t="s">
        <v>1755</v>
      </c>
      <c r="B1263">
        <v>271388987</v>
      </c>
      <c r="C1263">
        <v>0</v>
      </c>
      <c r="D1263">
        <v>0</v>
      </c>
      <c r="E1263">
        <v>0</v>
      </c>
      <c r="F1263">
        <v>0</v>
      </c>
      <c r="G1263">
        <v>0</v>
      </c>
      <c r="H1263" s="9">
        <v>0</v>
      </c>
      <c r="I1263" s="9">
        <v>0</v>
      </c>
      <c r="J1263" s="10" t="e">
        <v>#DIV/0!</v>
      </c>
      <c r="K1263" s="10" t="e">
        <v>#DIV/0!</v>
      </c>
    </row>
    <row r="1264" spans="1:11" x14ac:dyDescent="0.25">
      <c r="A1264" s="7" t="s">
        <v>1523</v>
      </c>
      <c r="B1264">
        <v>271388987</v>
      </c>
      <c r="C1264">
        <v>0</v>
      </c>
      <c r="D1264">
        <v>0</v>
      </c>
      <c r="E1264">
        <v>0</v>
      </c>
      <c r="F1264">
        <v>0</v>
      </c>
      <c r="G1264">
        <v>0</v>
      </c>
      <c r="H1264" s="9">
        <v>0</v>
      </c>
      <c r="I1264" s="9">
        <v>0</v>
      </c>
      <c r="J1264" s="10" t="e">
        <v>#DIV/0!</v>
      </c>
      <c r="K1264" s="10" t="e">
        <v>#DIV/0!</v>
      </c>
    </row>
    <row r="1265" spans="1:11" x14ac:dyDescent="0.25">
      <c r="A1265" s="6" t="s">
        <v>2001</v>
      </c>
      <c r="B1265">
        <v>188000000</v>
      </c>
      <c r="C1265">
        <v>352417862</v>
      </c>
      <c r="D1265">
        <v>352417861.64999998</v>
      </c>
      <c r="E1265">
        <v>352417861.64999998</v>
      </c>
      <c r="F1265">
        <v>352417861.64999998</v>
      </c>
      <c r="G1265">
        <v>352417861.64999998</v>
      </c>
      <c r="H1265" s="9">
        <v>0.35000002384185791</v>
      </c>
      <c r="I1265" s="9">
        <v>0.35000002384185791</v>
      </c>
      <c r="J1265" s="10">
        <v>0.99999999900686076</v>
      </c>
      <c r="K1265" s="10">
        <v>0.99999999900686076</v>
      </c>
    </row>
    <row r="1266" spans="1:11" x14ac:dyDescent="0.25">
      <c r="A1266" s="7" t="s">
        <v>1539</v>
      </c>
      <c r="B1266">
        <v>94000000</v>
      </c>
      <c r="C1266">
        <v>94000000</v>
      </c>
      <c r="D1266">
        <v>93999999.989999995</v>
      </c>
      <c r="E1266">
        <v>93999999.989999995</v>
      </c>
      <c r="F1266">
        <v>93999999.989999995</v>
      </c>
      <c r="G1266">
        <v>93999999.989999995</v>
      </c>
      <c r="H1266" s="9">
        <v>1.000000536441803E-2</v>
      </c>
      <c r="I1266" s="9">
        <v>1.000000536441803E-2</v>
      </c>
      <c r="J1266" s="10">
        <v>0.99999999989361699</v>
      </c>
      <c r="K1266" s="10">
        <v>0.99999999989361699</v>
      </c>
    </row>
    <row r="1267" spans="1:11" x14ac:dyDescent="0.25">
      <c r="A1267" s="7" t="s">
        <v>1541</v>
      </c>
      <c r="B1267">
        <v>94000000</v>
      </c>
      <c r="C1267">
        <v>94000000</v>
      </c>
      <c r="D1267">
        <v>93999999.659999996</v>
      </c>
      <c r="E1267">
        <v>93999999.659999996</v>
      </c>
      <c r="F1267">
        <v>93999999.659999996</v>
      </c>
      <c r="G1267">
        <v>93999999.659999996</v>
      </c>
      <c r="H1267" s="9">
        <v>0.34000000357627869</v>
      </c>
      <c r="I1267" s="9">
        <v>0.34000000357627869</v>
      </c>
      <c r="J1267" s="10">
        <v>0.99999999638297865</v>
      </c>
      <c r="K1267" s="10">
        <v>0.99999999638297865</v>
      </c>
    </row>
    <row r="1268" spans="1:11" x14ac:dyDescent="0.25">
      <c r="A1268" s="7" t="s">
        <v>1525</v>
      </c>
      <c r="B1268">
        <v>0</v>
      </c>
      <c r="C1268">
        <v>164417862</v>
      </c>
      <c r="D1268">
        <v>164417862</v>
      </c>
      <c r="E1268">
        <v>164417862</v>
      </c>
      <c r="F1268">
        <v>164417862</v>
      </c>
      <c r="G1268">
        <v>164417862</v>
      </c>
      <c r="H1268" s="9">
        <v>0</v>
      </c>
      <c r="I1268" s="9">
        <v>0</v>
      </c>
      <c r="J1268" s="10">
        <v>1</v>
      </c>
      <c r="K1268" s="10">
        <v>1</v>
      </c>
    </row>
    <row r="1269" spans="1:11" x14ac:dyDescent="0.25">
      <c r="A1269" s="6" t="s">
        <v>1749</v>
      </c>
      <c r="B1269">
        <v>100000000</v>
      </c>
      <c r="C1269">
        <v>0</v>
      </c>
      <c r="D1269">
        <v>0</v>
      </c>
      <c r="E1269">
        <v>0</v>
      </c>
      <c r="F1269">
        <v>0</v>
      </c>
      <c r="G1269">
        <v>0</v>
      </c>
      <c r="H1269" s="9">
        <v>0</v>
      </c>
      <c r="I1269" s="9">
        <v>0</v>
      </c>
      <c r="J1269" s="10" t="e">
        <v>#DIV/0!</v>
      </c>
      <c r="K1269" s="10" t="e">
        <v>#DIV/0!</v>
      </c>
    </row>
    <row r="1270" spans="1:11" x14ac:dyDescent="0.25">
      <c r="A1270" s="7" t="s">
        <v>1549</v>
      </c>
      <c r="B1270">
        <v>100000000</v>
      </c>
      <c r="C1270">
        <v>0</v>
      </c>
      <c r="D1270">
        <v>0</v>
      </c>
      <c r="E1270">
        <v>0</v>
      </c>
      <c r="F1270">
        <v>0</v>
      </c>
      <c r="G1270">
        <v>0</v>
      </c>
      <c r="H1270" s="9">
        <v>0</v>
      </c>
      <c r="I1270" s="9">
        <v>0</v>
      </c>
      <c r="J1270" s="10" t="e">
        <v>#DIV/0!</v>
      </c>
      <c r="K1270" s="10" t="e">
        <v>#DIV/0!</v>
      </c>
    </row>
    <row r="1271" spans="1:11" x14ac:dyDescent="0.25">
      <c r="A1271" s="6" t="s">
        <v>2004</v>
      </c>
      <c r="B1271">
        <v>529000000</v>
      </c>
      <c r="C1271">
        <v>529000000</v>
      </c>
      <c r="D1271">
        <v>0</v>
      </c>
      <c r="E1271">
        <v>0</v>
      </c>
      <c r="F1271">
        <v>0</v>
      </c>
      <c r="G1271">
        <v>0</v>
      </c>
      <c r="H1271" s="9">
        <v>529000000</v>
      </c>
      <c r="I1271" s="9">
        <v>529000000</v>
      </c>
      <c r="J1271" s="10">
        <v>0</v>
      </c>
      <c r="K1271" s="10">
        <v>0</v>
      </c>
    </row>
    <row r="1272" spans="1:11" x14ac:dyDescent="0.25">
      <c r="A1272" s="7" t="s">
        <v>1565</v>
      </c>
      <c r="B1272">
        <v>264500000</v>
      </c>
      <c r="C1272">
        <v>264500000</v>
      </c>
      <c r="D1272">
        <v>0</v>
      </c>
      <c r="E1272">
        <v>0</v>
      </c>
      <c r="F1272">
        <v>0</v>
      </c>
      <c r="G1272">
        <v>0</v>
      </c>
      <c r="H1272" s="9">
        <v>264500000</v>
      </c>
      <c r="I1272" s="9">
        <v>264500000</v>
      </c>
      <c r="J1272" s="10">
        <v>0</v>
      </c>
      <c r="K1272" s="10">
        <v>0</v>
      </c>
    </row>
    <row r="1273" spans="1:11" x14ac:dyDescent="0.25">
      <c r="A1273" s="7" t="s">
        <v>1567</v>
      </c>
      <c r="B1273">
        <v>264500000</v>
      </c>
      <c r="C1273">
        <v>264500000</v>
      </c>
      <c r="D1273">
        <v>0</v>
      </c>
      <c r="E1273">
        <v>0</v>
      </c>
      <c r="F1273">
        <v>0</v>
      </c>
      <c r="G1273">
        <v>0</v>
      </c>
      <c r="H1273" s="9">
        <v>264500000</v>
      </c>
      <c r="I1273" s="9">
        <v>264500000</v>
      </c>
      <c r="J1273" s="10">
        <v>0</v>
      </c>
      <c r="K1273" s="10">
        <v>0</v>
      </c>
    </row>
    <row r="1274" spans="1:11" x14ac:dyDescent="0.25">
      <c r="A1274" s="5" t="s">
        <v>1995</v>
      </c>
      <c r="B1274">
        <v>1011401598</v>
      </c>
      <c r="C1274">
        <v>1011401598</v>
      </c>
      <c r="D1274">
        <v>423731596.85000002</v>
      </c>
      <c r="E1274">
        <v>423731596.85000002</v>
      </c>
      <c r="F1274">
        <v>423731596.85000002</v>
      </c>
      <c r="G1274">
        <v>423731596.85000002</v>
      </c>
      <c r="H1274" s="9">
        <v>587670001.14999998</v>
      </c>
      <c r="I1274" s="9">
        <v>587670001.14999998</v>
      </c>
      <c r="J1274" s="10">
        <v>0.41895484215954348</v>
      </c>
      <c r="K1274" s="10">
        <v>0.41895484215954348</v>
      </c>
    </row>
    <row r="1275" spans="1:11" x14ac:dyDescent="0.25">
      <c r="A1275" s="6" t="s">
        <v>1722</v>
      </c>
      <c r="B1275">
        <v>128731598</v>
      </c>
      <c r="C1275">
        <v>128731598</v>
      </c>
      <c r="D1275">
        <v>128731597.84999999</v>
      </c>
      <c r="E1275">
        <v>128731597.84999999</v>
      </c>
      <c r="F1275">
        <v>128731597.84999999</v>
      </c>
      <c r="G1275">
        <v>128731597.84999999</v>
      </c>
      <c r="H1275" s="9">
        <v>0.15000000596046448</v>
      </c>
      <c r="I1275" s="9">
        <v>0.15000000596046448</v>
      </c>
      <c r="J1275" s="10">
        <v>0.99999999883478485</v>
      </c>
      <c r="K1275" s="10">
        <v>0.99999999883478485</v>
      </c>
    </row>
    <row r="1276" spans="1:11" x14ac:dyDescent="0.25">
      <c r="A1276" s="7" t="s">
        <v>1499</v>
      </c>
      <c r="B1276">
        <v>80457249</v>
      </c>
      <c r="C1276">
        <v>80457249</v>
      </c>
      <c r="D1276">
        <v>80457248.849999994</v>
      </c>
      <c r="E1276">
        <v>80457248.849999994</v>
      </c>
      <c r="F1276">
        <v>80457248.849999994</v>
      </c>
      <c r="G1276">
        <v>80457248.849999994</v>
      </c>
      <c r="H1276" s="9">
        <v>0.15000000596046448</v>
      </c>
      <c r="I1276" s="9">
        <v>0.15000000596046448</v>
      </c>
      <c r="J1276" s="10">
        <v>0.99999999813565577</v>
      </c>
      <c r="K1276" s="10">
        <v>0.99999999813565577</v>
      </c>
    </row>
    <row r="1277" spans="1:11" x14ac:dyDescent="0.25">
      <c r="A1277" s="7" t="s">
        <v>1509</v>
      </c>
      <c r="B1277">
        <v>48274349</v>
      </c>
      <c r="C1277">
        <v>48274349</v>
      </c>
      <c r="D1277">
        <v>48274349</v>
      </c>
      <c r="E1277">
        <v>48274349</v>
      </c>
      <c r="F1277">
        <v>48274349</v>
      </c>
      <c r="G1277">
        <v>48274349</v>
      </c>
      <c r="H1277" s="9">
        <v>0</v>
      </c>
      <c r="I1277" s="9">
        <v>0</v>
      </c>
      <c r="J1277" s="10">
        <v>1</v>
      </c>
      <c r="K1277" s="10">
        <v>1</v>
      </c>
    </row>
    <row r="1278" spans="1:11" x14ac:dyDescent="0.25">
      <c r="A1278" s="6" t="s">
        <v>2001</v>
      </c>
      <c r="B1278">
        <v>295000000</v>
      </c>
      <c r="C1278">
        <v>295000000</v>
      </c>
      <c r="D1278">
        <v>294999999</v>
      </c>
      <c r="E1278">
        <v>294999999</v>
      </c>
      <c r="F1278">
        <v>294999999</v>
      </c>
      <c r="G1278">
        <v>294999999</v>
      </c>
      <c r="H1278" s="9">
        <v>1</v>
      </c>
      <c r="I1278" s="9">
        <v>1</v>
      </c>
      <c r="J1278" s="10">
        <v>0.99999999661016947</v>
      </c>
      <c r="K1278" s="10">
        <v>0.99999999661016947</v>
      </c>
    </row>
    <row r="1279" spans="1:11" x14ac:dyDescent="0.25">
      <c r="A1279" s="7" t="s">
        <v>1543</v>
      </c>
      <c r="B1279">
        <v>190000000</v>
      </c>
      <c r="C1279">
        <v>190000000</v>
      </c>
      <c r="D1279">
        <v>189999999.66</v>
      </c>
      <c r="E1279">
        <v>189999999.66</v>
      </c>
      <c r="F1279">
        <v>189999999.66</v>
      </c>
      <c r="G1279">
        <v>189999999.66</v>
      </c>
      <c r="H1279" s="9">
        <v>0.34000000357627869</v>
      </c>
      <c r="I1279" s="9">
        <v>0.34000000357627869</v>
      </c>
      <c r="J1279" s="10">
        <v>0.99999999821052632</v>
      </c>
      <c r="K1279" s="10">
        <v>0.99999999821052632</v>
      </c>
    </row>
    <row r="1280" spans="1:11" x14ac:dyDescent="0.25">
      <c r="A1280" s="7" t="s">
        <v>1545</v>
      </c>
      <c r="B1280">
        <v>105000000</v>
      </c>
      <c r="C1280">
        <v>105000000</v>
      </c>
      <c r="D1280">
        <v>104999999.34</v>
      </c>
      <c r="E1280">
        <v>104999999.34</v>
      </c>
      <c r="F1280">
        <v>104999999.34</v>
      </c>
      <c r="G1280">
        <v>104999999.34</v>
      </c>
      <c r="H1280" s="9">
        <v>0.65999999642372131</v>
      </c>
      <c r="I1280" s="9">
        <v>0.65999999642372131</v>
      </c>
      <c r="J1280" s="10">
        <v>0.99999999371428572</v>
      </c>
      <c r="K1280" s="10">
        <v>0.99999999371428572</v>
      </c>
    </row>
    <row r="1281" spans="1:11" x14ac:dyDescent="0.25">
      <c r="A1281" s="6" t="s">
        <v>2004</v>
      </c>
      <c r="B1281">
        <v>587670000</v>
      </c>
      <c r="C1281">
        <v>587670000</v>
      </c>
      <c r="D1281">
        <v>0</v>
      </c>
      <c r="E1281">
        <v>0</v>
      </c>
      <c r="F1281">
        <v>0</v>
      </c>
      <c r="G1281">
        <v>0</v>
      </c>
      <c r="H1281" s="9">
        <v>587670000</v>
      </c>
      <c r="I1281" s="9">
        <v>587670000</v>
      </c>
      <c r="J1281" s="10">
        <v>0</v>
      </c>
      <c r="K1281" s="10">
        <v>0</v>
      </c>
    </row>
    <row r="1282" spans="1:11" x14ac:dyDescent="0.25">
      <c r="A1282" s="7" t="s">
        <v>1569</v>
      </c>
      <c r="B1282">
        <v>587670000</v>
      </c>
      <c r="C1282">
        <v>587670000</v>
      </c>
      <c r="D1282">
        <v>0</v>
      </c>
      <c r="E1282">
        <v>0</v>
      </c>
      <c r="F1282">
        <v>0</v>
      </c>
      <c r="G1282">
        <v>0</v>
      </c>
      <c r="H1282" s="9">
        <v>587670000</v>
      </c>
      <c r="I1282" s="9">
        <v>587670000</v>
      </c>
      <c r="J1282" s="10">
        <v>0</v>
      </c>
      <c r="K1282" s="10">
        <v>0</v>
      </c>
    </row>
    <row r="1283" spans="1:11" x14ac:dyDescent="0.25">
      <c r="A1283" s="5" t="s">
        <v>1996</v>
      </c>
      <c r="B1283">
        <v>3553097357</v>
      </c>
      <c r="C1283">
        <v>2624242793</v>
      </c>
      <c r="D1283">
        <v>1435059792.99</v>
      </c>
      <c r="E1283">
        <v>1435059792.99</v>
      </c>
      <c r="F1283">
        <v>1435059792.99</v>
      </c>
      <c r="G1283">
        <v>1435059792.99</v>
      </c>
      <c r="H1283" s="9">
        <v>1189183000.01</v>
      </c>
      <c r="I1283" s="9">
        <v>1189183000.01</v>
      </c>
      <c r="J1283" s="10">
        <v>0.54684718838437141</v>
      </c>
      <c r="K1283" s="10">
        <v>0.54684718838437141</v>
      </c>
    </row>
    <row r="1284" spans="1:11" x14ac:dyDescent="0.25">
      <c r="A1284" s="6" t="s">
        <v>1722</v>
      </c>
      <c r="B1284">
        <v>800000000</v>
      </c>
      <c r="C1284">
        <v>800000000</v>
      </c>
      <c r="D1284">
        <v>800000000</v>
      </c>
      <c r="E1284">
        <v>800000000</v>
      </c>
      <c r="F1284">
        <v>800000000</v>
      </c>
      <c r="G1284">
        <v>800000000</v>
      </c>
      <c r="H1284" s="9">
        <v>0</v>
      </c>
      <c r="I1284" s="9">
        <v>0</v>
      </c>
      <c r="J1284" s="10">
        <v>1</v>
      </c>
      <c r="K1284" s="10">
        <v>1</v>
      </c>
    </row>
    <row r="1285" spans="1:11" x14ac:dyDescent="0.25">
      <c r="A1285" s="7" t="s">
        <v>1501</v>
      </c>
      <c r="B1285">
        <v>800000000</v>
      </c>
      <c r="C1285">
        <v>800000000</v>
      </c>
      <c r="D1285">
        <v>800000000</v>
      </c>
      <c r="E1285">
        <v>800000000</v>
      </c>
      <c r="F1285">
        <v>800000000</v>
      </c>
      <c r="G1285">
        <v>800000000</v>
      </c>
      <c r="H1285" s="9">
        <v>0</v>
      </c>
      <c r="I1285" s="9">
        <v>0</v>
      </c>
      <c r="J1285" s="10">
        <v>1</v>
      </c>
      <c r="K1285" s="10">
        <v>1</v>
      </c>
    </row>
    <row r="1286" spans="1:11" x14ac:dyDescent="0.25">
      <c r="A1286" s="6" t="s">
        <v>1999</v>
      </c>
      <c r="B1286">
        <v>896073000</v>
      </c>
      <c r="C1286">
        <v>896073000</v>
      </c>
      <c r="D1286">
        <v>0</v>
      </c>
      <c r="E1286">
        <v>0</v>
      </c>
      <c r="F1286">
        <v>0</v>
      </c>
      <c r="G1286">
        <v>0</v>
      </c>
      <c r="H1286" s="9">
        <v>896073000</v>
      </c>
      <c r="I1286" s="9">
        <v>896073000</v>
      </c>
      <c r="J1286" s="10">
        <v>0</v>
      </c>
      <c r="K1286" s="10">
        <v>0</v>
      </c>
    </row>
    <row r="1287" spans="1:11" x14ac:dyDescent="0.25">
      <c r="A1287" s="7" t="s">
        <v>1515</v>
      </c>
      <c r="B1287">
        <v>896073000</v>
      </c>
      <c r="C1287">
        <v>896073000</v>
      </c>
      <c r="D1287">
        <v>0</v>
      </c>
      <c r="E1287">
        <v>0</v>
      </c>
      <c r="F1287">
        <v>0</v>
      </c>
      <c r="G1287">
        <v>0</v>
      </c>
      <c r="H1287" s="9">
        <v>896073000</v>
      </c>
      <c r="I1287" s="9">
        <v>896073000</v>
      </c>
      <c r="J1287" s="10">
        <v>0</v>
      </c>
      <c r="K1287" s="10">
        <v>0</v>
      </c>
    </row>
    <row r="1288" spans="1:11" x14ac:dyDescent="0.25">
      <c r="A1288" s="6" t="s">
        <v>2001</v>
      </c>
      <c r="B1288">
        <v>407614357</v>
      </c>
      <c r="C1288">
        <v>407614357</v>
      </c>
      <c r="D1288">
        <v>407614356.99000001</v>
      </c>
      <c r="E1288">
        <v>407614356.99000001</v>
      </c>
      <c r="F1288">
        <v>407614356.99000001</v>
      </c>
      <c r="G1288">
        <v>407614356.99000001</v>
      </c>
      <c r="H1288" s="9">
        <v>9.9999904632568359E-3</v>
      </c>
      <c r="I1288" s="9">
        <v>9.9999904632568359E-3</v>
      </c>
      <c r="J1288" s="10">
        <v>0.99999999997546707</v>
      </c>
      <c r="K1288" s="10">
        <v>0.99999999997546707</v>
      </c>
    </row>
    <row r="1289" spans="1:11" x14ac:dyDescent="0.25">
      <c r="A1289" s="7" t="s">
        <v>1547</v>
      </c>
      <c r="B1289">
        <v>407614357</v>
      </c>
      <c r="C1289">
        <v>407614357</v>
      </c>
      <c r="D1289">
        <v>407614356.99000001</v>
      </c>
      <c r="E1289">
        <v>407614356.99000001</v>
      </c>
      <c r="F1289">
        <v>407614356.99000001</v>
      </c>
      <c r="G1289">
        <v>407614356.99000001</v>
      </c>
      <c r="H1289" s="9">
        <v>9.9999904632568359E-3</v>
      </c>
      <c r="I1289" s="9">
        <v>9.9999904632568359E-3</v>
      </c>
      <c r="J1289" s="10">
        <v>0.99999999997546707</v>
      </c>
      <c r="K1289" s="10">
        <v>0.99999999997546707</v>
      </c>
    </row>
    <row r="1290" spans="1:11" x14ac:dyDescent="0.25">
      <c r="A1290" s="6" t="s">
        <v>2004</v>
      </c>
      <c r="B1290">
        <v>109110000</v>
      </c>
      <c r="C1290">
        <v>109110000</v>
      </c>
      <c r="D1290">
        <v>0</v>
      </c>
      <c r="E1290">
        <v>0</v>
      </c>
      <c r="F1290">
        <v>0</v>
      </c>
      <c r="G1290">
        <v>0</v>
      </c>
      <c r="H1290" s="9">
        <v>109110000</v>
      </c>
      <c r="I1290" s="9">
        <v>109110000</v>
      </c>
      <c r="J1290" s="10">
        <v>0</v>
      </c>
      <c r="K1290" s="10">
        <v>0</v>
      </c>
    </row>
    <row r="1291" spans="1:11" x14ac:dyDescent="0.25">
      <c r="A1291" s="7" t="s">
        <v>1571</v>
      </c>
      <c r="B1291">
        <v>109110000</v>
      </c>
      <c r="C1291">
        <v>109110000</v>
      </c>
      <c r="D1291">
        <v>0</v>
      </c>
      <c r="E1291">
        <v>0</v>
      </c>
      <c r="F1291">
        <v>0</v>
      </c>
      <c r="G1291">
        <v>0</v>
      </c>
      <c r="H1291" s="9">
        <v>109110000</v>
      </c>
      <c r="I1291" s="9">
        <v>109110000</v>
      </c>
      <c r="J1291" s="10">
        <v>0</v>
      </c>
      <c r="K1291" s="10">
        <v>0</v>
      </c>
    </row>
    <row r="1292" spans="1:11" x14ac:dyDescent="0.25">
      <c r="A1292" s="6" t="s">
        <v>1741</v>
      </c>
      <c r="B1292">
        <v>0</v>
      </c>
      <c r="C1292">
        <v>227445436</v>
      </c>
      <c r="D1292">
        <v>227445436</v>
      </c>
      <c r="E1292">
        <v>227445436</v>
      </c>
      <c r="F1292">
        <v>227445436</v>
      </c>
      <c r="G1292">
        <v>227445436</v>
      </c>
      <c r="H1292" s="9">
        <v>0</v>
      </c>
      <c r="I1292" s="9">
        <v>0</v>
      </c>
      <c r="J1292" s="10">
        <v>1</v>
      </c>
      <c r="K1292" s="10">
        <v>1</v>
      </c>
    </row>
    <row r="1293" spans="1:11" x14ac:dyDescent="0.25">
      <c r="A1293" s="7" t="s">
        <v>1575</v>
      </c>
      <c r="B1293">
        <v>0</v>
      </c>
      <c r="C1293">
        <v>227445436</v>
      </c>
      <c r="D1293">
        <v>227445436</v>
      </c>
      <c r="E1293">
        <v>227445436</v>
      </c>
      <c r="F1293">
        <v>227445436</v>
      </c>
      <c r="G1293">
        <v>227445436</v>
      </c>
      <c r="H1293" s="9">
        <v>0</v>
      </c>
      <c r="I1293" s="9">
        <v>0</v>
      </c>
      <c r="J1293" s="10">
        <v>1</v>
      </c>
      <c r="K1293" s="10">
        <v>1</v>
      </c>
    </row>
    <row r="1294" spans="1:11" x14ac:dyDescent="0.25">
      <c r="A1294" s="6" t="s">
        <v>2000</v>
      </c>
      <c r="B1294">
        <v>1340300000</v>
      </c>
      <c r="C1294">
        <v>184000000</v>
      </c>
      <c r="D1294">
        <v>0</v>
      </c>
      <c r="E1294">
        <v>0</v>
      </c>
      <c r="F1294">
        <v>0</v>
      </c>
      <c r="G1294">
        <v>0</v>
      </c>
      <c r="H1294" s="9">
        <v>184000000</v>
      </c>
      <c r="I1294" s="9">
        <v>184000000</v>
      </c>
      <c r="J1294" s="10">
        <v>0</v>
      </c>
      <c r="K1294" s="10">
        <v>0</v>
      </c>
    </row>
    <row r="1295" spans="1:11" x14ac:dyDescent="0.25">
      <c r="A1295" s="7" t="s">
        <v>1519</v>
      </c>
      <c r="B1295">
        <v>1340300000</v>
      </c>
      <c r="C1295">
        <v>184000000</v>
      </c>
      <c r="D1295">
        <v>0</v>
      </c>
      <c r="E1295">
        <v>0</v>
      </c>
      <c r="F1295">
        <v>0</v>
      </c>
      <c r="G1295">
        <v>0</v>
      </c>
      <c r="H1295" s="9">
        <v>184000000</v>
      </c>
      <c r="I1295" s="9">
        <v>184000000</v>
      </c>
      <c r="J1295" s="10">
        <v>0</v>
      </c>
      <c r="K1295" s="10">
        <v>0</v>
      </c>
    </row>
    <row r="1296" spans="1:11" x14ac:dyDescent="0.25">
      <c r="A1296" s="3" t="s">
        <v>1759</v>
      </c>
      <c r="B1296">
        <v>1</v>
      </c>
      <c r="C1296">
        <v>1</v>
      </c>
      <c r="D1296">
        <v>0</v>
      </c>
      <c r="E1296">
        <v>0</v>
      </c>
      <c r="F1296">
        <v>0</v>
      </c>
      <c r="G1296">
        <v>0</v>
      </c>
      <c r="H1296" s="9">
        <v>1</v>
      </c>
      <c r="I1296" s="9">
        <v>1</v>
      </c>
      <c r="J1296" s="10">
        <v>0</v>
      </c>
      <c r="K1296" s="10">
        <v>0</v>
      </c>
    </row>
    <row r="1297" spans="1:11" x14ac:dyDescent="0.25">
      <c r="A1297" s="4" t="s">
        <v>1810</v>
      </c>
      <c r="B1297">
        <v>1</v>
      </c>
      <c r="C1297">
        <v>1</v>
      </c>
      <c r="D1297">
        <v>0</v>
      </c>
      <c r="E1297">
        <v>0</v>
      </c>
      <c r="F1297">
        <v>0</v>
      </c>
      <c r="G1297">
        <v>0</v>
      </c>
      <c r="H1297" s="9">
        <v>1</v>
      </c>
      <c r="I1297" s="9">
        <v>1</v>
      </c>
      <c r="J1297" s="10">
        <v>0</v>
      </c>
      <c r="K1297" s="10">
        <v>0</v>
      </c>
    </row>
    <row r="1298" spans="1:11" x14ac:dyDescent="0.25">
      <c r="A1298" s="5" t="s">
        <v>1955</v>
      </c>
      <c r="B1298">
        <v>1</v>
      </c>
      <c r="C1298">
        <v>1</v>
      </c>
      <c r="D1298">
        <v>0</v>
      </c>
      <c r="E1298">
        <v>0</v>
      </c>
      <c r="F1298">
        <v>0</v>
      </c>
      <c r="G1298">
        <v>0</v>
      </c>
      <c r="H1298" s="9">
        <v>1</v>
      </c>
      <c r="I1298" s="9">
        <v>1</v>
      </c>
      <c r="J1298" s="10">
        <v>0</v>
      </c>
      <c r="K1298" s="10">
        <v>0</v>
      </c>
    </row>
    <row r="1299" spans="1:11" x14ac:dyDescent="0.25">
      <c r="A1299" s="6" t="s">
        <v>1722</v>
      </c>
      <c r="B1299">
        <v>1</v>
      </c>
      <c r="C1299">
        <v>1</v>
      </c>
      <c r="D1299">
        <v>0</v>
      </c>
      <c r="E1299">
        <v>0</v>
      </c>
      <c r="F1299">
        <v>0</v>
      </c>
      <c r="G1299">
        <v>0</v>
      </c>
      <c r="H1299" s="9">
        <v>1</v>
      </c>
      <c r="I1299" s="9">
        <v>1</v>
      </c>
      <c r="J1299" s="10">
        <v>0</v>
      </c>
      <c r="K1299" s="10">
        <v>0</v>
      </c>
    </row>
    <row r="1300" spans="1:11" x14ac:dyDescent="0.25">
      <c r="A1300" s="7" t="s">
        <v>1503</v>
      </c>
      <c r="B1300">
        <v>1</v>
      </c>
      <c r="C1300">
        <v>1</v>
      </c>
      <c r="D1300">
        <v>0</v>
      </c>
      <c r="E1300">
        <v>0</v>
      </c>
      <c r="F1300">
        <v>0</v>
      </c>
      <c r="G1300">
        <v>0</v>
      </c>
      <c r="H1300" s="9">
        <v>1</v>
      </c>
      <c r="I1300" s="9">
        <v>1</v>
      </c>
      <c r="J1300" s="10">
        <v>0</v>
      </c>
      <c r="K1300" s="10">
        <v>0</v>
      </c>
    </row>
    <row r="1301" spans="1:11" x14ac:dyDescent="0.25">
      <c r="A1301" s="3" t="s">
        <v>1765</v>
      </c>
      <c r="B1301">
        <v>152482578</v>
      </c>
      <c r="C1301">
        <v>152482578</v>
      </c>
      <c r="D1301">
        <v>152481578</v>
      </c>
      <c r="E1301">
        <v>152481578</v>
      </c>
      <c r="F1301">
        <v>152481578</v>
      </c>
      <c r="G1301">
        <v>152481578</v>
      </c>
      <c r="H1301" s="9">
        <v>1000</v>
      </c>
      <c r="I1301" s="9">
        <v>1000</v>
      </c>
      <c r="J1301" s="10">
        <v>0.99999344187373329</v>
      </c>
      <c r="K1301" s="10">
        <v>0.99999344187373329</v>
      </c>
    </row>
    <row r="1302" spans="1:11" x14ac:dyDescent="0.25">
      <c r="A1302" s="4" t="s">
        <v>1766</v>
      </c>
      <c r="B1302">
        <v>64365799</v>
      </c>
      <c r="C1302">
        <v>64365799</v>
      </c>
      <c r="D1302">
        <v>64365799</v>
      </c>
      <c r="E1302">
        <v>64365799</v>
      </c>
      <c r="F1302">
        <v>64365799</v>
      </c>
      <c r="G1302">
        <v>64365799</v>
      </c>
      <c r="H1302" s="9">
        <v>0</v>
      </c>
      <c r="I1302" s="9">
        <v>0</v>
      </c>
      <c r="J1302" s="10">
        <v>1</v>
      </c>
      <c r="K1302" s="10">
        <v>1</v>
      </c>
    </row>
    <row r="1303" spans="1:11" x14ac:dyDescent="0.25">
      <c r="A1303" s="5" t="s">
        <v>1997</v>
      </c>
      <c r="B1303">
        <v>64365799</v>
      </c>
      <c r="C1303">
        <v>64365799</v>
      </c>
      <c r="D1303">
        <v>64365799</v>
      </c>
      <c r="E1303">
        <v>64365799</v>
      </c>
      <c r="F1303">
        <v>64365799</v>
      </c>
      <c r="G1303">
        <v>64365799</v>
      </c>
      <c r="H1303" s="9">
        <v>0</v>
      </c>
      <c r="I1303" s="9">
        <v>0</v>
      </c>
      <c r="J1303" s="10">
        <v>1</v>
      </c>
      <c r="K1303" s="10">
        <v>1</v>
      </c>
    </row>
    <row r="1304" spans="1:11" x14ac:dyDescent="0.25">
      <c r="A1304" s="6" t="s">
        <v>1722</v>
      </c>
      <c r="B1304">
        <v>64365799</v>
      </c>
      <c r="C1304">
        <v>64365799</v>
      </c>
      <c r="D1304">
        <v>64365799</v>
      </c>
      <c r="E1304">
        <v>64365799</v>
      </c>
      <c r="F1304">
        <v>64365799</v>
      </c>
      <c r="G1304">
        <v>64365799</v>
      </c>
      <c r="H1304" s="9">
        <v>0</v>
      </c>
      <c r="I1304" s="9">
        <v>0</v>
      </c>
      <c r="J1304" s="10">
        <v>1</v>
      </c>
      <c r="K1304" s="10">
        <v>1</v>
      </c>
    </row>
    <row r="1305" spans="1:11" x14ac:dyDescent="0.25">
      <c r="A1305" s="7" t="s">
        <v>1505</v>
      </c>
      <c r="B1305">
        <v>64365799</v>
      </c>
      <c r="C1305">
        <v>64365799</v>
      </c>
      <c r="D1305">
        <v>64365799</v>
      </c>
      <c r="E1305">
        <v>64365799</v>
      </c>
      <c r="F1305">
        <v>64365799</v>
      </c>
      <c r="G1305">
        <v>64365799</v>
      </c>
      <c r="H1305" s="9">
        <v>0</v>
      </c>
      <c r="I1305" s="9">
        <v>0</v>
      </c>
      <c r="J1305" s="10">
        <v>1</v>
      </c>
      <c r="K1305" s="10">
        <v>1</v>
      </c>
    </row>
    <row r="1306" spans="1:11" x14ac:dyDescent="0.25">
      <c r="A1306" s="4" t="s">
        <v>1888</v>
      </c>
      <c r="B1306">
        <v>88116779</v>
      </c>
      <c r="C1306">
        <v>88116779</v>
      </c>
      <c r="D1306">
        <v>88115779</v>
      </c>
      <c r="E1306">
        <v>88115779</v>
      </c>
      <c r="F1306">
        <v>88115779</v>
      </c>
      <c r="G1306">
        <v>88115779</v>
      </c>
      <c r="H1306" s="9">
        <v>1000</v>
      </c>
      <c r="I1306" s="9">
        <v>1000</v>
      </c>
      <c r="J1306" s="10">
        <v>0.99998865142358417</v>
      </c>
      <c r="K1306" s="10">
        <v>0.99998865142358417</v>
      </c>
    </row>
    <row r="1307" spans="1:11" x14ac:dyDescent="0.25">
      <c r="A1307" s="5" t="s">
        <v>1889</v>
      </c>
      <c r="B1307">
        <v>88116779</v>
      </c>
      <c r="C1307">
        <v>88116779</v>
      </c>
      <c r="D1307">
        <v>88115779</v>
      </c>
      <c r="E1307">
        <v>88115779</v>
      </c>
      <c r="F1307">
        <v>88115779</v>
      </c>
      <c r="G1307">
        <v>88115779</v>
      </c>
      <c r="H1307" s="9">
        <v>1000</v>
      </c>
      <c r="I1307" s="9">
        <v>1000</v>
      </c>
      <c r="J1307" s="10">
        <v>0.99998865142358417</v>
      </c>
      <c r="K1307" s="10">
        <v>0.99998865142358417</v>
      </c>
    </row>
    <row r="1308" spans="1:11" x14ac:dyDescent="0.25">
      <c r="A1308" s="6" t="s">
        <v>1722</v>
      </c>
      <c r="B1308">
        <v>88116779</v>
      </c>
      <c r="C1308">
        <v>88116779</v>
      </c>
      <c r="D1308">
        <v>88115779</v>
      </c>
      <c r="E1308">
        <v>88115779</v>
      </c>
      <c r="F1308">
        <v>88115779</v>
      </c>
      <c r="G1308">
        <v>88115779</v>
      </c>
      <c r="H1308" s="9">
        <v>1000</v>
      </c>
      <c r="I1308" s="9">
        <v>1000</v>
      </c>
      <c r="J1308" s="10">
        <v>0.99998865142358417</v>
      </c>
      <c r="K1308" s="10">
        <v>0.99998865142358417</v>
      </c>
    </row>
    <row r="1309" spans="1:11" x14ac:dyDescent="0.25">
      <c r="A1309" s="7" t="s">
        <v>1507</v>
      </c>
      <c r="B1309">
        <v>88116779</v>
      </c>
      <c r="C1309">
        <v>88116779</v>
      </c>
      <c r="D1309">
        <v>88115779</v>
      </c>
      <c r="E1309">
        <v>88115779</v>
      </c>
      <c r="F1309">
        <v>88115779</v>
      </c>
      <c r="G1309">
        <v>88115779</v>
      </c>
      <c r="H1309" s="9">
        <v>1000</v>
      </c>
      <c r="I1309" s="9">
        <v>1000</v>
      </c>
      <c r="J1309" s="10">
        <v>0.99998865142358417</v>
      </c>
      <c r="K1309" s="10">
        <v>0.99998865142358417</v>
      </c>
    </row>
    <row r="1310" spans="1:11" x14ac:dyDescent="0.25">
      <c r="A1310" s="2" t="s">
        <v>2006</v>
      </c>
      <c r="B1310">
        <v>7223660996</v>
      </c>
      <c r="C1310">
        <v>7194162996</v>
      </c>
      <c r="D1310">
        <v>3587302171.3299999</v>
      </c>
      <c r="E1310">
        <v>3527302171.3299999</v>
      </c>
      <c r="F1310">
        <v>3412783250.8999996</v>
      </c>
      <c r="G1310">
        <v>3237329458.5499997</v>
      </c>
      <c r="H1310" s="9">
        <v>3606860824.6700001</v>
      </c>
      <c r="I1310" s="9">
        <v>3666860824.6700001</v>
      </c>
      <c r="J1310" s="10">
        <v>0.49864065817309983</v>
      </c>
      <c r="K1310" s="10">
        <v>0.49030056356676965</v>
      </c>
    </row>
    <row r="1311" spans="1:11" x14ac:dyDescent="0.25">
      <c r="A1311" s="3" t="s">
        <v>1712</v>
      </c>
      <c r="B1311">
        <v>7223660996</v>
      </c>
      <c r="C1311">
        <v>7194162996</v>
      </c>
      <c r="D1311">
        <v>3587302171.3299999</v>
      </c>
      <c r="E1311">
        <v>3527302171.3299999</v>
      </c>
      <c r="F1311">
        <v>3412783250.8999996</v>
      </c>
      <c r="G1311">
        <v>3237329458.5499997</v>
      </c>
      <c r="H1311" s="9">
        <v>3606860824.6700001</v>
      </c>
      <c r="I1311" s="9">
        <v>3666860824.6700001</v>
      </c>
      <c r="J1311" s="10">
        <v>0.49864065817309983</v>
      </c>
      <c r="K1311" s="10">
        <v>0.49030056356676965</v>
      </c>
    </row>
    <row r="1312" spans="1:11" x14ac:dyDescent="0.25">
      <c r="A1312" s="4" t="s">
        <v>1903</v>
      </c>
      <c r="B1312">
        <v>6473660996</v>
      </c>
      <c r="C1312">
        <v>6444162996</v>
      </c>
      <c r="D1312">
        <v>3587302171.3299999</v>
      </c>
      <c r="E1312">
        <v>3527302171.3299999</v>
      </c>
      <c r="F1312">
        <v>3412783250.8999996</v>
      </c>
      <c r="G1312">
        <v>3237329458.5499997</v>
      </c>
      <c r="H1312" s="9">
        <v>2856860824.6700001</v>
      </c>
      <c r="I1312" s="9">
        <v>2916860824.6700001</v>
      </c>
      <c r="J1312" s="10">
        <v>0.55667464860164129</v>
      </c>
      <c r="K1312" s="10">
        <v>0.54736389714528566</v>
      </c>
    </row>
    <row r="1313" spans="1:11" x14ac:dyDescent="0.25">
      <c r="A1313" s="5" t="s">
        <v>2017</v>
      </c>
      <c r="B1313">
        <v>1624425787</v>
      </c>
      <c r="C1313">
        <v>1624425787</v>
      </c>
      <c r="D1313">
        <v>1224425787</v>
      </c>
      <c r="E1313">
        <v>1164425787</v>
      </c>
      <c r="F1313">
        <v>1164425787</v>
      </c>
      <c r="G1313">
        <v>1164425787</v>
      </c>
      <c r="H1313" s="9">
        <v>400000000</v>
      </c>
      <c r="I1313" s="9">
        <v>460000000</v>
      </c>
      <c r="J1313" s="10">
        <v>0.75375914172187419</v>
      </c>
      <c r="K1313" s="10">
        <v>0.71682301298015527</v>
      </c>
    </row>
    <row r="1314" spans="1:11" x14ac:dyDescent="0.25">
      <c r="A1314" s="6" t="s">
        <v>1722</v>
      </c>
      <c r="B1314">
        <v>1224425787</v>
      </c>
      <c r="C1314">
        <v>1224425787</v>
      </c>
      <c r="D1314">
        <v>1224425787</v>
      </c>
      <c r="E1314">
        <v>1164425787</v>
      </c>
      <c r="F1314">
        <v>1164425787</v>
      </c>
      <c r="G1314">
        <v>1164425787</v>
      </c>
      <c r="H1314" s="9">
        <v>0</v>
      </c>
      <c r="I1314" s="9">
        <v>60000000</v>
      </c>
      <c r="J1314" s="10">
        <v>1</v>
      </c>
      <c r="K1314" s="10">
        <v>0.95099743844254725</v>
      </c>
    </row>
    <row r="1315" spans="1:11" x14ac:dyDescent="0.25">
      <c r="A1315" s="7" t="s">
        <v>1639</v>
      </c>
      <c r="B1315">
        <v>648225418</v>
      </c>
      <c r="C1315">
        <v>648225418</v>
      </c>
      <c r="D1315">
        <v>648225418</v>
      </c>
      <c r="E1315">
        <v>648225418</v>
      </c>
      <c r="F1315">
        <v>648225418</v>
      </c>
      <c r="G1315">
        <v>648225418</v>
      </c>
      <c r="H1315" s="9">
        <v>0</v>
      </c>
      <c r="I1315" s="9">
        <v>0</v>
      </c>
      <c r="J1315" s="10">
        <v>1</v>
      </c>
      <c r="K1315" s="10">
        <v>1</v>
      </c>
    </row>
    <row r="1316" spans="1:11" x14ac:dyDescent="0.25">
      <c r="A1316" s="7" t="s">
        <v>1641</v>
      </c>
      <c r="B1316">
        <v>576200369</v>
      </c>
      <c r="C1316">
        <v>576200369</v>
      </c>
      <c r="D1316">
        <v>576200369</v>
      </c>
      <c r="E1316">
        <v>516200369</v>
      </c>
      <c r="F1316">
        <v>516200369</v>
      </c>
      <c r="G1316">
        <v>516200369</v>
      </c>
      <c r="H1316" s="9">
        <v>0</v>
      </c>
      <c r="I1316" s="9">
        <v>60000000</v>
      </c>
      <c r="J1316" s="10">
        <v>1</v>
      </c>
      <c r="K1316" s="10">
        <v>0.8958695564459106</v>
      </c>
    </row>
    <row r="1317" spans="1:11" x14ac:dyDescent="0.25">
      <c r="A1317" s="6" t="s">
        <v>2016</v>
      </c>
      <c r="B1317">
        <v>400000000</v>
      </c>
      <c r="C1317">
        <v>400000000</v>
      </c>
      <c r="D1317">
        <v>0</v>
      </c>
      <c r="E1317">
        <v>0</v>
      </c>
      <c r="F1317">
        <v>0</v>
      </c>
      <c r="G1317">
        <v>0</v>
      </c>
      <c r="H1317" s="9">
        <v>400000000</v>
      </c>
      <c r="I1317" s="9">
        <v>400000000</v>
      </c>
      <c r="J1317" s="10">
        <v>0</v>
      </c>
      <c r="K1317" s="10">
        <v>0</v>
      </c>
    </row>
    <row r="1318" spans="1:11" x14ac:dyDescent="0.25">
      <c r="A1318" s="7" t="s">
        <v>1617</v>
      </c>
      <c r="B1318">
        <v>200000000</v>
      </c>
      <c r="C1318">
        <v>200000000</v>
      </c>
      <c r="D1318">
        <v>0</v>
      </c>
      <c r="E1318">
        <v>0</v>
      </c>
      <c r="F1318">
        <v>0</v>
      </c>
      <c r="G1318">
        <v>0</v>
      </c>
      <c r="H1318" s="9">
        <v>200000000</v>
      </c>
      <c r="I1318" s="9">
        <v>200000000</v>
      </c>
      <c r="J1318" s="10">
        <v>0</v>
      </c>
      <c r="K1318" s="10">
        <v>0</v>
      </c>
    </row>
    <row r="1319" spans="1:11" x14ac:dyDescent="0.25">
      <c r="A1319" s="7" t="s">
        <v>1621</v>
      </c>
      <c r="B1319">
        <v>200000000</v>
      </c>
      <c r="C1319">
        <v>200000000</v>
      </c>
      <c r="D1319">
        <v>0</v>
      </c>
      <c r="E1319">
        <v>0</v>
      </c>
      <c r="F1319">
        <v>0</v>
      </c>
      <c r="G1319">
        <v>0</v>
      </c>
      <c r="H1319" s="9">
        <v>200000000</v>
      </c>
      <c r="I1319" s="9">
        <v>200000000</v>
      </c>
      <c r="J1319" s="10">
        <v>0</v>
      </c>
      <c r="K1319" s="10">
        <v>0</v>
      </c>
    </row>
    <row r="1320" spans="1:11" x14ac:dyDescent="0.25">
      <c r="A1320" s="5" t="s">
        <v>2018</v>
      </c>
      <c r="B1320">
        <v>687265119</v>
      </c>
      <c r="C1320">
        <v>767265119</v>
      </c>
      <c r="D1320">
        <v>587265119</v>
      </c>
      <c r="E1320">
        <v>587265119</v>
      </c>
      <c r="F1320">
        <v>472746198.56999999</v>
      </c>
      <c r="G1320">
        <v>402598452</v>
      </c>
      <c r="H1320" s="9">
        <v>180000000</v>
      </c>
      <c r="I1320" s="9">
        <v>180000000</v>
      </c>
      <c r="J1320" s="10">
        <v>0.76540051731453729</v>
      </c>
      <c r="K1320" s="10">
        <v>0.76540051731453729</v>
      </c>
    </row>
    <row r="1321" spans="1:11" x14ac:dyDescent="0.25">
      <c r="A1321" s="6" t="s">
        <v>1722</v>
      </c>
      <c r="B1321">
        <v>587265119</v>
      </c>
      <c r="C1321">
        <v>667265119</v>
      </c>
      <c r="D1321">
        <v>587265119</v>
      </c>
      <c r="E1321">
        <v>587265119</v>
      </c>
      <c r="F1321">
        <v>472746198.56999999</v>
      </c>
      <c r="G1321">
        <v>402598452</v>
      </c>
      <c r="H1321" s="9">
        <v>80000000</v>
      </c>
      <c r="I1321" s="9">
        <v>80000000</v>
      </c>
      <c r="J1321" s="10">
        <v>0.88010762480752425</v>
      </c>
      <c r="K1321" s="10">
        <v>0.88010762480752425</v>
      </c>
    </row>
    <row r="1322" spans="1:11" x14ac:dyDescent="0.25">
      <c r="A1322" s="7" t="s">
        <v>1643</v>
      </c>
      <c r="B1322">
        <v>429645083</v>
      </c>
      <c r="C1322">
        <v>509645083</v>
      </c>
      <c r="D1322">
        <v>429645083</v>
      </c>
      <c r="E1322">
        <v>429645083</v>
      </c>
      <c r="F1322">
        <v>343126162.56999999</v>
      </c>
      <c r="G1322">
        <v>272978416</v>
      </c>
      <c r="H1322" s="9">
        <v>80000000</v>
      </c>
      <c r="I1322" s="9">
        <v>80000000</v>
      </c>
      <c r="J1322" s="10">
        <v>0.84302801563573604</v>
      </c>
      <c r="K1322" s="10">
        <v>0.84302801563573604</v>
      </c>
    </row>
    <row r="1323" spans="1:11" x14ac:dyDescent="0.25">
      <c r="A1323" s="7" t="s">
        <v>1645</v>
      </c>
      <c r="B1323">
        <v>157620036</v>
      </c>
      <c r="C1323">
        <v>157620036</v>
      </c>
      <c r="D1323">
        <v>157620036</v>
      </c>
      <c r="E1323">
        <v>157620036</v>
      </c>
      <c r="F1323">
        <v>129620036</v>
      </c>
      <c r="G1323">
        <v>129620036</v>
      </c>
      <c r="H1323" s="9">
        <v>0</v>
      </c>
      <c r="I1323" s="9">
        <v>0</v>
      </c>
      <c r="J1323" s="10">
        <v>1</v>
      </c>
      <c r="K1323" s="10">
        <v>1</v>
      </c>
    </row>
    <row r="1324" spans="1:11" x14ac:dyDescent="0.25">
      <c r="A1324" s="6" t="s">
        <v>2016</v>
      </c>
      <c r="B1324">
        <v>100000000</v>
      </c>
      <c r="C1324">
        <v>100000000</v>
      </c>
      <c r="D1324">
        <v>0</v>
      </c>
      <c r="E1324">
        <v>0</v>
      </c>
      <c r="F1324">
        <v>0</v>
      </c>
      <c r="G1324">
        <v>0</v>
      </c>
      <c r="H1324" s="9">
        <v>100000000</v>
      </c>
      <c r="I1324" s="9">
        <v>100000000</v>
      </c>
      <c r="J1324" s="10">
        <v>0</v>
      </c>
      <c r="K1324" s="10">
        <v>0</v>
      </c>
    </row>
    <row r="1325" spans="1:11" x14ac:dyDescent="0.25">
      <c r="A1325" s="7" t="s">
        <v>1623</v>
      </c>
      <c r="B1325">
        <v>50000000</v>
      </c>
      <c r="C1325">
        <v>50000000</v>
      </c>
      <c r="D1325">
        <v>0</v>
      </c>
      <c r="E1325">
        <v>0</v>
      </c>
      <c r="F1325">
        <v>0</v>
      </c>
      <c r="G1325">
        <v>0</v>
      </c>
      <c r="H1325" s="9">
        <v>50000000</v>
      </c>
      <c r="I1325" s="9">
        <v>50000000</v>
      </c>
      <c r="J1325" s="10">
        <v>0</v>
      </c>
      <c r="K1325" s="10">
        <v>0</v>
      </c>
    </row>
    <row r="1326" spans="1:11" x14ac:dyDescent="0.25">
      <c r="A1326" s="7" t="s">
        <v>1625</v>
      </c>
      <c r="B1326">
        <v>50000000</v>
      </c>
      <c r="C1326">
        <v>50000000</v>
      </c>
      <c r="D1326">
        <v>0</v>
      </c>
      <c r="E1326">
        <v>0</v>
      </c>
      <c r="F1326">
        <v>0</v>
      </c>
      <c r="G1326">
        <v>0</v>
      </c>
      <c r="H1326" s="9">
        <v>50000000</v>
      </c>
      <c r="I1326" s="9">
        <v>50000000</v>
      </c>
      <c r="J1326" s="10">
        <v>0</v>
      </c>
      <c r="K1326" s="10">
        <v>0</v>
      </c>
    </row>
    <row r="1327" spans="1:11" x14ac:dyDescent="0.25">
      <c r="A1327" s="5" t="s">
        <v>2008</v>
      </c>
      <c r="B1327">
        <v>1981760591</v>
      </c>
      <c r="C1327">
        <v>1872262591</v>
      </c>
      <c r="D1327">
        <v>1321920590</v>
      </c>
      <c r="E1327">
        <v>1321920590</v>
      </c>
      <c r="F1327">
        <v>1321920590</v>
      </c>
      <c r="G1327">
        <v>1321920590</v>
      </c>
      <c r="H1327" s="9">
        <v>550342001</v>
      </c>
      <c r="I1327" s="9">
        <v>550342001</v>
      </c>
      <c r="J1327" s="10">
        <v>0.70605512087593703</v>
      </c>
      <c r="K1327" s="10">
        <v>0.70605512087593703</v>
      </c>
    </row>
    <row r="1328" spans="1:11" x14ac:dyDescent="0.25">
      <c r="A1328" s="6" t="s">
        <v>1722</v>
      </c>
      <c r="B1328">
        <v>1321920590</v>
      </c>
      <c r="C1328">
        <v>1321920590</v>
      </c>
      <c r="D1328">
        <v>1321920590</v>
      </c>
      <c r="E1328">
        <v>1321920590</v>
      </c>
      <c r="F1328">
        <v>1321920590</v>
      </c>
      <c r="G1328">
        <v>1321920590</v>
      </c>
      <c r="H1328" s="9">
        <v>0</v>
      </c>
      <c r="I1328" s="9">
        <v>0</v>
      </c>
      <c r="J1328" s="10">
        <v>1</v>
      </c>
      <c r="K1328" s="10">
        <v>1</v>
      </c>
    </row>
    <row r="1329" spans="1:11" x14ac:dyDescent="0.25">
      <c r="A1329" s="7" t="s">
        <v>1649</v>
      </c>
      <c r="B1329">
        <v>1321920590</v>
      </c>
      <c r="C1329">
        <v>1321920590</v>
      </c>
      <c r="D1329">
        <v>1321920590</v>
      </c>
      <c r="E1329">
        <v>1321920590</v>
      </c>
      <c r="F1329">
        <v>1321920590</v>
      </c>
      <c r="G1329">
        <v>1321920590</v>
      </c>
      <c r="H1329" s="9">
        <v>0</v>
      </c>
      <c r="I1329" s="9">
        <v>0</v>
      </c>
      <c r="J1329" s="10">
        <v>1</v>
      </c>
      <c r="K1329" s="10">
        <v>1</v>
      </c>
    </row>
    <row r="1330" spans="1:11" x14ac:dyDescent="0.25">
      <c r="A1330" s="6" t="s">
        <v>2016</v>
      </c>
      <c r="B1330">
        <v>450000000</v>
      </c>
      <c r="C1330">
        <v>450000000</v>
      </c>
      <c r="D1330">
        <v>0</v>
      </c>
      <c r="E1330">
        <v>0</v>
      </c>
      <c r="F1330">
        <v>0</v>
      </c>
      <c r="G1330">
        <v>0</v>
      </c>
      <c r="H1330" s="9">
        <v>450000000</v>
      </c>
      <c r="I1330" s="9">
        <v>450000000</v>
      </c>
      <c r="J1330" s="10">
        <v>0</v>
      </c>
      <c r="K1330" s="10">
        <v>0</v>
      </c>
    </row>
    <row r="1331" spans="1:11" x14ac:dyDescent="0.25">
      <c r="A1331" s="7" t="s">
        <v>1629</v>
      </c>
      <c r="B1331">
        <v>450000000</v>
      </c>
      <c r="C1331">
        <v>450000000</v>
      </c>
      <c r="D1331">
        <v>0</v>
      </c>
      <c r="E1331">
        <v>0</v>
      </c>
      <c r="F1331">
        <v>0</v>
      </c>
      <c r="G1331">
        <v>0</v>
      </c>
      <c r="H1331" s="9">
        <v>450000000</v>
      </c>
      <c r="I1331" s="9">
        <v>450000000</v>
      </c>
      <c r="J1331" s="10">
        <v>0</v>
      </c>
      <c r="K1331" s="10">
        <v>0</v>
      </c>
    </row>
    <row r="1332" spans="1:11" x14ac:dyDescent="0.25">
      <c r="A1332" s="6" t="s">
        <v>2009</v>
      </c>
      <c r="B1332">
        <v>100342001</v>
      </c>
      <c r="C1332">
        <v>100342001</v>
      </c>
      <c r="D1332">
        <v>0</v>
      </c>
      <c r="E1332">
        <v>0</v>
      </c>
      <c r="F1332">
        <v>0</v>
      </c>
      <c r="G1332">
        <v>0</v>
      </c>
      <c r="H1332" s="9">
        <v>100342001</v>
      </c>
      <c r="I1332" s="9">
        <v>100342001</v>
      </c>
      <c r="J1332" s="10">
        <v>0</v>
      </c>
      <c r="K1332" s="10">
        <v>0</v>
      </c>
    </row>
    <row r="1333" spans="1:11" x14ac:dyDescent="0.25">
      <c r="A1333" s="7" t="s">
        <v>1597</v>
      </c>
      <c r="B1333">
        <v>100342001</v>
      </c>
      <c r="C1333">
        <v>100342001</v>
      </c>
      <c r="D1333">
        <v>0</v>
      </c>
      <c r="E1333">
        <v>0</v>
      </c>
      <c r="F1333">
        <v>0</v>
      </c>
      <c r="G1333">
        <v>0</v>
      </c>
      <c r="H1333" s="9">
        <v>100342001</v>
      </c>
      <c r="I1333" s="9">
        <v>100342001</v>
      </c>
      <c r="J1333" s="10">
        <v>0</v>
      </c>
      <c r="K1333" s="10">
        <v>0</v>
      </c>
    </row>
    <row r="1334" spans="1:11" x14ac:dyDescent="0.25">
      <c r="A1334" s="6" t="s">
        <v>2007</v>
      </c>
      <c r="B1334">
        <v>109498000</v>
      </c>
      <c r="C1334">
        <v>0</v>
      </c>
      <c r="D1334">
        <v>0</v>
      </c>
      <c r="E1334">
        <v>0</v>
      </c>
      <c r="F1334">
        <v>0</v>
      </c>
      <c r="G1334">
        <v>0</v>
      </c>
      <c r="H1334" s="9">
        <v>0</v>
      </c>
      <c r="I1334" s="9">
        <v>0</v>
      </c>
      <c r="J1334" s="10" t="e">
        <v>#DIV/0!</v>
      </c>
      <c r="K1334" s="10" t="e">
        <v>#DIV/0!</v>
      </c>
    </row>
    <row r="1335" spans="1:11" x14ac:dyDescent="0.25">
      <c r="A1335" s="7" t="s">
        <v>1589</v>
      </c>
      <c r="B1335">
        <v>109498000</v>
      </c>
      <c r="C1335">
        <v>0</v>
      </c>
      <c r="D1335">
        <v>0</v>
      </c>
      <c r="E1335">
        <v>0</v>
      </c>
      <c r="F1335">
        <v>0</v>
      </c>
      <c r="G1335">
        <v>0</v>
      </c>
      <c r="H1335" s="9">
        <v>0</v>
      </c>
      <c r="I1335" s="9">
        <v>0</v>
      </c>
      <c r="J1335" s="10" t="e">
        <v>#DIV/0!</v>
      </c>
      <c r="K1335" s="10" t="e">
        <v>#DIV/0!</v>
      </c>
    </row>
    <row r="1336" spans="1:11" x14ac:dyDescent="0.25">
      <c r="A1336" s="5" t="s">
        <v>2011</v>
      </c>
      <c r="B1336">
        <v>458314533</v>
      </c>
      <c r="C1336">
        <v>458314533</v>
      </c>
      <c r="D1336">
        <v>257972534</v>
      </c>
      <c r="E1336">
        <v>257972534</v>
      </c>
      <c r="F1336">
        <v>257972534</v>
      </c>
      <c r="G1336">
        <v>183605305.37</v>
      </c>
      <c r="H1336" s="9">
        <v>200341999</v>
      </c>
      <c r="I1336" s="9">
        <v>200341999</v>
      </c>
      <c r="J1336" s="10">
        <v>0.56287225349670511</v>
      </c>
      <c r="K1336" s="10">
        <v>0.56287225349670511</v>
      </c>
    </row>
    <row r="1337" spans="1:11" x14ac:dyDescent="0.25">
      <c r="A1337" s="6" t="s">
        <v>1722</v>
      </c>
      <c r="B1337">
        <v>257972534</v>
      </c>
      <c r="C1337">
        <v>257972534</v>
      </c>
      <c r="D1337">
        <v>257972534</v>
      </c>
      <c r="E1337">
        <v>257972534</v>
      </c>
      <c r="F1337">
        <v>257972534</v>
      </c>
      <c r="G1337">
        <v>183605305.37</v>
      </c>
      <c r="H1337" s="9">
        <v>0</v>
      </c>
      <c r="I1337" s="9">
        <v>0</v>
      </c>
      <c r="J1337" s="10">
        <v>1</v>
      </c>
      <c r="K1337" s="10">
        <v>1</v>
      </c>
    </row>
    <row r="1338" spans="1:11" x14ac:dyDescent="0.25">
      <c r="A1338" s="7" t="s">
        <v>1651</v>
      </c>
      <c r="B1338">
        <v>144050092</v>
      </c>
      <c r="C1338">
        <v>144050092</v>
      </c>
      <c r="D1338">
        <v>144050092</v>
      </c>
      <c r="E1338">
        <v>144050092</v>
      </c>
      <c r="F1338">
        <v>144050092</v>
      </c>
      <c r="G1338">
        <v>69682863.370000005</v>
      </c>
      <c r="H1338" s="9">
        <v>0</v>
      </c>
      <c r="I1338" s="9">
        <v>0</v>
      </c>
      <c r="J1338" s="10">
        <v>1</v>
      </c>
      <c r="K1338" s="10">
        <v>1</v>
      </c>
    </row>
    <row r="1339" spans="1:11" x14ac:dyDescent="0.25">
      <c r="A1339" s="7" t="s">
        <v>1653</v>
      </c>
      <c r="B1339">
        <v>113922442</v>
      </c>
      <c r="C1339">
        <v>113922442</v>
      </c>
      <c r="D1339">
        <v>113922442</v>
      </c>
      <c r="E1339">
        <v>113922442</v>
      </c>
      <c r="F1339">
        <v>113922442</v>
      </c>
      <c r="G1339">
        <v>113922442</v>
      </c>
      <c r="H1339" s="9">
        <v>0</v>
      </c>
      <c r="I1339" s="9">
        <v>0</v>
      </c>
      <c r="J1339" s="10">
        <v>1</v>
      </c>
      <c r="K1339" s="10">
        <v>1</v>
      </c>
    </row>
    <row r="1340" spans="1:11" x14ac:dyDescent="0.25">
      <c r="A1340" s="6" t="s">
        <v>2016</v>
      </c>
      <c r="B1340">
        <v>100000000</v>
      </c>
      <c r="C1340">
        <v>100000000</v>
      </c>
      <c r="D1340">
        <v>0</v>
      </c>
      <c r="E1340">
        <v>0</v>
      </c>
      <c r="F1340">
        <v>0</v>
      </c>
      <c r="G1340">
        <v>0</v>
      </c>
      <c r="H1340" s="9">
        <v>100000000</v>
      </c>
      <c r="I1340" s="9">
        <v>100000000</v>
      </c>
      <c r="J1340" s="10">
        <v>0</v>
      </c>
      <c r="K1340" s="10">
        <v>0</v>
      </c>
    </row>
    <row r="1341" spans="1:11" x14ac:dyDescent="0.25">
      <c r="A1341" s="7" t="s">
        <v>1631</v>
      </c>
      <c r="B1341">
        <v>100000000</v>
      </c>
      <c r="C1341">
        <v>100000000</v>
      </c>
      <c r="D1341">
        <v>0</v>
      </c>
      <c r="E1341">
        <v>0</v>
      </c>
      <c r="F1341">
        <v>0</v>
      </c>
      <c r="G1341">
        <v>0</v>
      </c>
      <c r="H1341" s="9">
        <v>100000000</v>
      </c>
      <c r="I1341" s="9">
        <v>100000000</v>
      </c>
      <c r="J1341" s="10">
        <v>0</v>
      </c>
      <c r="K1341" s="10">
        <v>0</v>
      </c>
    </row>
    <row r="1342" spans="1:11" x14ac:dyDescent="0.25">
      <c r="A1342" s="6" t="s">
        <v>2009</v>
      </c>
      <c r="B1342">
        <v>100341999</v>
      </c>
      <c r="C1342">
        <v>100341999</v>
      </c>
      <c r="D1342">
        <v>0</v>
      </c>
      <c r="E1342">
        <v>0</v>
      </c>
      <c r="F1342">
        <v>0</v>
      </c>
      <c r="G1342">
        <v>0</v>
      </c>
      <c r="H1342" s="9">
        <v>100341999</v>
      </c>
      <c r="I1342" s="9">
        <v>100341999</v>
      </c>
      <c r="J1342" s="10">
        <v>0</v>
      </c>
      <c r="K1342" s="10">
        <v>0</v>
      </c>
    </row>
    <row r="1343" spans="1:11" x14ac:dyDescent="0.25">
      <c r="A1343" s="7" t="s">
        <v>1599</v>
      </c>
      <c r="B1343">
        <v>50000000</v>
      </c>
      <c r="C1343">
        <v>50000000</v>
      </c>
      <c r="D1343">
        <v>0</v>
      </c>
      <c r="E1343">
        <v>0</v>
      </c>
      <c r="F1343">
        <v>0</v>
      </c>
      <c r="G1343">
        <v>0</v>
      </c>
      <c r="H1343" s="9">
        <v>50000000</v>
      </c>
      <c r="I1343" s="9">
        <v>50000000</v>
      </c>
      <c r="J1343" s="10">
        <v>0</v>
      </c>
      <c r="K1343" s="10">
        <v>0</v>
      </c>
    </row>
    <row r="1344" spans="1:11" x14ac:dyDescent="0.25">
      <c r="A1344" s="7" t="s">
        <v>1601</v>
      </c>
      <c r="B1344">
        <v>50341999</v>
      </c>
      <c r="C1344">
        <v>50341999</v>
      </c>
      <c r="D1344">
        <v>0</v>
      </c>
      <c r="E1344">
        <v>0</v>
      </c>
      <c r="F1344">
        <v>0</v>
      </c>
      <c r="G1344">
        <v>0</v>
      </c>
      <c r="H1344" s="9">
        <v>50341999</v>
      </c>
      <c r="I1344" s="9">
        <v>50341999</v>
      </c>
      <c r="J1344" s="10">
        <v>0</v>
      </c>
      <c r="K1344" s="10">
        <v>0</v>
      </c>
    </row>
    <row r="1345" spans="1:11" x14ac:dyDescent="0.25">
      <c r="A1345" s="5" t="s">
        <v>2012</v>
      </c>
      <c r="B1345">
        <v>1264274930</v>
      </c>
      <c r="C1345">
        <v>1264274930</v>
      </c>
      <c r="D1345">
        <v>0</v>
      </c>
      <c r="E1345">
        <v>0</v>
      </c>
      <c r="F1345">
        <v>0</v>
      </c>
      <c r="G1345">
        <v>0</v>
      </c>
      <c r="H1345" s="9">
        <v>1264274930</v>
      </c>
      <c r="I1345" s="9">
        <v>1264274930</v>
      </c>
      <c r="J1345" s="10">
        <v>0</v>
      </c>
      <c r="K1345" s="10">
        <v>0</v>
      </c>
    </row>
    <row r="1346" spans="1:11" x14ac:dyDescent="0.25">
      <c r="A1346" s="6" t="s">
        <v>2015</v>
      </c>
      <c r="B1346">
        <v>1500000</v>
      </c>
      <c r="C1346">
        <v>1500000</v>
      </c>
      <c r="D1346">
        <v>0</v>
      </c>
      <c r="E1346">
        <v>0</v>
      </c>
      <c r="F1346">
        <v>0</v>
      </c>
      <c r="G1346">
        <v>0</v>
      </c>
      <c r="H1346" s="9">
        <v>1500000</v>
      </c>
      <c r="I1346" s="9">
        <v>1500000</v>
      </c>
      <c r="J1346" s="10">
        <v>0</v>
      </c>
      <c r="K1346" s="10">
        <v>0</v>
      </c>
    </row>
    <row r="1347" spans="1:11" x14ac:dyDescent="0.25">
      <c r="A1347" s="7" t="s">
        <v>1613</v>
      </c>
      <c r="B1347">
        <v>1500000</v>
      </c>
      <c r="C1347">
        <v>1500000</v>
      </c>
      <c r="D1347">
        <v>0</v>
      </c>
      <c r="E1347">
        <v>0</v>
      </c>
      <c r="F1347">
        <v>0</v>
      </c>
      <c r="G1347">
        <v>0</v>
      </c>
      <c r="H1347" s="9">
        <v>1500000</v>
      </c>
      <c r="I1347" s="9">
        <v>1500000</v>
      </c>
      <c r="J1347" s="10">
        <v>0</v>
      </c>
      <c r="K1347" s="10">
        <v>0</v>
      </c>
    </row>
    <row r="1348" spans="1:11" x14ac:dyDescent="0.25">
      <c r="A1348" s="6" t="s">
        <v>2016</v>
      </c>
      <c r="B1348">
        <v>600000000</v>
      </c>
      <c r="C1348">
        <v>600000000</v>
      </c>
      <c r="D1348">
        <v>0</v>
      </c>
      <c r="E1348">
        <v>0</v>
      </c>
      <c r="F1348">
        <v>0</v>
      </c>
      <c r="G1348">
        <v>0</v>
      </c>
      <c r="H1348" s="9">
        <v>600000000</v>
      </c>
      <c r="I1348" s="9">
        <v>600000000</v>
      </c>
      <c r="J1348" s="10">
        <v>0</v>
      </c>
      <c r="K1348" s="10">
        <v>0</v>
      </c>
    </row>
    <row r="1349" spans="1:11" x14ac:dyDescent="0.25">
      <c r="A1349" s="7" t="s">
        <v>1633</v>
      </c>
      <c r="B1349">
        <v>600000000</v>
      </c>
      <c r="C1349">
        <v>600000000</v>
      </c>
      <c r="D1349">
        <v>0</v>
      </c>
      <c r="E1349">
        <v>0</v>
      </c>
      <c r="F1349">
        <v>0</v>
      </c>
      <c r="G1349">
        <v>0</v>
      </c>
      <c r="H1349" s="9">
        <v>600000000</v>
      </c>
      <c r="I1349" s="9">
        <v>600000000</v>
      </c>
      <c r="J1349" s="10">
        <v>0</v>
      </c>
      <c r="K1349" s="10">
        <v>0</v>
      </c>
    </row>
    <row r="1350" spans="1:11" x14ac:dyDescent="0.25">
      <c r="A1350" s="6" t="s">
        <v>2009</v>
      </c>
      <c r="B1350">
        <v>100000000</v>
      </c>
      <c r="C1350">
        <v>100000000</v>
      </c>
      <c r="D1350">
        <v>0</v>
      </c>
      <c r="E1350">
        <v>0</v>
      </c>
      <c r="F1350">
        <v>0</v>
      </c>
      <c r="G1350">
        <v>0</v>
      </c>
      <c r="H1350" s="9">
        <v>100000000</v>
      </c>
      <c r="I1350" s="9">
        <v>100000000</v>
      </c>
      <c r="J1350" s="10">
        <v>0</v>
      </c>
      <c r="K1350" s="10">
        <v>0</v>
      </c>
    </row>
    <row r="1351" spans="1:11" x14ac:dyDescent="0.25">
      <c r="A1351" s="7" t="s">
        <v>1603</v>
      </c>
      <c r="B1351">
        <v>100000000</v>
      </c>
      <c r="C1351">
        <v>100000000</v>
      </c>
      <c r="D1351">
        <v>0</v>
      </c>
      <c r="E1351">
        <v>0</v>
      </c>
      <c r="F1351">
        <v>0</v>
      </c>
      <c r="G1351">
        <v>0</v>
      </c>
      <c r="H1351" s="9">
        <v>100000000</v>
      </c>
      <c r="I1351" s="9">
        <v>100000000</v>
      </c>
      <c r="J1351" s="10">
        <v>0</v>
      </c>
      <c r="K1351" s="10">
        <v>0</v>
      </c>
    </row>
    <row r="1352" spans="1:11" x14ac:dyDescent="0.25">
      <c r="A1352" s="6" t="s">
        <v>2014</v>
      </c>
      <c r="B1352">
        <v>562774930</v>
      </c>
      <c r="C1352">
        <v>562774930</v>
      </c>
      <c r="D1352">
        <v>0</v>
      </c>
      <c r="E1352">
        <v>0</v>
      </c>
      <c r="F1352">
        <v>0</v>
      </c>
      <c r="G1352">
        <v>0</v>
      </c>
      <c r="H1352" s="9">
        <v>562774930</v>
      </c>
      <c r="I1352" s="9">
        <v>562774930</v>
      </c>
      <c r="J1352" s="10">
        <v>0</v>
      </c>
      <c r="K1352" s="10">
        <v>0</v>
      </c>
    </row>
    <row r="1353" spans="1:11" x14ac:dyDescent="0.25">
      <c r="A1353" s="7" t="s">
        <v>1607</v>
      </c>
      <c r="B1353">
        <v>562774930</v>
      </c>
      <c r="C1353">
        <v>562774930</v>
      </c>
      <c r="D1353">
        <v>0</v>
      </c>
      <c r="E1353">
        <v>0</v>
      </c>
      <c r="F1353">
        <v>0</v>
      </c>
      <c r="G1353">
        <v>0</v>
      </c>
      <c r="H1353" s="9">
        <v>562774930</v>
      </c>
      <c r="I1353" s="9">
        <v>562774930</v>
      </c>
      <c r="J1353" s="10">
        <v>0</v>
      </c>
      <c r="K1353" s="10">
        <v>0</v>
      </c>
    </row>
    <row r="1354" spans="1:11" x14ac:dyDescent="0.25">
      <c r="A1354" s="5" t="s">
        <v>2010</v>
      </c>
      <c r="B1354">
        <v>128810018</v>
      </c>
      <c r="C1354">
        <v>128810018</v>
      </c>
      <c r="D1354">
        <v>0</v>
      </c>
      <c r="E1354">
        <v>0</v>
      </c>
      <c r="F1354">
        <v>0</v>
      </c>
      <c r="G1354">
        <v>0</v>
      </c>
      <c r="H1354" s="9">
        <v>128810018</v>
      </c>
      <c r="I1354" s="9">
        <v>128810018</v>
      </c>
      <c r="J1354" s="10">
        <v>0</v>
      </c>
      <c r="K1354" s="10">
        <v>0</v>
      </c>
    </row>
    <row r="1355" spans="1:11" x14ac:dyDescent="0.25">
      <c r="A1355" s="6" t="s">
        <v>1722</v>
      </c>
      <c r="B1355">
        <v>28810018</v>
      </c>
      <c r="C1355">
        <v>28810018</v>
      </c>
      <c r="D1355">
        <v>0</v>
      </c>
      <c r="E1355">
        <v>0</v>
      </c>
      <c r="F1355">
        <v>0</v>
      </c>
      <c r="G1355">
        <v>0</v>
      </c>
      <c r="H1355" s="9">
        <v>28810018</v>
      </c>
      <c r="I1355" s="9">
        <v>28810018</v>
      </c>
      <c r="J1355" s="10">
        <v>0</v>
      </c>
      <c r="K1355" s="10">
        <v>0</v>
      </c>
    </row>
    <row r="1356" spans="1:11" x14ac:dyDescent="0.25">
      <c r="A1356" s="7" t="s">
        <v>1647</v>
      </c>
      <c r="B1356">
        <v>28810018</v>
      </c>
      <c r="C1356">
        <v>28810018</v>
      </c>
      <c r="D1356">
        <v>0</v>
      </c>
      <c r="E1356">
        <v>0</v>
      </c>
      <c r="F1356">
        <v>0</v>
      </c>
      <c r="G1356">
        <v>0</v>
      </c>
      <c r="H1356" s="9">
        <v>28810018</v>
      </c>
      <c r="I1356" s="9">
        <v>28810018</v>
      </c>
      <c r="J1356" s="10">
        <v>0</v>
      </c>
      <c r="K1356" s="10">
        <v>0</v>
      </c>
    </row>
    <row r="1357" spans="1:11" x14ac:dyDescent="0.25">
      <c r="A1357" s="6" t="s">
        <v>2016</v>
      </c>
      <c r="B1357">
        <v>50000000</v>
      </c>
      <c r="C1357">
        <v>50000000</v>
      </c>
      <c r="D1357">
        <v>0</v>
      </c>
      <c r="E1357">
        <v>0</v>
      </c>
      <c r="F1357">
        <v>0</v>
      </c>
      <c r="G1357">
        <v>0</v>
      </c>
      <c r="H1357" s="9">
        <v>50000000</v>
      </c>
      <c r="I1357" s="9">
        <v>50000000</v>
      </c>
      <c r="J1357" s="10">
        <v>0</v>
      </c>
      <c r="K1357" s="10">
        <v>0</v>
      </c>
    </row>
    <row r="1358" spans="1:11" x14ac:dyDescent="0.25">
      <c r="A1358" s="7" t="s">
        <v>1627</v>
      </c>
      <c r="B1358">
        <v>50000000</v>
      </c>
      <c r="C1358">
        <v>50000000</v>
      </c>
      <c r="D1358">
        <v>0</v>
      </c>
      <c r="E1358">
        <v>0</v>
      </c>
      <c r="F1358">
        <v>0</v>
      </c>
      <c r="G1358">
        <v>0</v>
      </c>
      <c r="H1358" s="9">
        <v>50000000</v>
      </c>
      <c r="I1358" s="9">
        <v>50000000</v>
      </c>
      <c r="J1358" s="10">
        <v>0</v>
      </c>
      <c r="K1358" s="10">
        <v>0</v>
      </c>
    </row>
    <row r="1359" spans="1:11" x14ac:dyDescent="0.25">
      <c r="A1359" s="6" t="s">
        <v>2009</v>
      </c>
      <c r="B1359">
        <v>50000000</v>
      </c>
      <c r="C1359">
        <v>50000000</v>
      </c>
      <c r="D1359">
        <v>0</v>
      </c>
      <c r="E1359">
        <v>0</v>
      </c>
      <c r="F1359">
        <v>0</v>
      </c>
      <c r="G1359">
        <v>0</v>
      </c>
      <c r="H1359" s="9">
        <v>50000000</v>
      </c>
      <c r="I1359" s="9">
        <v>50000000</v>
      </c>
      <c r="J1359" s="10">
        <v>0</v>
      </c>
      <c r="K1359" s="10">
        <v>0</v>
      </c>
    </row>
    <row r="1360" spans="1:11" x14ac:dyDescent="0.25">
      <c r="A1360" s="7" t="s">
        <v>1593</v>
      </c>
      <c r="B1360">
        <v>50000000</v>
      </c>
      <c r="C1360">
        <v>50000000</v>
      </c>
      <c r="D1360">
        <v>0</v>
      </c>
      <c r="E1360">
        <v>0</v>
      </c>
      <c r="F1360">
        <v>0</v>
      </c>
      <c r="G1360">
        <v>0</v>
      </c>
      <c r="H1360" s="9">
        <v>50000000</v>
      </c>
      <c r="I1360" s="9">
        <v>50000000</v>
      </c>
      <c r="J1360" s="10">
        <v>0</v>
      </c>
      <c r="K1360" s="10">
        <v>0</v>
      </c>
    </row>
    <row r="1361" spans="1:11" x14ac:dyDescent="0.25">
      <c r="A1361" s="5" t="s">
        <v>2013</v>
      </c>
      <c r="B1361">
        <v>328810018</v>
      </c>
      <c r="C1361">
        <v>328810018</v>
      </c>
      <c r="D1361">
        <v>195718141.33000001</v>
      </c>
      <c r="E1361">
        <v>195718141.33000001</v>
      </c>
      <c r="F1361">
        <v>195718141.33000001</v>
      </c>
      <c r="G1361">
        <v>164779324.18000001</v>
      </c>
      <c r="H1361" s="9">
        <v>133091876.66999999</v>
      </c>
      <c r="I1361" s="9">
        <v>133091876.66999999</v>
      </c>
      <c r="J1361" s="10">
        <v>0.59523168582412234</v>
      </c>
      <c r="K1361" s="10">
        <v>0.59523168582412234</v>
      </c>
    </row>
    <row r="1362" spans="1:11" x14ac:dyDescent="0.25">
      <c r="A1362" s="6" t="s">
        <v>1722</v>
      </c>
      <c r="B1362">
        <v>228810018</v>
      </c>
      <c r="C1362">
        <v>228810018</v>
      </c>
      <c r="D1362">
        <v>195718141.33000001</v>
      </c>
      <c r="E1362">
        <v>195718141.33000001</v>
      </c>
      <c r="F1362">
        <v>195718141.33000001</v>
      </c>
      <c r="G1362">
        <v>164779324.18000001</v>
      </c>
      <c r="H1362" s="9">
        <v>33091876.669999987</v>
      </c>
      <c r="I1362" s="9">
        <v>33091876.669999987</v>
      </c>
      <c r="J1362" s="10">
        <v>0.85537400434101629</v>
      </c>
      <c r="K1362" s="10">
        <v>0.85537400434101629</v>
      </c>
    </row>
    <row r="1363" spans="1:11" x14ac:dyDescent="0.25">
      <c r="A1363" s="7" t="s">
        <v>1655</v>
      </c>
      <c r="B1363">
        <v>228810018</v>
      </c>
      <c r="C1363">
        <v>228810018</v>
      </c>
      <c r="D1363">
        <v>195718141.33000001</v>
      </c>
      <c r="E1363">
        <v>195718141.33000001</v>
      </c>
      <c r="F1363">
        <v>195718141.33000001</v>
      </c>
      <c r="G1363">
        <v>164779324.18000001</v>
      </c>
      <c r="H1363" s="9">
        <v>33091876.669999987</v>
      </c>
      <c r="I1363" s="9">
        <v>33091876.669999987</v>
      </c>
      <c r="J1363" s="10">
        <v>0.85537400434101629</v>
      </c>
      <c r="K1363" s="10">
        <v>0.85537400434101629</v>
      </c>
    </row>
    <row r="1364" spans="1:11" x14ac:dyDescent="0.25">
      <c r="A1364" s="6" t="s">
        <v>2016</v>
      </c>
      <c r="B1364">
        <v>50000000</v>
      </c>
      <c r="C1364">
        <v>50000000</v>
      </c>
      <c r="D1364">
        <v>0</v>
      </c>
      <c r="E1364">
        <v>0</v>
      </c>
      <c r="F1364">
        <v>0</v>
      </c>
      <c r="G1364">
        <v>0</v>
      </c>
      <c r="H1364" s="9">
        <v>50000000</v>
      </c>
      <c r="I1364" s="9">
        <v>50000000</v>
      </c>
      <c r="J1364" s="10">
        <v>0</v>
      </c>
      <c r="K1364" s="10">
        <v>0</v>
      </c>
    </row>
    <row r="1365" spans="1:11" x14ac:dyDescent="0.25">
      <c r="A1365" s="7" t="s">
        <v>1635</v>
      </c>
      <c r="B1365">
        <v>50000000</v>
      </c>
      <c r="C1365">
        <v>50000000</v>
      </c>
      <c r="D1365">
        <v>0</v>
      </c>
      <c r="E1365">
        <v>0</v>
      </c>
      <c r="F1365">
        <v>0</v>
      </c>
      <c r="G1365">
        <v>0</v>
      </c>
      <c r="H1365" s="9">
        <v>50000000</v>
      </c>
      <c r="I1365" s="9">
        <v>50000000</v>
      </c>
      <c r="J1365" s="10">
        <v>0</v>
      </c>
      <c r="K1365" s="10">
        <v>0</v>
      </c>
    </row>
    <row r="1366" spans="1:11" x14ac:dyDescent="0.25">
      <c r="A1366" s="6" t="s">
        <v>2009</v>
      </c>
      <c r="B1366">
        <v>50000000</v>
      </c>
      <c r="C1366">
        <v>50000000</v>
      </c>
      <c r="D1366">
        <v>0</v>
      </c>
      <c r="E1366">
        <v>0</v>
      </c>
      <c r="F1366">
        <v>0</v>
      </c>
      <c r="G1366">
        <v>0</v>
      </c>
      <c r="H1366" s="9">
        <v>50000000</v>
      </c>
      <c r="I1366" s="9">
        <v>50000000</v>
      </c>
      <c r="J1366" s="10">
        <v>0</v>
      </c>
      <c r="K1366" s="10">
        <v>0</v>
      </c>
    </row>
    <row r="1367" spans="1:11" x14ac:dyDescent="0.25">
      <c r="A1367" s="7" t="s">
        <v>1605</v>
      </c>
      <c r="B1367">
        <v>50000000</v>
      </c>
      <c r="C1367">
        <v>50000000</v>
      </c>
      <c r="D1367">
        <v>0</v>
      </c>
      <c r="E1367">
        <v>0</v>
      </c>
      <c r="F1367">
        <v>0</v>
      </c>
      <c r="G1367">
        <v>0</v>
      </c>
      <c r="H1367" s="9">
        <v>50000000</v>
      </c>
      <c r="I1367" s="9">
        <v>50000000</v>
      </c>
      <c r="J1367" s="10">
        <v>0</v>
      </c>
      <c r="K1367" s="10">
        <v>0</v>
      </c>
    </row>
    <row r="1368" spans="1:11" x14ac:dyDescent="0.25">
      <c r="A1368" s="4" t="s">
        <v>1847</v>
      </c>
      <c r="B1368">
        <v>750000000</v>
      </c>
      <c r="C1368">
        <v>750000000</v>
      </c>
      <c r="D1368">
        <v>0</v>
      </c>
      <c r="E1368">
        <v>0</v>
      </c>
      <c r="F1368">
        <v>0</v>
      </c>
      <c r="G1368">
        <v>0</v>
      </c>
      <c r="H1368" s="9">
        <v>750000000</v>
      </c>
      <c r="I1368" s="9">
        <v>750000000</v>
      </c>
      <c r="J1368" s="10">
        <v>0</v>
      </c>
      <c r="K1368" s="10">
        <v>0</v>
      </c>
    </row>
    <row r="1369" spans="1:11" x14ac:dyDescent="0.25">
      <c r="A1369" s="5" t="s">
        <v>1848</v>
      </c>
      <c r="B1369">
        <v>750000000</v>
      </c>
      <c r="C1369">
        <v>750000000</v>
      </c>
      <c r="D1369">
        <v>0</v>
      </c>
      <c r="E1369">
        <v>0</v>
      </c>
      <c r="F1369">
        <v>0</v>
      </c>
      <c r="G1369">
        <v>0</v>
      </c>
      <c r="H1369" s="9">
        <v>750000000</v>
      </c>
      <c r="I1369" s="9">
        <v>750000000</v>
      </c>
      <c r="J1369" s="10">
        <v>0</v>
      </c>
      <c r="K1369" s="10">
        <v>0</v>
      </c>
    </row>
    <row r="1370" spans="1:11" x14ac:dyDescent="0.25">
      <c r="A1370" s="6" t="s">
        <v>2016</v>
      </c>
      <c r="B1370">
        <v>250000000</v>
      </c>
      <c r="C1370">
        <v>250000000</v>
      </c>
      <c r="D1370">
        <v>0</v>
      </c>
      <c r="E1370">
        <v>0</v>
      </c>
      <c r="F1370">
        <v>0</v>
      </c>
      <c r="G1370">
        <v>0</v>
      </c>
      <c r="H1370" s="9">
        <v>250000000</v>
      </c>
      <c r="I1370" s="9">
        <v>250000000</v>
      </c>
      <c r="J1370" s="10">
        <v>0</v>
      </c>
      <c r="K1370" s="10">
        <v>0</v>
      </c>
    </row>
    <row r="1371" spans="1:11" x14ac:dyDescent="0.25">
      <c r="A1371" s="7" t="s">
        <v>1637</v>
      </c>
      <c r="B1371">
        <v>250000000</v>
      </c>
      <c r="C1371">
        <v>250000000</v>
      </c>
      <c r="D1371">
        <v>0</v>
      </c>
      <c r="E1371">
        <v>0</v>
      </c>
      <c r="F1371">
        <v>0</v>
      </c>
      <c r="G1371">
        <v>0</v>
      </c>
      <c r="H1371" s="9">
        <v>250000000</v>
      </c>
      <c r="I1371" s="9">
        <v>250000000</v>
      </c>
      <c r="J1371" s="10">
        <v>0</v>
      </c>
      <c r="K1371" s="10">
        <v>0</v>
      </c>
    </row>
    <row r="1372" spans="1:11" x14ac:dyDescent="0.25">
      <c r="A1372" s="6" t="s">
        <v>2014</v>
      </c>
      <c r="B1372">
        <v>500000000</v>
      </c>
      <c r="C1372">
        <v>500000000</v>
      </c>
      <c r="D1372">
        <v>0</v>
      </c>
      <c r="E1372">
        <v>0</v>
      </c>
      <c r="F1372">
        <v>0</v>
      </c>
      <c r="G1372">
        <v>0</v>
      </c>
      <c r="H1372" s="9">
        <v>500000000</v>
      </c>
      <c r="I1372" s="9">
        <v>500000000</v>
      </c>
      <c r="J1372" s="10">
        <v>0</v>
      </c>
      <c r="K1372" s="10">
        <v>0</v>
      </c>
    </row>
    <row r="1373" spans="1:11" x14ac:dyDescent="0.25">
      <c r="A1373" s="7" t="s">
        <v>1611</v>
      </c>
      <c r="B1373">
        <v>500000000</v>
      </c>
      <c r="C1373">
        <v>500000000</v>
      </c>
      <c r="D1373">
        <v>0</v>
      </c>
      <c r="E1373">
        <v>0</v>
      </c>
      <c r="F1373">
        <v>0</v>
      </c>
      <c r="G1373">
        <v>0</v>
      </c>
      <c r="H1373" s="9">
        <v>500000000</v>
      </c>
      <c r="I1373" s="9">
        <v>500000000</v>
      </c>
      <c r="J1373" s="10">
        <v>0</v>
      </c>
      <c r="K1373" s="10">
        <v>0</v>
      </c>
    </row>
    <row r="1374" spans="1:11" x14ac:dyDescent="0.25">
      <c r="A1374" s="2" t="s">
        <v>2019</v>
      </c>
      <c r="B1374">
        <v>4528129642</v>
      </c>
      <c r="C1374">
        <v>6709237028.0300007</v>
      </c>
      <c r="D1374">
        <v>4824202307.2900009</v>
      </c>
      <c r="E1374">
        <v>4824202307.2900009</v>
      </c>
      <c r="F1374">
        <v>4824202307.2900009</v>
      </c>
      <c r="G1374">
        <v>4824202307.2900009</v>
      </c>
      <c r="H1374" s="9">
        <v>1885034720.7399998</v>
      </c>
      <c r="I1374" s="9">
        <v>1885034720.7399998</v>
      </c>
      <c r="J1374" s="10">
        <v>0.71903888432251539</v>
      </c>
      <c r="K1374" s="10">
        <v>0.71903888432251539</v>
      </c>
    </row>
    <row r="1375" spans="1:11" x14ac:dyDescent="0.25">
      <c r="A1375" s="3" t="s">
        <v>1759</v>
      </c>
      <c r="B1375">
        <v>4528129642</v>
      </c>
      <c r="C1375">
        <v>6709237028.0300007</v>
      </c>
      <c r="D1375">
        <v>4824202307.2900009</v>
      </c>
      <c r="E1375">
        <v>4824202307.2900009</v>
      </c>
      <c r="F1375">
        <v>4824202307.2900009</v>
      </c>
      <c r="G1375">
        <v>4824202307.2900009</v>
      </c>
      <c r="H1375" s="9">
        <v>1885034720.7399998</v>
      </c>
      <c r="I1375" s="9">
        <v>1885034720.7399998</v>
      </c>
      <c r="J1375" s="10">
        <v>0.71903888432251539</v>
      </c>
      <c r="K1375" s="10">
        <v>0.71903888432251539</v>
      </c>
    </row>
    <row r="1376" spans="1:11" x14ac:dyDescent="0.25">
      <c r="A1376" s="4" t="s">
        <v>1760</v>
      </c>
      <c r="B1376">
        <v>4528129642</v>
      </c>
      <c r="C1376">
        <v>6709237028.0300007</v>
      </c>
      <c r="D1376">
        <v>4824202307.2900009</v>
      </c>
      <c r="E1376">
        <v>4824202307.2900009</v>
      </c>
      <c r="F1376">
        <v>4824202307.2900009</v>
      </c>
      <c r="G1376">
        <v>4824202307.2900009</v>
      </c>
      <c r="H1376" s="9">
        <v>1885034720.7399998</v>
      </c>
      <c r="I1376" s="9">
        <v>1885034720.7399998</v>
      </c>
      <c r="J1376" s="10">
        <v>0.71903888432251539</v>
      </c>
      <c r="K1376" s="10">
        <v>0.71903888432251539</v>
      </c>
    </row>
    <row r="1377" spans="1:11" x14ac:dyDescent="0.25">
      <c r="A1377" s="5" t="s">
        <v>2020</v>
      </c>
      <c r="B1377">
        <v>1901728127</v>
      </c>
      <c r="C1377">
        <v>2942735600.6500001</v>
      </c>
      <c r="D1377">
        <v>2740464936.5900002</v>
      </c>
      <c r="E1377">
        <v>2740464936.5900002</v>
      </c>
      <c r="F1377">
        <v>2740464936.5900002</v>
      </c>
      <c r="G1377">
        <v>2740464936.5900002</v>
      </c>
      <c r="H1377" s="9">
        <v>202270664.05999994</v>
      </c>
      <c r="I1377" s="9">
        <v>202270664.05999994</v>
      </c>
      <c r="J1377" s="10">
        <v>0.93126441124533177</v>
      </c>
      <c r="K1377" s="10">
        <v>0.93126441124533177</v>
      </c>
    </row>
    <row r="1378" spans="1:11" x14ac:dyDescent="0.25">
      <c r="A1378" s="6" t="s">
        <v>2024</v>
      </c>
      <c r="B1378">
        <v>1619930355</v>
      </c>
      <c r="C1378">
        <v>1705622170.4300001</v>
      </c>
      <c r="D1378">
        <v>1504639193.3700001</v>
      </c>
      <c r="E1378">
        <v>1504639193.3700001</v>
      </c>
      <c r="F1378">
        <v>1504639193.3700001</v>
      </c>
      <c r="G1378">
        <v>1504639193.3700001</v>
      </c>
      <c r="H1378" s="9">
        <v>200982977.05999994</v>
      </c>
      <c r="I1378" s="9">
        <v>200982977.05999994</v>
      </c>
      <c r="J1378" s="10">
        <v>0.8821644203831317</v>
      </c>
      <c r="K1378" s="10">
        <v>0.8821644203831317</v>
      </c>
    </row>
    <row r="1379" spans="1:11" x14ac:dyDescent="0.25">
      <c r="A1379" s="7" t="s">
        <v>1676</v>
      </c>
      <c r="B1379">
        <v>1619930355</v>
      </c>
      <c r="C1379">
        <v>1619930355</v>
      </c>
      <c r="D1379">
        <v>1418947377.9400001</v>
      </c>
      <c r="E1379">
        <v>1418947377.9400001</v>
      </c>
      <c r="F1379">
        <v>1418947377.9400001</v>
      </c>
      <c r="G1379">
        <v>1418947377.9400001</v>
      </c>
      <c r="H1379" s="9">
        <v>200982977.05999994</v>
      </c>
      <c r="I1379" s="9">
        <v>200982977.05999994</v>
      </c>
      <c r="J1379" s="10">
        <v>0.87593110009967068</v>
      </c>
      <c r="K1379" s="10">
        <v>0.87593110009967068</v>
      </c>
    </row>
    <row r="1380" spans="1:11" x14ac:dyDescent="0.25">
      <c r="A1380" s="7" t="s">
        <v>1669</v>
      </c>
      <c r="B1380">
        <v>0</v>
      </c>
      <c r="C1380">
        <v>6898098.0300000003</v>
      </c>
      <c r="D1380">
        <v>6898098.0300000003</v>
      </c>
      <c r="E1380">
        <v>6898098.0300000003</v>
      </c>
      <c r="F1380">
        <v>6898098.0300000003</v>
      </c>
      <c r="G1380">
        <v>6898098.0300000003</v>
      </c>
      <c r="H1380" s="9">
        <v>0</v>
      </c>
      <c r="I1380" s="9">
        <v>0</v>
      </c>
      <c r="J1380" s="10">
        <v>1</v>
      </c>
      <c r="K1380" s="10">
        <v>1</v>
      </c>
    </row>
    <row r="1381" spans="1:11" x14ac:dyDescent="0.25">
      <c r="A1381" s="7" t="s">
        <v>1673</v>
      </c>
      <c r="B1381">
        <v>0</v>
      </c>
      <c r="C1381">
        <v>78793717.400000006</v>
      </c>
      <c r="D1381">
        <v>78793717.400000006</v>
      </c>
      <c r="E1381">
        <v>78793717.400000006</v>
      </c>
      <c r="F1381">
        <v>78793717.400000006</v>
      </c>
      <c r="G1381">
        <v>78793717.400000006</v>
      </c>
      <c r="H1381" s="9">
        <v>0</v>
      </c>
      <c r="I1381" s="9">
        <v>0</v>
      </c>
      <c r="J1381" s="10">
        <v>1</v>
      </c>
      <c r="K1381" s="10">
        <v>1</v>
      </c>
    </row>
    <row r="1382" spans="1:11" x14ac:dyDescent="0.25">
      <c r="A1382" s="6" t="s">
        <v>1741</v>
      </c>
      <c r="B1382">
        <v>270180085</v>
      </c>
      <c r="C1382">
        <v>359284373.22000003</v>
      </c>
      <c r="D1382">
        <v>359284373.22000003</v>
      </c>
      <c r="E1382">
        <v>359284373.22000003</v>
      </c>
      <c r="F1382">
        <v>359284373.22000003</v>
      </c>
      <c r="G1382">
        <v>359284373.22000003</v>
      </c>
      <c r="H1382" s="9">
        <v>0</v>
      </c>
      <c r="I1382" s="9">
        <v>0</v>
      </c>
      <c r="J1382" s="10">
        <v>1</v>
      </c>
      <c r="K1382" s="10">
        <v>1</v>
      </c>
    </row>
    <row r="1383" spans="1:11" x14ac:dyDescent="0.25">
      <c r="A1383" s="7" t="s">
        <v>1684</v>
      </c>
      <c r="B1383">
        <v>270180085</v>
      </c>
      <c r="C1383">
        <v>270180085</v>
      </c>
      <c r="D1383">
        <v>270180085</v>
      </c>
      <c r="E1383">
        <v>270180085</v>
      </c>
      <c r="F1383">
        <v>270180085</v>
      </c>
      <c r="G1383">
        <v>270180085</v>
      </c>
      <c r="H1383" s="9">
        <v>0</v>
      </c>
      <c r="I1383" s="9">
        <v>0</v>
      </c>
      <c r="J1383" s="10">
        <v>1</v>
      </c>
      <c r="K1383" s="10">
        <v>1</v>
      </c>
    </row>
    <row r="1384" spans="1:11" x14ac:dyDescent="0.25">
      <c r="A1384" s="7" t="s">
        <v>1688</v>
      </c>
      <c r="B1384">
        <v>0</v>
      </c>
      <c r="C1384">
        <v>89104288.219999999</v>
      </c>
      <c r="D1384">
        <v>89104288.219999999</v>
      </c>
      <c r="E1384">
        <v>89104288.219999999</v>
      </c>
      <c r="F1384">
        <v>89104288.219999999</v>
      </c>
      <c r="G1384">
        <v>89104288.219999999</v>
      </c>
      <c r="H1384" s="9">
        <v>0</v>
      </c>
      <c r="I1384" s="9">
        <v>0</v>
      </c>
      <c r="J1384" s="10">
        <v>1</v>
      </c>
      <c r="K1384" s="10">
        <v>1</v>
      </c>
    </row>
    <row r="1385" spans="1:11" x14ac:dyDescent="0.25">
      <c r="A1385" s="6" t="s">
        <v>2026</v>
      </c>
      <c r="B1385">
        <v>1287687</v>
      </c>
      <c r="C1385">
        <v>1287687</v>
      </c>
      <c r="D1385">
        <v>0</v>
      </c>
      <c r="E1385">
        <v>0</v>
      </c>
      <c r="F1385">
        <v>0</v>
      </c>
      <c r="G1385">
        <v>0</v>
      </c>
      <c r="H1385" s="9">
        <v>1287687</v>
      </c>
      <c r="I1385" s="9">
        <v>1287687</v>
      </c>
      <c r="J1385" s="10">
        <v>0</v>
      </c>
      <c r="K1385" s="10">
        <v>0</v>
      </c>
    </row>
    <row r="1386" spans="1:11" x14ac:dyDescent="0.25">
      <c r="A1386" s="7" t="s">
        <v>1692</v>
      </c>
      <c r="B1386">
        <v>1287687</v>
      </c>
      <c r="C1386">
        <v>1287687</v>
      </c>
      <c r="D1386">
        <v>0</v>
      </c>
      <c r="E1386">
        <v>0</v>
      </c>
      <c r="F1386">
        <v>0</v>
      </c>
      <c r="G1386">
        <v>0</v>
      </c>
      <c r="H1386" s="9">
        <v>1287687</v>
      </c>
      <c r="I1386" s="9">
        <v>1287687</v>
      </c>
      <c r="J1386" s="10">
        <v>0</v>
      </c>
      <c r="K1386" s="10">
        <v>0</v>
      </c>
    </row>
    <row r="1387" spans="1:11" x14ac:dyDescent="0.25">
      <c r="A1387" s="6" t="s">
        <v>1738</v>
      </c>
      <c r="B1387">
        <v>0</v>
      </c>
      <c r="C1387">
        <v>876541370</v>
      </c>
      <c r="D1387">
        <v>876541370</v>
      </c>
      <c r="E1387">
        <v>876541370</v>
      </c>
      <c r="F1387">
        <v>876541370</v>
      </c>
      <c r="G1387">
        <v>876541370</v>
      </c>
      <c r="H1387" s="9">
        <v>0</v>
      </c>
      <c r="I1387" s="9">
        <v>0</v>
      </c>
      <c r="J1387" s="10">
        <v>1</v>
      </c>
      <c r="K1387" s="10">
        <v>1</v>
      </c>
    </row>
    <row r="1388" spans="1:11" x14ac:dyDescent="0.25">
      <c r="A1388" s="7" t="s">
        <v>1659</v>
      </c>
      <c r="B1388">
        <v>0</v>
      </c>
      <c r="C1388">
        <v>876541370</v>
      </c>
      <c r="D1388">
        <v>876541370</v>
      </c>
      <c r="E1388">
        <v>876541370</v>
      </c>
      <c r="F1388">
        <v>876541370</v>
      </c>
      <c r="G1388">
        <v>876541370</v>
      </c>
      <c r="H1388" s="9">
        <v>0</v>
      </c>
      <c r="I1388" s="9">
        <v>0</v>
      </c>
      <c r="J1388" s="10">
        <v>1</v>
      </c>
      <c r="K1388" s="10">
        <v>1</v>
      </c>
    </row>
    <row r="1389" spans="1:11" x14ac:dyDescent="0.25">
      <c r="A1389" s="6" t="s">
        <v>2023</v>
      </c>
      <c r="B1389">
        <v>10330000</v>
      </c>
      <c r="C1389">
        <v>0</v>
      </c>
      <c r="D1389">
        <v>0</v>
      </c>
      <c r="E1389">
        <v>0</v>
      </c>
      <c r="F1389">
        <v>0</v>
      </c>
      <c r="G1389">
        <v>0</v>
      </c>
      <c r="H1389" s="9">
        <v>0</v>
      </c>
      <c r="I1389" s="9">
        <v>0</v>
      </c>
      <c r="J1389" s="10" t="e">
        <v>#DIV/0!</v>
      </c>
      <c r="K1389" s="10" t="e">
        <v>#DIV/0!</v>
      </c>
    </row>
    <row r="1390" spans="1:11" x14ac:dyDescent="0.25">
      <c r="A1390" s="7" t="s">
        <v>1665</v>
      </c>
      <c r="B1390">
        <v>10330000</v>
      </c>
      <c r="C1390">
        <v>0</v>
      </c>
      <c r="D1390">
        <v>0</v>
      </c>
      <c r="E1390">
        <v>0</v>
      </c>
      <c r="F1390">
        <v>0</v>
      </c>
      <c r="G1390">
        <v>0</v>
      </c>
      <c r="H1390" s="9">
        <v>0</v>
      </c>
      <c r="I1390" s="9">
        <v>0</v>
      </c>
      <c r="J1390" s="10" t="e">
        <v>#DIV/0!</v>
      </c>
      <c r="K1390" s="10" t="e">
        <v>#DIV/0!</v>
      </c>
    </row>
    <row r="1391" spans="1:11" x14ac:dyDescent="0.25">
      <c r="A1391" s="5" t="s">
        <v>2022</v>
      </c>
      <c r="B1391">
        <v>791569364</v>
      </c>
      <c r="C1391">
        <v>1931669276.3800001</v>
      </c>
      <c r="D1391">
        <v>1883737370.7</v>
      </c>
      <c r="E1391">
        <v>1883737370.7</v>
      </c>
      <c r="F1391">
        <v>1883737370.7</v>
      </c>
      <c r="G1391">
        <v>1883737370.7</v>
      </c>
      <c r="H1391" s="9">
        <v>47931905.680000067</v>
      </c>
      <c r="I1391" s="9">
        <v>47931905.680000067</v>
      </c>
      <c r="J1391" s="10">
        <v>0.97518627734773222</v>
      </c>
      <c r="K1391" s="10">
        <v>0.97518627734773222</v>
      </c>
    </row>
    <row r="1392" spans="1:11" x14ac:dyDescent="0.25">
      <c r="A1392" s="6" t="s">
        <v>2024</v>
      </c>
      <c r="B1392">
        <v>634094522</v>
      </c>
      <c r="C1392">
        <v>646381312.60000002</v>
      </c>
      <c r="D1392">
        <v>598449406.92000008</v>
      </c>
      <c r="E1392">
        <v>598449406.92000008</v>
      </c>
      <c r="F1392">
        <v>598449406.92000008</v>
      </c>
      <c r="G1392">
        <v>598449406.92000008</v>
      </c>
      <c r="H1392" s="9">
        <v>47931905.679999948</v>
      </c>
      <c r="I1392" s="9">
        <v>47931905.679999948</v>
      </c>
      <c r="J1392" s="10">
        <v>0.92584577439716043</v>
      </c>
      <c r="K1392" s="10">
        <v>0.92584577439716043</v>
      </c>
    </row>
    <row r="1393" spans="1:11" x14ac:dyDescent="0.25">
      <c r="A1393" s="7" t="s">
        <v>1678</v>
      </c>
      <c r="B1393">
        <v>634094522</v>
      </c>
      <c r="C1393">
        <v>634094522</v>
      </c>
      <c r="D1393">
        <v>586162616.32000005</v>
      </c>
      <c r="E1393">
        <v>586162616.32000005</v>
      </c>
      <c r="F1393">
        <v>586162616.32000005</v>
      </c>
      <c r="G1393">
        <v>586162616.32000005</v>
      </c>
      <c r="H1393" s="9">
        <v>47931905.679999948</v>
      </c>
      <c r="I1393" s="9">
        <v>47931905.679999948</v>
      </c>
      <c r="J1393" s="10">
        <v>0.92440889486189259</v>
      </c>
      <c r="K1393" s="10">
        <v>0.92440889486189259</v>
      </c>
    </row>
    <row r="1394" spans="1:11" x14ac:dyDescent="0.25">
      <c r="A1394" s="7" t="s">
        <v>1674</v>
      </c>
      <c r="B1394">
        <v>0</v>
      </c>
      <c r="C1394">
        <v>12286790.6</v>
      </c>
      <c r="D1394">
        <v>12286790.6</v>
      </c>
      <c r="E1394">
        <v>12286790.6</v>
      </c>
      <c r="F1394">
        <v>12286790.6</v>
      </c>
      <c r="G1394">
        <v>12286790.6</v>
      </c>
      <c r="H1394" s="9">
        <v>0</v>
      </c>
      <c r="I1394" s="9">
        <v>0</v>
      </c>
      <c r="J1394" s="10">
        <v>1</v>
      </c>
      <c r="K1394" s="10">
        <v>1</v>
      </c>
    </row>
    <row r="1395" spans="1:11" x14ac:dyDescent="0.25">
      <c r="A1395" s="6" t="s">
        <v>1741</v>
      </c>
      <c r="B1395">
        <v>157474842</v>
      </c>
      <c r="C1395">
        <v>161829333.78</v>
      </c>
      <c r="D1395">
        <v>161829333.78</v>
      </c>
      <c r="E1395">
        <v>161829333.78</v>
      </c>
      <c r="F1395">
        <v>161829333.78</v>
      </c>
      <c r="G1395">
        <v>161829333.78</v>
      </c>
      <c r="H1395" s="9">
        <v>0</v>
      </c>
      <c r="I1395" s="9">
        <v>0</v>
      </c>
      <c r="J1395" s="10">
        <v>1</v>
      </c>
      <c r="K1395" s="10">
        <v>1</v>
      </c>
    </row>
    <row r="1396" spans="1:11" x14ac:dyDescent="0.25">
      <c r="A1396" s="7" t="s">
        <v>1686</v>
      </c>
      <c r="B1396">
        <v>157474842</v>
      </c>
      <c r="C1396">
        <v>157474842</v>
      </c>
      <c r="D1396">
        <v>157474842</v>
      </c>
      <c r="E1396">
        <v>157474842</v>
      </c>
      <c r="F1396">
        <v>157474842</v>
      </c>
      <c r="G1396">
        <v>157474842</v>
      </c>
      <c r="H1396" s="9">
        <v>0</v>
      </c>
      <c r="I1396" s="9">
        <v>0</v>
      </c>
      <c r="J1396" s="10">
        <v>1</v>
      </c>
      <c r="K1396" s="10">
        <v>1</v>
      </c>
    </row>
    <row r="1397" spans="1:11" x14ac:dyDescent="0.25">
      <c r="A1397" s="7" t="s">
        <v>1690</v>
      </c>
      <c r="B1397">
        <v>0</v>
      </c>
      <c r="C1397">
        <v>4354491.78</v>
      </c>
      <c r="D1397">
        <v>4354491.78</v>
      </c>
      <c r="E1397">
        <v>4354491.78</v>
      </c>
      <c r="F1397">
        <v>4354491.78</v>
      </c>
      <c r="G1397">
        <v>4354491.78</v>
      </c>
      <c r="H1397" s="9">
        <v>0</v>
      </c>
      <c r="I1397" s="9">
        <v>0</v>
      </c>
      <c r="J1397" s="10">
        <v>1</v>
      </c>
      <c r="K1397" s="10">
        <v>1</v>
      </c>
    </row>
    <row r="1398" spans="1:11" x14ac:dyDescent="0.25">
      <c r="A1398" s="6" t="s">
        <v>1738</v>
      </c>
      <c r="B1398">
        <v>0</v>
      </c>
      <c r="C1398">
        <v>1123458630</v>
      </c>
      <c r="D1398">
        <v>1123458630</v>
      </c>
      <c r="E1398">
        <v>1123458630</v>
      </c>
      <c r="F1398">
        <v>1123458630</v>
      </c>
      <c r="G1398">
        <v>1123458630</v>
      </c>
      <c r="H1398" s="9">
        <v>0</v>
      </c>
      <c r="I1398" s="9">
        <v>0</v>
      </c>
      <c r="J1398" s="10">
        <v>1</v>
      </c>
      <c r="K1398" s="10">
        <v>1</v>
      </c>
    </row>
    <row r="1399" spans="1:11" x14ac:dyDescent="0.25">
      <c r="A1399" s="7" t="s">
        <v>1663</v>
      </c>
      <c r="B1399">
        <v>0</v>
      </c>
      <c r="C1399">
        <v>1123458630</v>
      </c>
      <c r="D1399">
        <v>1123458630</v>
      </c>
      <c r="E1399">
        <v>1123458630</v>
      </c>
      <c r="F1399">
        <v>1123458630</v>
      </c>
      <c r="G1399">
        <v>1123458630</v>
      </c>
      <c r="H1399" s="9">
        <v>0</v>
      </c>
      <c r="I1399" s="9">
        <v>0</v>
      </c>
      <c r="J1399" s="10">
        <v>1</v>
      </c>
      <c r="K1399" s="10">
        <v>1</v>
      </c>
    </row>
    <row r="1400" spans="1:11" x14ac:dyDescent="0.25">
      <c r="A1400" s="5" t="s">
        <v>1829</v>
      </c>
      <c r="B1400">
        <v>1634832151</v>
      </c>
      <c r="C1400">
        <v>1634832151</v>
      </c>
      <c r="D1400">
        <v>0</v>
      </c>
      <c r="E1400">
        <v>0</v>
      </c>
      <c r="F1400">
        <v>0</v>
      </c>
      <c r="G1400">
        <v>0</v>
      </c>
      <c r="H1400" s="9">
        <v>1634832151</v>
      </c>
      <c r="I1400" s="9">
        <v>1634832151</v>
      </c>
      <c r="J1400" s="10">
        <v>0</v>
      </c>
      <c r="K1400" s="10">
        <v>0</v>
      </c>
    </row>
    <row r="1401" spans="1:11" x14ac:dyDescent="0.25">
      <c r="A1401" s="6" t="s">
        <v>2025</v>
      </c>
      <c r="B1401">
        <v>1634832151</v>
      </c>
      <c r="C1401">
        <v>1634832151</v>
      </c>
      <c r="D1401">
        <v>0</v>
      </c>
      <c r="E1401">
        <v>0</v>
      </c>
      <c r="F1401">
        <v>0</v>
      </c>
      <c r="G1401">
        <v>0</v>
      </c>
      <c r="H1401" s="9">
        <v>1634832151</v>
      </c>
      <c r="I1401" s="9">
        <v>1634832151</v>
      </c>
      <c r="J1401" s="10">
        <v>0</v>
      </c>
      <c r="K1401" s="10">
        <v>0</v>
      </c>
    </row>
    <row r="1402" spans="1:11" x14ac:dyDescent="0.25">
      <c r="A1402" s="7" t="s">
        <v>1680</v>
      </c>
      <c r="B1402">
        <v>1634832151</v>
      </c>
      <c r="C1402">
        <v>1634832151</v>
      </c>
      <c r="D1402">
        <v>0</v>
      </c>
      <c r="E1402">
        <v>0</v>
      </c>
      <c r="F1402">
        <v>0</v>
      </c>
      <c r="G1402">
        <v>0</v>
      </c>
      <c r="H1402" s="9">
        <v>1634832151</v>
      </c>
      <c r="I1402" s="9">
        <v>1634832151</v>
      </c>
      <c r="J1402" s="10">
        <v>0</v>
      </c>
      <c r="K1402" s="10">
        <v>0</v>
      </c>
    </row>
    <row r="1403" spans="1:11" x14ac:dyDescent="0.25">
      <c r="A1403" s="6" t="s">
        <v>1738</v>
      </c>
      <c r="B1403">
        <v>0</v>
      </c>
      <c r="C1403">
        <v>0</v>
      </c>
      <c r="D1403">
        <v>0</v>
      </c>
      <c r="E1403">
        <v>0</v>
      </c>
      <c r="F1403">
        <v>0</v>
      </c>
      <c r="G1403">
        <v>0</v>
      </c>
      <c r="H1403" s="9">
        <v>0</v>
      </c>
      <c r="I1403" s="9">
        <v>0</v>
      </c>
      <c r="J1403" s="10" t="e">
        <v>#DIV/0!</v>
      </c>
      <c r="K1403" s="10" t="e">
        <v>#DIV/0!</v>
      </c>
    </row>
    <row r="1404" spans="1:11" x14ac:dyDescent="0.25">
      <c r="A1404" s="7" t="s">
        <v>1696</v>
      </c>
      <c r="B1404">
        <v>0</v>
      </c>
      <c r="C1404">
        <v>0</v>
      </c>
      <c r="D1404">
        <v>0</v>
      </c>
      <c r="E1404">
        <v>0</v>
      </c>
      <c r="F1404">
        <v>0</v>
      </c>
      <c r="G1404">
        <v>0</v>
      </c>
      <c r="H1404" s="9">
        <v>0</v>
      </c>
      <c r="I1404" s="9">
        <v>0</v>
      </c>
      <c r="J1404" s="10" t="e">
        <v>#DIV/0!</v>
      </c>
      <c r="K1404" s="10" t="e">
        <v>#DIV/0!</v>
      </c>
    </row>
    <row r="1405" spans="1:11" x14ac:dyDescent="0.25">
      <c r="A1405" s="5" t="s">
        <v>2021</v>
      </c>
      <c r="B1405">
        <v>200000000</v>
      </c>
      <c r="C1405">
        <v>200000000</v>
      </c>
      <c r="D1405">
        <v>200000000</v>
      </c>
      <c r="E1405">
        <v>200000000</v>
      </c>
      <c r="F1405">
        <v>200000000</v>
      </c>
      <c r="G1405">
        <v>200000000</v>
      </c>
      <c r="H1405" s="9">
        <v>0</v>
      </c>
      <c r="I1405" s="9">
        <v>0</v>
      </c>
      <c r="J1405" s="10">
        <v>1</v>
      </c>
      <c r="K1405" s="10">
        <v>1</v>
      </c>
    </row>
    <row r="1406" spans="1:11" x14ac:dyDescent="0.25">
      <c r="A1406" s="6" t="s">
        <v>1722</v>
      </c>
      <c r="B1406">
        <v>200000000</v>
      </c>
      <c r="C1406">
        <v>200000000</v>
      </c>
      <c r="D1406">
        <v>200000000</v>
      </c>
      <c r="E1406">
        <v>200000000</v>
      </c>
      <c r="F1406">
        <v>200000000</v>
      </c>
      <c r="G1406">
        <v>200000000</v>
      </c>
      <c r="H1406" s="9">
        <v>0</v>
      </c>
      <c r="I1406" s="9">
        <v>0</v>
      </c>
      <c r="J1406" s="10">
        <v>1</v>
      </c>
      <c r="K1406" s="10">
        <v>1</v>
      </c>
    </row>
    <row r="1407" spans="1:11" x14ac:dyDescent="0.25">
      <c r="A1407" s="7" t="s">
        <v>1661</v>
      </c>
      <c r="B1407">
        <v>200000000</v>
      </c>
      <c r="C1407">
        <v>200000000</v>
      </c>
      <c r="D1407">
        <v>200000000</v>
      </c>
      <c r="E1407">
        <v>200000000</v>
      </c>
      <c r="F1407">
        <v>200000000</v>
      </c>
      <c r="G1407">
        <v>200000000</v>
      </c>
      <c r="H1407" s="9">
        <v>0</v>
      </c>
      <c r="I1407" s="9">
        <v>0</v>
      </c>
      <c r="J1407" s="10">
        <v>1</v>
      </c>
      <c r="K1407" s="10">
        <v>1</v>
      </c>
    </row>
    <row r="1408" spans="1:11" x14ac:dyDescent="0.25">
      <c r="A1408" s="2" t="s">
        <v>2027</v>
      </c>
      <c r="B1408">
        <v>13719086483</v>
      </c>
      <c r="C1408">
        <v>13719086483</v>
      </c>
      <c r="D1408">
        <v>13707459590.4</v>
      </c>
      <c r="E1408">
        <v>13474092437.969999</v>
      </c>
      <c r="F1408">
        <v>6451733807.6499996</v>
      </c>
      <c r="G1408">
        <v>4324245807.6499996</v>
      </c>
      <c r="H1408" s="9">
        <v>11626892.600000381</v>
      </c>
      <c r="I1408" s="9">
        <v>244994045.03000069</v>
      </c>
      <c r="J1408" s="10">
        <v>0.99915250241957376</v>
      </c>
      <c r="K1408" s="10">
        <v>0.98214210214844955</v>
      </c>
    </row>
    <row r="1409" spans="1:11" x14ac:dyDescent="0.25">
      <c r="A1409" s="3" t="s">
        <v>1759</v>
      </c>
      <c r="B1409">
        <v>13719086483</v>
      </c>
      <c r="C1409">
        <v>13719086483</v>
      </c>
      <c r="D1409">
        <v>13707459590.4</v>
      </c>
      <c r="E1409">
        <v>13474092437.969999</v>
      </c>
      <c r="F1409">
        <v>6451733807.6499996</v>
      </c>
      <c r="G1409">
        <v>4324245807.6499996</v>
      </c>
      <c r="H1409" s="9">
        <v>11626892.600000381</v>
      </c>
      <c r="I1409" s="9">
        <v>244994045.03000069</v>
      </c>
      <c r="J1409" s="10">
        <v>0.99915250241957376</v>
      </c>
      <c r="K1409" s="10">
        <v>0.98214210214844955</v>
      </c>
    </row>
    <row r="1410" spans="1:11" x14ac:dyDescent="0.25">
      <c r="A1410" s="4" t="s">
        <v>1807</v>
      </c>
      <c r="B1410">
        <v>13719086483</v>
      </c>
      <c r="C1410">
        <v>13719086483</v>
      </c>
      <c r="D1410">
        <v>13707459590.4</v>
      </c>
      <c r="E1410">
        <v>13474092437.969999</v>
      </c>
      <c r="F1410">
        <v>6451733807.6499996</v>
      </c>
      <c r="G1410">
        <v>4324245807.6499996</v>
      </c>
      <c r="H1410" s="9">
        <v>11626892.600000381</v>
      </c>
      <c r="I1410" s="9">
        <v>244994045.03000069</v>
      </c>
      <c r="J1410" s="10">
        <v>0.99915250241957376</v>
      </c>
      <c r="K1410" s="10">
        <v>0.98214210214844955</v>
      </c>
    </row>
    <row r="1411" spans="1:11" x14ac:dyDescent="0.25">
      <c r="A1411" s="5" t="s">
        <v>1808</v>
      </c>
      <c r="B1411">
        <v>13719086483</v>
      </c>
      <c r="C1411">
        <v>13719086483</v>
      </c>
      <c r="D1411">
        <v>13707459590.4</v>
      </c>
      <c r="E1411">
        <v>13474092437.969999</v>
      </c>
      <c r="F1411">
        <v>6451733807.6499996</v>
      </c>
      <c r="G1411">
        <v>4324245807.6499996</v>
      </c>
      <c r="H1411" s="9">
        <v>11626892.600000381</v>
      </c>
      <c r="I1411" s="9">
        <v>244994045.03000069</v>
      </c>
      <c r="J1411" s="10">
        <v>0.99915250241957376</v>
      </c>
      <c r="K1411" s="10">
        <v>0.98214210214844955</v>
      </c>
    </row>
    <row r="1412" spans="1:11" x14ac:dyDescent="0.25">
      <c r="A1412" s="6" t="s">
        <v>1722</v>
      </c>
      <c r="B1412">
        <v>13719086483</v>
      </c>
      <c r="C1412">
        <v>13719086483</v>
      </c>
      <c r="D1412">
        <v>13707459590.4</v>
      </c>
      <c r="E1412">
        <v>13474092437.969999</v>
      </c>
      <c r="F1412">
        <v>6451733807.6499996</v>
      </c>
      <c r="G1412">
        <v>4324245807.6499996</v>
      </c>
      <c r="H1412" s="9">
        <v>11626892.600000381</v>
      </c>
      <c r="I1412" s="9">
        <v>244994045.03000069</v>
      </c>
      <c r="J1412" s="10">
        <v>0.99915250241957376</v>
      </c>
      <c r="K1412" s="10">
        <v>0.98214210214844955</v>
      </c>
    </row>
    <row r="1413" spans="1:11" x14ac:dyDescent="0.25">
      <c r="A1413" s="7" t="s">
        <v>1699</v>
      </c>
      <c r="B1413">
        <v>13719086483</v>
      </c>
      <c r="C1413">
        <v>13719086483</v>
      </c>
      <c r="D1413">
        <v>13707459590.4</v>
      </c>
      <c r="E1413">
        <v>13474092437.969999</v>
      </c>
      <c r="F1413">
        <v>6451733807.6499996</v>
      </c>
      <c r="G1413">
        <v>4324245807.6499996</v>
      </c>
      <c r="H1413" s="9">
        <v>11626892.600000381</v>
      </c>
      <c r="I1413" s="9">
        <v>244994045.03000069</v>
      </c>
      <c r="J1413" s="10">
        <v>0.99915250241957376</v>
      </c>
      <c r="K1413" s="10">
        <v>0.98214210214844955</v>
      </c>
    </row>
    <row r="1414" spans="1:11" x14ac:dyDescent="0.25">
      <c r="A1414" s="2" t="s">
        <v>2028</v>
      </c>
      <c r="B1414">
        <v>3600000000</v>
      </c>
      <c r="C1414">
        <v>4114848650</v>
      </c>
      <c r="D1414">
        <v>4014848650</v>
      </c>
      <c r="E1414">
        <v>4014848650</v>
      </c>
      <c r="F1414">
        <v>4014848650</v>
      </c>
      <c r="G1414">
        <v>4014848650</v>
      </c>
      <c r="H1414" s="9">
        <v>100000000</v>
      </c>
      <c r="I1414" s="9">
        <v>100000000</v>
      </c>
      <c r="J1414" s="10">
        <v>0.97569776958868215</v>
      </c>
      <c r="K1414" s="10">
        <v>0.97569776958868215</v>
      </c>
    </row>
    <row r="1415" spans="1:11" x14ac:dyDescent="0.25">
      <c r="A1415" s="3" t="s">
        <v>1715</v>
      </c>
      <c r="B1415">
        <v>3600000000</v>
      </c>
      <c r="C1415">
        <v>4114848650</v>
      </c>
      <c r="D1415">
        <v>4014848650</v>
      </c>
      <c r="E1415">
        <v>4014848650</v>
      </c>
      <c r="F1415">
        <v>4014848650</v>
      </c>
      <c r="G1415">
        <v>4014848650</v>
      </c>
      <c r="H1415" s="9">
        <v>100000000</v>
      </c>
      <c r="I1415" s="9">
        <v>100000000</v>
      </c>
      <c r="J1415" s="10">
        <v>0.97569776958868215</v>
      </c>
      <c r="K1415" s="10">
        <v>0.97569776958868215</v>
      </c>
    </row>
    <row r="1416" spans="1:11" x14ac:dyDescent="0.25">
      <c r="A1416" s="4" t="s">
        <v>1827</v>
      </c>
      <c r="B1416">
        <v>3600000000</v>
      </c>
      <c r="C1416">
        <v>4114848650</v>
      </c>
      <c r="D1416">
        <v>4014848650</v>
      </c>
      <c r="E1416">
        <v>4014848650</v>
      </c>
      <c r="F1416">
        <v>4014848650</v>
      </c>
      <c r="G1416">
        <v>4014848650</v>
      </c>
      <c r="H1416" s="9">
        <v>100000000</v>
      </c>
      <c r="I1416" s="9">
        <v>100000000</v>
      </c>
      <c r="J1416" s="10">
        <v>0.97569776958868215</v>
      </c>
      <c r="K1416" s="10">
        <v>0.97569776958868215</v>
      </c>
    </row>
    <row r="1417" spans="1:11" x14ac:dyDescent="0.25">
      <c r="A1417" s="5" t="s">
        <v>2029</v>
      </c>
      <c r="B1417">
        <v>3600000000</v>
      </c>
      <c r="C1417">
        <v>4114848650</v>
      </c>
      <c r="D1417">
        <v>4014848650</v>
      </c>
      <c r="E1417">
        <v>4014848650</v>
      </c>
      <c r="F1417">
        <v>4014848650</v>
      </c>
      <c r="G1417">
        <v>4014848650</v>
      </c>
      <c r="H1417" s="9">
        <v>100000000</v>
      </c>
      <c r="I1417" s="9">
        <v>100000000</v>
      </c>
      <c r="J1417" s="10">
        <v>0.97569776958868215</v>
      </c>
      <c r="K1417" s="10">
        <v>0.97569776958868215</v>
      </c>
    </row>
    <row r="1418" spans="1:11" x14ac:dyDescent="0.25">
      <c r="A1418" s="6" t="s">
        <v>1722</v>
      </c>
      <c r="B1418">
        <v>3500000000</v>
      </c>
      <c r="C1418">
        <v>4014848650</v>
      </c>
      <c r="D1418">
        <v>4014848650</v>
      </c>
      <c r="E1418">
        <v>4014848650</v>
      </c>
      <c r="F1418">
        <v>4014848650</v>
      </c>
      <c r="G1418">
        <v>4014848650</v>
      </c>
      <c r="H1418" s="9">
        <v>0</v>
      </c>
      <c r="I1418" s="9">
        <v>0</v>
      </c>
      <c r="J1418" s="10">
        <v>1</v>
      </c>
      <c r="K1418" s="10">
        <v>1</v>
      </c>
    </row>
    <row r="1419" spans="1:11" x14ac:dyDescent="0.25">
      <c r="A1419" s="7" t="s">
        <v>1708</v>
      </c>
      <c r="B1419">
        <v>2500000000</v>
      </c>
      <c r="C1419">
        <v>3014848650</v>
      </c>
      <c r="D1419">
        <v>3014848650</v>
      </c>
      <c r="E1419">
        <v>3014848650</v>
      </c>
      <c r="F1419">
        <v>3014848650</v>
      </c>
      <c r="G1419">
        <v>3014848650</v>
      </c>
      <c r="H1419" s="9">
        <v>0</v>
      </c>
      <c r="I1419" s="9">
        <v>0</v>
      </c>
      <c r="J1419" s="10">
        <v>1</v>
      </c>
      <c r="K1419" s="10">
        <v>1</v>
      </c>
    </row>
    <row r="1420" spans="1:11" x14ac:dyDescent="0.25">
      <c r="A1420" s="7" t="s">
        <v>1702</v>
      </c>
      <c r="B1420">
        <v>1000000000</v>
      </c>
      <c r="C1420">
        <v>1000000000</v>
      </c>
      <c r="D1420">
        <v>1000000000</v>
      </c>
      <c r="E1420">
        <v>1000000000</v>
      </c>
      <c r="F1420">
        <v>1000000000</v>
      </c>
      <c r="G1420">
        <v>1000000000</v>
      </c>
      <c r="H1420" s="9">
        <v>0</v>
      </c>
      <c r="I1420" s="9">
        <v>0</v>
      </c>
      <c r="J1420" s="10">
        <v>1</v>
      </c>
      <c r="K1420" s="10">
        <v>1</v>
      </c>
    </row>
    <row r="1421" spans="1:11" x14ac:dyDescent="0.25">
      <c r="A1421" s="6" t="s">
        <v>2030</v>
      </c>
      <c r="B1421">
        <v>100000000</v>
      </c>
      <c r="C1421">
        <v>100000000</v>
      </c>
      <c r="D1421">
        <v>0</v>
      </c>
      <c r="E1421">
        <v>0</v>
      </c>
      <c r="F1421">
        <v>0</v>
      </c>
      <c r="G1421">
        <v>0</v>
      </c>
      <c r="H1421" s="9">
        <v>100000000</v>
      </c>
      <c r="I1421" s="9">
        <v>100000000</v>
      </c>
      <c r="J1421" s="10">
        <v>0</v>
      </c>
      <c r="K1421" s="10">
        <v>0</v>
      </c>
    </row>
    <row r="1422" spans="1:11" x14ac:dyDescent="0.25">
      <c r="A1422" s="7" t="s">
        <v>1704</v>
      </c>
      <c r="B1422">
        <v>100000000</v>
      </c>
      <c r="C1422">
        <v>100000000</v>
      </c>
      <c r="D1422">
        <v>0</v>
      </c>
      <c r="E1422">
        <v>0</v>
      </c>
      <c r="F1422">
        <v>0</v>
      </c>
      <c r="G1422">
        <v>0</v>
      </c>
      <c r="H1422" s="9">
        <v>100000000</v>
      </c>
      <c r="I1422" s="9">
        <v>100000000</v>
      </c>
      <c r="J1422" s="10">
        <v>0</v>
      </c>
      <c r="K1422" s="10">
        <v>0</v>
      </c>
    </row>
    <row r="1423" spans="1:11" x14ac:dyDescent="0.25">
      <c r="A1423" s="2" t="s">
        <v>2032</v>
      </c>
      <c r="B1423">
        <v>1575220312453.0005</v>
      </c>
      <c r="C1423">
        <v>1881655266961.1101</v>
      </c>
      <c r="D1423">
        <v>1787523017513.3208</v>
      </c>
      <c r="E1423">
        <v>1722139906555.1406</v>
      </c>
      <c r="F1423">
        <v>1597247094001.1409</v>
      </c>
      <c r="G1423">
        <v>1510613214192.0503</v>
      </c>
      <c r="H1423" s="9">
        <v>94132249447.789307</v>
      </c>
      <c r="I1423" s="9">
        <v>159515360405.96948</v>
      </c>
      <c r="J1423" s="10">
        <v>0.94997370076198195</v>
      </c>
      <c r="K1423" s="10">
        <v>0.91522604421393927</v>
      </c>
    </row>
    <row r="1424" spans="1:11" x14ac:dyDescent="0.25">
      <c r="J1424"/>
      <c r="K1424"/>
    </row>
    <row r="1425" spans="10:11" x14ac:dyDescent="0.25">
      <c r="J1425"/>
      <c r="K1425"/>
    </row>
    <row r="1426" spans="10:11" x14ac:dyDescent="0.25">
      <c r="J1426"/>
      <c r="K1426"/>
    </row>
    <row r="1427" spans="10:11" x14ac:dyDescent="0.25">
      <c r="J1427"/>
      <c r="K1427"/>
    </row>
    <row r="1428" spans="10:11" x14ac:dyDescent="0.25">
      <c r="J1428"/>
      <c r="K1428"/>
    </row>
    <row r="1429" spans="10:11" x14ac:dyDescent="0.25">
      <c r="J1429"/>
      <c r="K1429"/>
    </row>
    <row r="1430" spans="10:11" x14ac:dyDescent="0.25">
      <c r="J1430"/>
      <c r="K1430"/>
    </row>
    <row r="1431" spans="10:11" x14ac:dyDescent="0.25">
      <c r="J1431"/>
      <c r="K1431"/>
    </row>
    <row r="1432" spans="10:11" x14ac:dyDescent="0.25">
      <c r="J1432"/>
      <c r="K1432"/>
    </row>
    <row r="1433" spans="10:11" x14ac:dyDescent="0.25">
      <c r="J1433"/>
      <c r="K1433"/>
    </row>
    <row r="1434" spans="10:11" x14ac:dyDescent="0.25">
      <c r="J1434"/>
      <c r="K1434"/>
    </row>
    <row r="1435" spans="10:11" x14ac:dyDescent="0.25">
      <c r="J1435"/>
      <c r="K1435"/>
    </row>
    <row r="1436" spans="10:11" x14ac:dyDescent="0.25">
      <c r="J1436"/>
      <c r="K1436"/>
    </row>
    <row r="1437" spans="10:11" x14ac:dyDescent="0.25">
      <c r="J1437"/>
      <c r="K1437"/>
    </row>
    <row r="1438" spans="10:11" x14ac:dyDescent="0.25">
      <c r="J1438"/>
      <c r="K1438"/>
    </row>
    <row r="1439" spans="10:11" x14ac:dyDescent="0.25">
      <c r="J1439"/>
      <c r="K1439"/>
    </row>
    <row r="1440" spans="10:11" x14ac:dyDescent="0.25">
      <c r="J1440"/>
      <c r="K1440"/>
    </row>
    <row r="1441" spans="10:11" x14ac:dyDescent="0.25">
      <c r="J1441"/>
      <c r="K1441"/>
    </row>
    <row r="1442" spans="10:11" x14ac:dyDescent="0.25">
      <c r="J1442"/>
      <c r="K1442"/>
    </row>
    <row r="1443" spans="10:11" x14ac:dyDescent="0.25">
      <c r="J1443"/>
      <c r="K1443"/>
    </row>
    <row r="1444" spans="10:11" x14ac:dyDescent="0.25">
      <c r="J1444"/>
      <c r="K1444"/>
    </row>
    <row r="1445" spans="10:11" x14ac:dyDescent="0.25">
      <c r="J1445"/>
      <c r="K1445"/>
    </row>
    <row r="1446" spans="10:11" x14ac:dyDescent="0.25">
      <c r="J1446"/>
      <c r="K1446"/>
    </row>
    <row r="1447" spans="10:11" x14ac:dyDescent="0.25">
      <c r="J1447"/>
      <c r="K1447"/>
    </row>
    <row r="1448" spans="10:11" x14ac:dyDescent="0.25">
      <c r="J1448"/>
      <c r="K1448"/>
    </row>
    <row r="1449" spans="10:11" x14ac:dyDescent="0.25">
      <c r="J1449"/>
      <c r="K1449"/>
    </row>
    <row r="1450" spans="10:11" x14ac:dyDescent="0.25">
      <c r="J1450"/>
      <c r="K1450"/>
    </row>
    <row r="1451" spans="10:11" x14ac:dyDescent="0.25">
      <c r="J1451"/>
      <c r="K1451"/>
    </row>
    <row r="1452" spans="10:11" x14ac:dyDescent="0.25">
      <c r="J1452"/>
      <c r="K1452"/>
    </row>
    <row r="1453" spans="10:11" x14ac:dyDescent="0.25">
      <c r="J1453"/>
      <c r="K1453"/>
    </row>
    <row r="1454" spans="10:11" x14ac:dyDescent="0.25">
      <c r="J1454"/>
      <c r="K1454"/>
    </row>
    <row r="1455" spans="10:11" x14ac:dyDescent="0.25">
      <c r="J1455"/>
      <c r="K1455"/>
    </row>
    <row r="1456" spans="10:11" x14ac:dyDescent="0.25">
      <c r="J1456"/>
      <c r="K1456"/>
    </row>
    <row r="1457" spans="10:11" x14ac:dyDescent="0.25">
      <c r="J1457"/>
      <c r="K1457"/>
    </row>
    <row r="1458" spans="10:11" x14ac:dyDescent="0.25">
      <c r="J1458"/>
      <c r="K1458"/>
    </row>
    <row r="1459" spans="10:11" x14ac:dyDescent="0.25">
      <c r="J1459"/>
      <c r="K1459"/>
    </row>
    <row r="1460" spans="10:11" x14ac:dyDescent="0.25">
      <c r="J1460"/>
      <c r="K1460"/>
    </row>
    <row r="1461" spans="10:11" x14ac:dyDescent="0.25">
      <c r="J1461"/>
      <c r="K1461"/>
    </row>
    <row r="1462" spans="10:11" x14ac:dyDescent="0.25">
      <c r="J1462"/>
      <c r="K1462"/>
    </row>
    <row r="1463" spans="10:11" x14ac:dyDescent="0.25">
      <c r="J1463"/>
      <c r="K1463"/>
    </row>
    <row r="1464" spans="10:11" x14ac:dyDescent="0.25">
      <c r="J1464"/>
      <c r="K1464"/>
    </row>
    <row r="1465" spans="10:11" x14ac:dyDescent="0.25">
      <c r="J1465"/>
      <c r="K1465"/>
    </row>
    <row r="1466" spans="10:11" x14ac:dyDescent="0.25">
      <c r="J1466"/>
      <c r="K1466"/>
    </row>
    <row r="1467" spans="10:11" x14ac:dyDescent="0.25">
      <c r="J1467"/>
      <c r="K1467"/>
    </row>
    <row r="1468" spans="10:11" x14ac:dyDescent="0.25">
      <c r="J1468"/>
      <c r="K1468"/>
    </row>
    <row r="1469" spans="10:11" x14ac:dyDescent="0.25">
      <c r="J1469"/>
      <c r="K1469"/>
    </row>
    <row r="1470" spans="10:11" x14ac:dyDescent="0.25">
      <c r="J1470"/>
      <c r="K1470"/>
    </row>
    <row r="1471" spans="10:11" x14ac:dyDescent="0.25">
      <c r="J1471"/>
      <c r="K1471"/>
    </row>
    <row r="1472" spans="10:11" x14ac:dyDescent="0.25">
      <c r="J1472"/>
      <c r="K1472"/>
    </row>
    <row r="1473" spans="10:11" x14ac:dyDescent="0.25">
      <c r="J1473"/>
      <c r="K1473"/>
    </row>
    <row r="1474" spans="10:11" x14ac:dyDescent="0.25">
      <c r="J1474"/>
      <c r="K1474"/>
    </row>
    <row r="1475" spans="10:11" x14ac:dyDescent="0.25">
      <c r="J1475"/>
      <c r="K1475"/>
    </row>
    <row r="1476" spans="10:11" x14ac:dyDescent="0.25">
      <c r="J1476"/>
      <c r="K1476"/>
    </row>
    <row r="1477" spans="10:11" x14ac:dyDescent="0.25">
      <c r="J1477"/>
      <c r="K1477"/>
    </row>
    <row r="1478" spans="10:11" x14ac:dyDescent="0.25">
      <c r="J1478"/>
      <c r="K1478"/>
    </row>
    <row r="1479" spans="10:11" x14ac:dyDescent="0.25">
      <c r="J1479"/>
      <c r="K1479"/>
    </row>
    <row r="1480" spans="10:11" x14ac:dyDescent="0.25">
      <c r="J1480"/>
      <c r="K1480"/>
    </row>
    <row r="1481" spans="10:11" x14ac:dyDescent="0.25">
      <c r="J1481"/>
      <c r="K1481"/>
    </row>
    <row r="1482" spans="10:11" x14ac:dyDescent="0.25">
      <c r="J1482"/>
      <c r="K1482"/>
    </row>
    <row r="1483" spans="10:11" x14ac:dyDescent="0.25">
      <c r="J1483"/>
      <c r="K1483"/>
    </row>
    <row r="1484" spans="10:11" x14ac:dyDescent="0.25">
      <c r="J1484"/>
      <c r="K1484"/>
    </row>
    <row r="1485" spans="10:11" x14ac:dyDescent="0.25">
      <c r="J1485"/>
      <c r="K1485"/>
    </row>
    <row r="1486" spans="10:11" x14ac:dyDescent="0.25">
      <c r="J1486"/>
      <c r="K1486"/>
    </row>
    <row r="1487" spans="10:11" x14ac:dyDescent="0.25">
      <c r="J1487"/>
      <c r="K1487"/>
    </row>
    <row r="1488" spans="10:11" x14ac:dyDescent="0.25">
      <c r="J1488"/>
      <c r="K1488"/>
    </row>
    <row r="1489" spans="10:11" x14ac:dyDescent="0.25">
      <c r="J1489"/>
      <c r="K1489"/>
    </row>
    <row r="1490" spans="10:11" x14ac:dyDescent="0.25">
      <c r="J1490"/>
      <c r="K1490"/>
    </row>
    <row r="1491" spans="10:11" x14ac:dyDescent="0.25">
      <c r="J1491"/>
      <c r="K1491"/>
    </row>
    <row r="1492" spans="10:11" x14ac:dyDescent="0.25">
      <c r="J1492"/>
      <c r="K1492"/>
    </row>
    <row r="1493" spans="10:11" x14ac:dyDescent="0.25">
      <c r="J1493"/>
      <c r="K1493"/>
    </row>
    <row r="1494" spans="10:11" x14ac:dyDescent="0.25">
      <c r="J1494"/>
      <c r="K1494"/>
    </row>
    <row r="1495" spans="10:11" x14ac:dyDescent="0.25">
      <c r="J1495"/>
      <c r="K1495"/>
    </row>
    <row r="1496" spans="10:11" x14ac:dyDescent="0.25">
      <c r="J1496"/>
      <c r="K1496"/>
    </row>
    <row r="1497" spans="10:11" x14ac:dyDescent="0.25">
      <c r="J1497"/>
      <c r="K1497"/>
    </row>
    <row r="1498" spans="10:11" x14ac:dyDescent="0.25">
      <c r="J1498"/>
      <c r="K1498"/>
    </row>
    <row r="1499" spans="10:11" x14ac:dyDescent="0.25">
      <c r="J1499"/>
      <c r="K1499"/>
    </row>
    <row r="1500" spans="10:11" x14ac:dyDescent="0.25">
      <c r="J1500"/>
      <c r="K1500"/>
    </row>
    <row r="1501" spans="10:11" x14ac:dyDescent="0.25">
      <c r="J1501"/>
      <c r="K1501"/>
    </row>
    <row r="1502" spans="10:11" x14ac:dyDescent="0.25">
      <c r="J1502"/>
      <c r="K1502"/>
    </row>
    <row r="1503" spans="10:11" x14ac:dyDescent="0.25">
      <c r="J1503"/>
      <c r="K1503"/>
    </row>
    <row r="1504" spans="10:11" x14ac:dyDescent="0.25">
      <c r="J1504"/>
      <c r="K1504"/>
    </row>
    <row r="1505" spans="10:11" x14ac:dyDescent="0.25">
      <c r="J1505"/>
      <c r="K1505"/>
    </row>
    <row r="1506" spans="10:11" x14ac:dyDescent="0.25">
      <c r="J1506"/>
      <c r="K1506"/>
    </row>
    <row r="1507" spans="10:11" x14ac:dyDescent="0.25">
      <c r="J1507"/>
      <c r="K1507"/>
    </row>
    <row r="1508" spans="10:11" x14ac:dyDescent="0.25">
      <c r="J1508"/>
      <c r="K1508"/>
    </row>
    <row r="1509" spans="10:11" x14ac:dyDescent="0.25">
      <c r="J1509"/>
      <c r="K1509"/>
    </row>
    <row r="1510" spans="10:11" x14ac:dyDescent="0.25">
      <c r="J1510"/>
      <c r="K1510"/>
    </row>
    <row r="1511" spans="10:11" x14ac:dyDescent="0.25">
      <c r="J1511"/>
      <c r="K1511"/>
    </row>
    <row r="1512" spans="10:11" x14ac:dyDescent="0.25">
      <c r="J1512"/>
      <c r="K1512"/>
    </row>
    <row r="1513" spans="10:11" x14ac:dyDescent="0.25">
      <c r="J1513"/>
      <c r="K1513"/>
    </row>
    <row r="1514" spans="10:11" x14ac:dyDescent="0.25">
      <c r="J1514"/>
      <c r="K1514"/>
    </row>
    <row r="1515" spans="10:11" x14ac:dyDescent="0.25">
      <c r="J1515"/>
      <c r="K1515"/>
    </row>
    <row r="1516" spans="10:11" x14ac:dyDescent="0.25">
      <c r="J1516"/>
      <c r="K1516"/>
    </row>
    <row r="1517" spans="10:11" x14ac:dyDescent="0.25">
      <c r="J1517"/>
      <c r="K1517"/>
    </row>
    <row r="1518" spans="10:11" x14ac:dyDescent="0.25">
      <c r="J1518"/>
      <c r="K1518"/>
    </row>
    <row r="1519" spans="10:11" x14ac:dyDescent="0.25">
      <c r="J1519"/>
      <c r="K1519"/>
    </row>
    <row r="1520" spans="10:11" x14ac:dyDescent="0.25">
      <c r="J1520"/>
      <c r="K1520"/>
    </row>
    <row r="1521" spans="10:11" x14ac:dyDescent="0.25">
      <c r="J1521"/>
      <c r="K1521"/>
    </row>
    <row r="1522" spans="10:11" x14ac:dyDescent="0.25">
      <c r="J1522"/>
      <c r="K1522"/>
    </row>
    <row r="1523" spans="10:11" x14ac:dyDescent="0.25">
      <c r="J1523"/>
      <c r="K1523"/>
    </row>
    <row r="1524" spans="10:11" x14ac:dyDescent="0.25">
      <c r="J1524"/>
      <c r="K1524"/>
    </row>
    <row r="1525" spans="10:11" x14ac:dyDescent="0.25">
      <c r="J1525"/>
      <c r="K1525"/>
    </row>
    <row r="1526" spans="10:11" x14ac:dyDescent="0.25">
      <c r="J1526"/>
      <c r="K1526"/>
    </row>
    <row r="1527" spans="10:11" x14ac:dyDescent="0.25">
      <c r="J1527"/>
      <c r="K1527"/>
    </row>
    <row r="1528" spans="10:11" x14ac:dyDescent="0.25">
      <c r="J1528"/>
      <c r="K1528"/>
    </row>
    <row r="1529" spans="10:11" x14ac:dyDescent="0.25">
      <c r="J1529"/>
      <c r="K1529"/>
    </row>
    <row r="1530" spans="10:11" x14ac:dyDescent="0.25">
      <c r="J1530"/>
      <c r="K1530"/>
    </row>
    <row r="1531" spans="10:11" x14ac:dyDescent="0.25">
      <c r="J1531"/>
      <c r="K1531"/>
    </row>
    <row r="1532" spans="10:11" x14ac:dyDescent="0.25">
      <c r="J1532"/>
      <c r="K1532"/>
    </row>
    <row r="1533" spans="10:11" x14ac:dyDescent="0.25">
      <c r="J1533"/>
      <c r="K1533"/>
    </row>
    <row r="1534" spans="10:11" x14ac:dyDescent="0.25">
      <c r="J1534"/>
      <c r="K1534"/>
    </row>
    <row r="1535" spans="10:11" x14ac:dyDescent="0.25">
      <c r="J1535"/>
      <c r="K1535"/>
    </row>
    <row r="1536" spans="10:11" x14ac:dyDescent="0.25">
      <c r="J1536"/>
      <c r="K1536"/>
    </row>
    <row r="1537" spans="10:11" x14ac:dyDescent="0.25">
      <c r="J1537"/>
      <c r="K1537"/>
    </row>
    <row r="1538" spans="10:11" x14ac:dyDescent="0.25">
      <c r="J1538"/>
      <c r="K1538"/>
    </row>
    <row r="1539" spans="10:11" x14ac:dyDescent="0.25">
      <c r="J1539"/>
      <c r="K1539"/>
    </row>
    <row r="1540" spans="10:11" x14ac:dyDescent="0.25">
      <c r="J1540"/>
      <c r="K1540"/>
    </row>
    <row r="1541" spans="10:11" x14ac:dyDescent="0.25">
      <c r="J1541"/>
      <c r="K1541"/>
    </row>
    <row r="1542" spans="10:11" x14ac:dyDescent="0.25">
      <c r="J1542"/>
      <c r="K1542"/>
    </row>
    <row r="1543" spans="10:11" x14ac:dyDescent="0.25">
      <c r="J1543"/>
      <c r="K1543"/>
    </row>
    <row r="1544" spans="10:11" x14ac:dyDescent="0.25">
      <c r="J1544"/>
      <c r="K1544"/>
    </row>
    <row r="1545" spans="10:11" x14ac:dyDescent="0.25">
      <c r="J1545"/>
      <c r="K1545"/>
    </row>
    <row r="1546" spans="10:11" x14ac:dyDescent="0.25">
      <c r="J1546"/>
      <c r="K1546"/>
    </row>
    <row r="1547" spans="10:11" x14ac:dyDescent="0.25">
      <c r="J1547"/>
      <c r="K1547"/>
    </row>
    <row r="1548" spans="10:11" x14ac:dyDescent="0.25">
      <c r="J1548"/>
      <c r="K1548"/>
    </row>
    <row r="1549" spans="10:11" x14ac:dyDescent="0.25">
      <c r="J1549"/>
      <c r="K1549"/>
    </row>
    <row r="1550" spans="10:11" x14ac:dyDescent="0.25">
      <c r="J1550"/>
      <c r="K1550"/>
    </row>
    <row r="1551" spans="10:11" x14ac:dyDescent="0.25">
      <c r="J1551"/>
      <c r="K1551"/>
    </row>
    <row r="1552" spans="10:11" x14ac:dyDescent="0.25">
      <c r="J1552"/>
      <c r="K1552"/>
    </row>
    <row r="1553" spans="10:11" x14ac:dyDescent="0.25">
      <c r="J1553"/>
      <c r="K1553"/>
    </row>
    <row r="1554" spans="10:11" x14ac:dyDescent="0.25">
      <c r="J1554"/>
      <c r="K1554"/>
    </row>
    <row r="1555" spans="10:11" x14ac:dyDescent="0.25">
      <c r="J1555"/>
      <c r="K1555"/>
    </row>
    <row r="1556" spans="10:11" x14ac:dyDescent="0.25">
      <c r="J1556"/>
      <c r="K1556"/>
    </row>
    <row r="1557" spans="10:11" x14ac:dyDescent="0.25">
      <c r="J1557"/>
      <c r="K1557"/>
    </row>
    <row r="1558" spans="10:11" x14ac:dyDescent="0.25">
      <c r="J1558"/>
      <c r="K1558"/>
    </row>
    <row r="1559" spans="10:11" x14ac:dyDescent="0.25">
      <c r="J1559"/>
      <c r="K1559"/>
    </row>
    <row r="1560" spans="10:11" x14ac:dyDescent="0.25">
      <c r="J1560"/>
      <c r="K1560"/>
    </row>
    <row r="1561" spans="10:11" x14ac:dyDescent="0.25">
      <c r="J1561"/>
      <c r="K1561"/>
    </row>
    <row r="1562" spans="10:11" x14ac:dyDescent="0.25">
      <c r="J1562"/>
      <c r="K1562"/>
    </row>
    <row r="1563" spans="10:11" x14ac:dyDescent="0.25">
      <c r="J1563"/>
      <c r="K1563"/>
    </row>
    <row r="1564" spans="10:11" x14ac:dyDescent="0.25">
      <c r="J1564"/>
      <c r="K1564"/>
    </row>
    <row r="1565" spans="10:11" x14ac:dyDescent="0.25">
      <c r="J1565"/>
      <c r="K1565"/>
    </row>
    <row r="1566" spans="10:11" x14ac:dyDescent="0.25">
      <c r="J1566"/>
      <c r="K1566"/>
    </row>
    <row r="1567" spans="10:11" x14ac:dyDescent="0.25">
      <c r="J1567"/>
      <c r="K1567"/>
    </row>
    <row r="1568" spans="10:11" x14ac:dyDescent="0.25">
      <c r="J1568"/>
      <c r="K1568"/>
    </row>
    <row r="1569" spans="10:11" x14ac:dyDescent="0.25">
      <c r="J1569"/>
      <c r="K1569"/>
    </row>
    <row r="1570" spans="10:11" x14ac:dyDescent="0.25">
      <c r="J1570"/>
      <c r="K1570"/>
    </row>
    <row r="1571" spans="10:11" x14ac:dyDescent="0.25">
      <c r="J1571"/>
      <c r="K1571"/>
    </row>
    <row r="1572" spans="10:11" x14ac:dyDescent="0.25">
      <c r="J1572"/>
      <c r="K1572"/>
    </row>
    <row r="1573" spans="10:11" x14ac:dyDescent="0.25">
      <c r="J1573"/>
      <c r="K1573"/>
    </row>
    <row r="1574" spans="10:11" x14ac:dyDescent="0.25">
      <c r="J1574"/>
      <c r="K1574"/>
    </row>
    <row r="1575" spans="10:11" x14ac:dyDescent="0.25">
      <c r="J1575"/>
      <c r="K1575"/>
    </row>
    <row r="1576" spans="10:11" x14ac:dyDescent="0.25">
      <c r="J1576"/>
      <c r="K1576"/>
    </row>
    <row r="1577" spans="10:11" x14ac:dyDescent="0.25">
      <c r="J1577"/>
      <c r="K1577"/>
    </row>
    <row r="1578" spans="10:11" x14ac:dyDescent="0.25">
      <c r="J1578"/>
      <c r="K1578"/>
    </row>
    <row r="1579" spans="10:11" x14ac:dyDescent="0.25">
      <c r="J1579"/>
      <c r="K1579"/>
    </row>
    <row r="1580" spans="10:11" x14ac:dyDescent="0.25">
      <c r="J1580"/>
      <c r="K1580"/>
    </row>
    <row r="1581" spans="10:11" x14ac:dyDescent="0.25">
      <c r="J1581"/>
      <c r="K1581"/>
    </row>
    <row r="1582" spans="10:11" x14ac:dyDescent="0.25">
      <c r="J1582"/>
      <c r="K1582"/>
    </row>
    <row r="1583" spans="10:11" x14ac:dyDescent="0.25">
      <c r="J1583"/>
      <c r="K1583"/>
    </row>
    <row r="1584" spans="10:11" x14ac:dyDescent="0.25">
      <c r="J1584"/>
      <c r="K1584"/>
    </row>
    <row r="1585" spans="10:11" x14ac:dyDescent="0.25">
      <c r="J1585"/>
      <c r="K1585"/>
    </row>
    <row r="1586" spans="10:11" x14ac:dyDescent="0.25">
      <c r="J1586"/>
      <c r="K1586"/>
    </row>
    <row r="1587" spans="10:11" x14ac:dyDescent="0.25">
      <c r="J1587"/>
      <c r="K1587"/>
    </row>
    <row r="1588" spans="10:11" x14ac:dyDescent="0.25">
      <c r="J1588"/>
      <c r="K1588"/>
    </row>
    <row r="1589" spans="10:11" x14ac:dyDescent="0.25">
      <c r="J1589"/>
      <c r="K1589"/>
    </row>
    <row r="1590" spans="10:11" x14ac:dyDescent="0.25">
      <c r="J1590"/>
      <c r="K1590"/>
    </row>
    <row r="1591" spans="10:11" x14ac:dyDescent="0.25">
      <c r="J1591"/>
      <c r="K1591"/>
    </row>
    <row r="1592" spans="10:11" x14ac:dyDescent="0.25">
      <c r="J1592"/>
      <c r="K1592"/>
    </row>
    <row r="1593" spans="10:11" x14ac:dyDescent="0.25">
      <c r="J1593"/>
      <c r="K1593"/>
    </row>
    <row r="1594" spans="10:11" x14ac:dyDescent="0.25">
      <c r="J1594"/>
      <c r="K1594"/>
    </row>
    <row r="1595" spans="10:11" x14ac:dyDescent="0.25">
      <c r="J1595"/>
      <c r="K1595"/>
    </row>
    <row r="1596" spans="10:11" x14ac:dyDescent="0.25">
      <c r="J1596"/>
      <c r="K1596"/>
    </row>
    <row r="1597" spans="10:11" x14ac:dyDescent="0.25">
      <c r="J1597"/>
      <c r="K1597"/>
    </row>
    <row r="1598" spans="10:11" x14ac:dyDescent="0.25">
      <c r="J1598"/>
      <c r="K1598"/>
    </row>
    <row r="1599" spans="10:11" x14ac:dyDescent="0.25">
      <c r="J1599"/>
      <c r="K1599"/>
    </row>
    <row r="1600" spans="10:11" x14ac:dyDescent="0.25">
      <c r="J1600"/>
      <c r="K1600"/>
    </row>
    <row r="1601" spans="10:11" x14ac:dyDescent="0.25">
      <c r="J1601"/>
      <c r="K1601"/>
    </row>
    <row r="1602" spans="10:11" x14ac:dyDescent="0.25">
      <c r="J1602"/>
      <c r="K1602"/>
    </row>
    <row r="1603" spans="10:11" x14ac:dyDescent="0.25">
      <c r="J1603"/>
      <c r="K1603"/>
    </row>
    <row r="1604" spans="10:11" x14ac:dyDescent="0.25">
      <c r="J1604"/>
      <c r="K1604"/>
    </row>
    <row r="1605" spans="10:11" x14ac:dyDescent="0.25">
      <c r="J1605"/>
      <c r="K1605"/>
    </row>
    <row r="1606" spans="10:11" x14ac:dyDescent="0.25">
      <c r="J1606"/>
      <c r="K1606"/>
    </row>
    <row r="1607" spans="10:11" x14ac:dyDescent="0.25">
      <c r="J1607"/>
      <c r="K1607"/>
    </row>
    <row r="1608" spans="10:11" x14ac:dyDescent="0.25">
      <c r="J1608"/>
      <c r="K1608"/>
    </row>
    <row r="1609" spans="10:11" x14ac:dyDescent="0.25">
      <c r="J1609"/>
      <c r="K1609"/>
    </row>
    <row r="1610" spans="10:11" x14ac:dyDescent="0.25">
      <c r="J1610"/>
      <c r="K1610"/>
    </row>
    <row r="1611" spans="10:11" x14ac:dyDescent="0.25">
      <c r="J1611"/>
      <c r="K1611"/>
    </row>
    <row r="1612" spans="10:11" x14ac:dyDescent="0.25">
      <c r="J1612"/>
      <c r="K1612"/>
    </row>
    <row r="1613" spans="10:11" x14ac:dyDescent="0.25">
      <c r="J1613"/>
      <c r="K1613"/>
    </row>
    <row r="1614" spans="10:11" x14ac:dyDescent="0.25">
      <c r="J1614"/>
      <c r="K1614"/>
    </row>
    <row r="1615" spans="10:11" x14ac:dyDescent="0.25">
      <c r="J1615"/>
      <c r="K1615"/>
    </row>
    <row r="1616" spans="10:11" x14ac:dyDescent="0.25">
      <c r="J1616"/>
      <c r="K1616"/>
    </row>
    <row r="1617" spans="10:11" x14ac:dyDescent="0.25">
      <c r="J1617"/>
      <c r="K1617"/>
    </row>
    <row r="1618" spans="10:11" x14ac:dyDescent="0.25">
      <c r="J1618"/>
      <c r="K1618"/>
    </row>
    <row r="1619" spans="10:11" x14ac:dyDescent="0.25">
      <c r="J1619"/>
      <c r="K1619"/>
    </row>
    <row r="1620" spans="10:11" x14ac:dyDescent="0.25">
      <c r="J1620"/>
      <c r="K1620"/>
    </row>
    <row r="1621" spans="10:11" x14ac:dyDescent="0.25">
      <c r="J1621"/>
      <c r="K1621"/>
    </row>
    <row r="1622" spans="10:11" x14ac:dyDescent="0.25">
      <c r="J1622"/>
      <c r="K1622"/>
    </row>
    <row r="1623" spans="10:11" x14ac:dyDescent="0.25">
      <c r="J1623"/>
      <c r="K1623"/>
    </row>
    <row r="1624" spans="10:11" x14ac:dyDescent="0.25">
      <c r="J1624"/>
      <c r="K1624"/>
    </row>
    <row r="1625" spans="10:11" x14ac:dyDescent="0.25">
      <c r="J1625"/>
      <c r="K1625"/>
    </row>
    <row r="1626" spans="10:11" x14ac:dyDescent="0.25">
      <c r="J1626"/>
      <c r="K1626"/>
    </row>
    <row r="1627" spans="10:11" x14ac:dyDescent="0.25">
      <c r="J1627"/>
      <c r="K1627"/>
    </row>
    <row r="1628" spans="10:11" x14ac:dyDescent="0.25">
      <c r="J1628"/>
      <c r="K1628"/>
    </row>
    <row r="1629" spans="10:11" x14ac:dyDescent="0.25">
      <c r="J1629"/>
      <c r="K1629"/>
    </row>
    <row r="1630" spans="10:11" x14ac:dyDescent="0.25">
      <c r="J1630"/>
      <c r="K1630"/>
    </row>
    <row r="1631" spans="10:11" x14ac:dyDescent="0.25">
      <c r="J1631"/>
      <c r="K1631"/>
    </row>
    <row r="1632" spans="10:11" x14ac:dyDescent="0.25">
      <c r="J1632"/>
      <c r="K1632"/>
    </row>
    <row r="1633" spans="10:11" x14ac:dyDescent="0.25">
      <c r="J1633"/>
      <c r="K1633"/>
    </row>
    <row r="1634" spans="10:11" x14ac:dyDescent="0.25">
      <c r="J1634"/>
      <c r="K1634"/>
    </row>
    <row r="1635" spans="10:11" x14ac:dyDescent="0.25">
      <c r="J1635"/>
      <c r="K1635"/>
    </row>
    <row r="1636" spans="10:11" x14ac:dyDescent="0.25">
      <c r="J1636"/>
      <c r="K1636"/>
    </row>
    <row r="1637" spans="10:11" x14ac:dyDescent="0.25">
      <c r="J1637"/>
      <c r="K1637"/>
    </row>
    <row r="1638" spans="10:11" x14ac:dyDescent="0.25">
      <c r="J1638"/>
      <c r="K1638"/>
    </row>
    <row r="1639" spans="10:11" x14ac:dyDescent="0.25">
      <c r="J1639"/>
      <c r="K1639"/>
    </row>
    <row r="1640" spans="10:11" x14ac:dyDescent="0.25">
      <c r="J1640"/>
      <c r="K1640"/>
    </row>
    <row r="1641" spans="10:11" x14ac:dyDescent="0.25">
      <c r="J1641"/>
      <c r="K1641"/>
    </row>
    <row r="1642" spans="10:11" x14ac:dyDescent="0.25">
      <c r="J1642"/>
      <c r="K1642"/>
    </row>
    <row r="1643" spans="10:11" x14ac:dyDescent="0.25">
      <c r="J1643"/>
      <c r="K1643"/>
    </row>
    <row r="1644" spans="10:11" x14ac:dyDescent="0.25">
      <c r="J1644"/>
      <c r="K1644"/>
    </row>
    <row r="1645" spans="10:11" x14ac:dyDescent="0.25">
      <c r="J1645"/>
      <c r="K1645"/>
    </row>
    <row r="1646" spans="10:11" x14ac:dyDescent="0.25">
      <c r="J1646"/>
      <c r="K1646"/>
    </row>
    <row r="1647" spans="10:11" x14ac:dyDescent="0.25">
      <c r="J1647"/>
      <c r="K1647"/>
    </row>
    <row r="1648" spans="10:11" x14ac:dyDescent="0.25">
      <c r="J1648"/>
      <c r="K1648"/>
    </row>
    <row r="1649" spans="10:11" x14ac:dyDescent="0.25">
      <c r="J1649"/>
      <c r="K1649"/>
    </row>
    <row r="1650" spans="10:11" x14ac:dyDescent="0.25">
      <c r="J1650"/>
      <c r="K1650"/>
    </row>
    <row r="1651" spans="10:11" x14ac:dyDescent="0.25">
      <c r="J1651"/>
      <c r="K1651"/>
    </row>
    <row r="1652" spans="10:11" x14ac:dyDescent="0.25">
      <c r="J1652"/>
      <c r="K1652"/>
    </row>
    <row r="1653" spans="10:11" x14ac:dyDescent="0.25">
      <c r="J1653"/>
      <c r="K1653"/>
    </row>
    <row r="1654" spans="10:11" x14ac:dyDescent="0.25">
      <c r="J1654"/>
      <c r="K1654"/>
    </row>
    <row r="1655" spans="10:11" x14ac:dyDescent="0.25">
      <c r="J1655"/>
      <c r="K1655"/>
    </row>
    <row r="1656" spans="10:11" x14ac:dyDescent="0.25">
      <c r="J1656"/>
      <c r="K1656"/>
    </row>
    <row r="1657" spans="10:11" x14ac:dyDescent="0.25">
      <c r="J1657"/>
      <c r="K1657"/>
    </row>
    <row r="1658" spans="10:11" x14ac:dyDescent="0.25">
      <c r="J1658"/>
      <c r="K1658"/>
    </row>
    <row r="1659" spans="10:11" x14ac:dyDescent="0.25">
      <c r="J1659"/>
      <c r="K1659"/>
    </row>
    <row r="1660" spans="10:11" x14ac:dyDescent="0.25">
      <c r="J1660"/>
      <c r="K1660"/>
    </row>
    <row r="1661" spans="10:11" x14ac:dyDescent="0.25">
      <c r="J1661"/>
      <c r="K1661"/>
    </row>
    <row r="1662" spans="10:11" x14ac:dyDescent="0.25">
      <c r="J1662"/>
      <c r="K1662"/>
    </row>
    <row r="1663" spans="10:11" x14ac:dyDescent="0.25">
      <c r="J1663"/>
      <c r="K1663"/>
    </row>
    <row r="1664" spans="10:11" x14ac:dyDescent="0.25">
      <c r="J1664"/>
      <c r="K1664"/>
    </row>
    <row r="1665" spans="10:11" x14ac:dyDescent="0.25">
      <c r="J1665"/>
      <c r="K1665"/>
    </row>
    <row r="1666" spans="10:11" x14ac:dyDescent="0.25">
      <c r="J1666"/>
      <c r="K1666"/>
    </row>
    <row r="1667" spans="10:11" x14ac:dyDescent="0.25">
      <c r="J1667"/>
      <c r="K1667"/>
    </row>
    <row r="1668" spans="10:11" x14ac:dyDescent="0.25">
      <c r="J1668"/>
      <c r="K1668"/>
    </row>
    <row r="1669" spans="10:11" x14ac:dyDescent="0.25">
      <c r="J1669"/>
      <c r="K1669"/>
    </row>
    <row r="1670" spans="10:11" x14ac:dyDescent="0.25">
      <c r="J1670"/>
      <c r="K1670"/>
    </row>
    <row r="1671" spans="10:11" x14ac:dyDescent="0.25">
      <c r="J1671"/>
      <c r="K1671"/>
    </row>
    <row r="1672" spans="10:11" x14ac:dyDescent="0.25">
      <c r="J1672"/>
      <c r="K1672"/>
    </row>
    <row r="1673" spans="10:11" x14ac:dyDescent="0.25">
      <c r="J1673"/>
      <c r="K1673"/>
    </row>
    <row r="1674" spans="10:11" x14ac:dyDescent="0.25">
      <c r="J1674"/>
      <c r="K1674"/>
    </row>
    <row r="1675" spans="10:11" x14ac:dyDescent="0.25">
      <c r="J1675"/>
      <c r="K1675"/>
    </row>
    <row r="1676" spans="10:11" x14ac:dyDescent="0.25">
      <c r="J1676"/>
      <c r="K1676"/>
    </row>
    <row r="1677" spans="10:11" x14ac:dyDescent="0.25">
      <c r="J1677"/>
      <c r="K1677"/>
    </row>
    <row r="1678" spans="10:11" x14ac:dyDescent="0.25">
      <c r="J1678"/>
      <c r="K1678"/>
    </row>
    <row r="1679" spans="10:11" x14ac:dyDescent="0.25">
      <c r="J1679"/>
      <c r="K1679"/>
    </row>
    <row r="1680" spans="10:11" x14ac:dyDescent="0.25">
      <c r="J1680"/>
      <c r="K1680"/>
    </row>
    <row r="1681" spans="10:11" x14ac:dyDescent="0.25">
      <c r="J1681"/>
      <c r="K1681"/>
    </row>
    <row r="1682" spans="10:11" x14ac:dyDescent="0.25">
      <c r="J1682"/>
      <c r="K1682"/>
    </row>
    <row r="1683" spans="10:11" x14ac:dyDescent="0.25">
      <c r="J1683"/>
      <c r="K1683"/>
    </row>
    <row r="1684" spans="10:11" x14ac:dyDescent="0.25">
      <c r="J1684"/>
      <c r="K1684"/>
    </row>
    <row r="1685" spans="10:11" x14ac:dyDescent="0.25">
      <c r="J1685"/>
      <c r="K1685"/>
    </row>
    <row r="1686" spans="10:11" x14ac:dyDescent="0.25">
      <c r="J1686"/>
      <c r="K1686"/>
    </row>
    <row r="1687" spans="10:11" x14ac:dyDescent="0.25">
      <c r="J1687"/>
      <c r="K1687"/>
    </row>
    <row r="1688" spans="10:11" x14ac:dyDescent="0.25">
      <c r="J1688"/>
      <c r="K1688"/>
    </row>
    <row r="1689" spans="10:11" x14ac:dyDescent="0.25">
      <c r="J1689"/>
      <c r="K1689"/>
    </row>
    <row r="1690" spans="10:11" x14ac:dyDescent="0.25">
      <c r="J1690"/>
      <c r="K1690"/>
    </row>
    <row r="1691" spans="10:11" x14ac:dyDescent="0.25">
      <c r="J1691"/>
      <c r="K1691"/>
    </row>
    <row r="1692" spans="10:11" x14ac:dyDescent="0.25">
      <c r="J1692"/>
      <c r="K1692"/>
    </row>
    <row r="1693" spans="10:11" x14ac:dyDescent="0.25">
      <c r="J1693"/>
      <c r="K1693"/>
    </row>
    <row r="1694" spans="10:11" x14ac:dyDescent="0.25">
      <c r="J1694"/>
      <c r="K1694"/>
    </row>
    <row r="1695" spans="10:11" x14ac:dyDescent="0.25">
      <c r="J1695"/>
      <c r="K1695"/>
    </row>
    <row r="1696" spans="10:11" x14ac:dyDescent="0.25">
      <c r="J1696"/>
      <c r="K1696"/>
    </row>
    <row r="1697" spans="10:11" x14ac:dyDescent="0.25">
      <c r="J1697"/>
      <c r="K1697"/>
    </row>
    <row r="1698" spans="10:11" x14ac:dyDescent="0.25">
      <c r="J1698"/>
      <c r="K1698"/>
    </row>
    <row r="1699" spans="10:11" x14ac:dyDescent="0.25">
      <c r="J1699"/>
      <c r="K1699"/>
    </row>
    <row r="1700" spans="10:11" x14ac:dyDescent="0.25">
      <c r="J1700"/>
      <c r="K1700"/>
    </row>
    <row r="1701" spans="10:11" x14ac:dyDescent="0.25">
      <c r="J1701"/>
      <c r="K1701"/>
    </row>
    <row r="1702" spans="10:11" x14ac:dyDescent="0.25">
      <c r="J1702"/>
      <c r="K1702"/>
    </row>
    <row r="1703" spans="10:11" x14ac:dyDescent="0.25">
      <c r="J1703"/>
      <c r="K1703"/>
    </row>
    <row r="1704" spans="10:11" x14ac:dyDescent="0.25">
      <c r="J1704"/>
      <c r="K1704"/>
    </row>
    <row r="1705" spans="10:11" x14ac:dyDescent="0.25">
      <c r="J1705"/>
      <c r="K1705"/>
    </row>
    <row r="1706" spans="10:11" x14ac:dyDescent="0.25">
      <c r="J1706"/>
      <c r="K1706"/>
    </row>
    <row r="1707" spans="10:11" x14ac:dyDescent="0.25">
      <c r="J1707"/>
      <c r="K1707"/>
    </row>
    <row r="1708" spans="10:11" x14ac:dyDescent="0.25">
      <c r="J1708"/>
      <c r="K1708"/>
    </row>
    <row r="1709" spans="10:11" x14ac:dyDescent="0.25">
      <c r="J1709"/>
      <c r="K1709"/>
    </row>
    <row r="1710" spans="10:11" x14ac:dyDescent="0.25">
      <c r="J1710"/>
      <c r="K1710"/>
    </row>
    <row r="1711" spans="10:11" x14ac:dyDescent="0.25">
      <c r="J1711"/>
      <c r="K1711"/>
    </row>
    <row r="1712" spans="10:11" x14ac:dyDescent="0.25">
      <c r="J1712"/>
      <c r="K1712"/>
    </row>
    <row r="1713" spans="10:11" x14ac:dyDescent="0.25">
      <c r="J1713"/>
      <c r="K1713"/>
    </row>
    <row r="1714" spans="10:11" x14ac:dyDescent="0.25">
      <c r="J1714"/>
      <c r="K1714"/>
    </row>
    <row r="1715" spans="10:11" x14ac:dyDescent="0.25">
      <c r="J1715"/>
      <c r="K1715"/>
    </row>
    <row r="1716" spans="10:11" x14ac:dyDescent="0.25">
      <c r="J1716"/>
      <c r="K1716"/>
    </row>
    <row r="1717" spans="10:11" x14ac:dyDescent="0.25">
      <c r="J1717"/>
      <c r="K1717"/>
    </row>
    <row r="1718" spans="10:11" x14ac:dyDescent="0.25">
      <c r="J1718"/>
      <c r="K1718"/>
    </row>
    <row r="1719" spans="10:11" x14ac:dyDescent="0.25">
      <c r="J1719"/>
      <c r="K1719"/>
    </row>
    <row r="1720" spans="10:11" x14ac:dyDescent="0.25">
      <c r="J1720"/>
      <c r="K1720"/>
    </row>
    <row r="1721" spans="10:11" x14ac:dyDescent="0.25">
      <c r="J1721"/>
      <c r="K1721"/>
    </row>
    <row r="1722" spans="10:11" x14ac:dyDescent="0.25">
      <c r="J1722"/>
      <c r="K1722"/>
    </row>
    <row r="1723" spans="10:11" x14ac:dyDescent="0.25">
      <c r="J1723"/>
      <c r="K1723"/>
    </row>
    <row r="1724" spans="10:11" x14ac:dyDescent="0.25">
      <c r="J1724"/>
      <c r="K1724"/>
    </row>
    <row r="1725" spans="10:11" x14ac:dyDescent="0.25">
      <c r="J1725"/>
      <c r="K1725"/>
    </row>
    <row r="1726" spans="10:11" x14ac:dyDescent="0.25">
      <c r="J1726"/>
      <c r="K1726"/>
    </row>
    <row r="1727" spans="10:11" x14ac:dyDescent="0.25">
      <c r="J1727"/>
      <c r="K1727"/>
    </row>
    <row r="1728" spans="10:11" x14ac:dyDescent="0.25">
      <c r="J1728"/>
      <c r="K1728"/>
    </row>
    <row r="1729" spans="10:11" x14ac:dyDescent="0.25">
      <c r="J1729"/>
      <c r="K1729"/>
    </row>
    <row r="1730" spans="10:11" x14ac:dyDescent="0.25">
      <c r="J1730"/>
      <c r="K1730"/>
    </row>
    <row r="1731" spans="10:11" x14ac:dyDescent="0.25">
      <c r="J1731"/>
      <c r="K1731"/>
    </row>
    <row r="1732" spans="10:11" x14ac:dyDescent="0.25">
      <c r="J1732"/>
      <c r="K1732"/>
    </row>
    <row r="1733" spans="10:11" x14ac:dyDescent="0.25">
      <c r="J1733"/>
      <c r="K1733"/>
    </row>
    <row r="1734" spans="10:11" x14ac:dyDescent="0.25">
      <c r="J1734"/>
      <c r="K1734"/>
    </row>
    <row r="1735" spans="10:11" x14ac:dyDescent="0.25">
      <c r="J1735"/>
      <c r="K1735"/>
    </row>
    <row r="1736" spans="10:11" x14ac:dyDescent="0.25">
      <c r="J1736"/>
      <c r="K1736"/>
    </row>
    <row r="1737" spans="10:11" x14ac:dyDescent="0.25">
      <c r="J1737"/>
      <c r="K1737"/>
    </row>
    <row r="1738" spans="10:11" x14ac:dyDescent="0.25">
      <c r="J1738"/>
      <c r="K1738"/>
    </row>
    <row r="1739" spans="10:11" x14ac:dyDescent="0.25">
      <c r="J1739"/>
      <c r="K1739"/>
    </row>
    <row r="1740" spans="10:11" x14ac:dyDescent="0.25">
      <c r="J1740"/>
      <c r="K1740"/>
    </row>
    <row r="1741" spans="10:11" x14ac:dyDescent="0.25">
      <c r="J1741"/>
      <c r="K1741"/>
    </row>
    <row r="1742" spans="10:11" x14ac:dyDescent="0.25">
      <c r="J1742"/>
      <c r="K1742"/>
    </row>
    <row r="1743" spans="10:11" x14ac:dyDescent="0.25">
      <c r="J1743"/>
      <c r="K1743"/>
    </row>
    <row r="1744" spans="10:11" x14ac:dyDescent="0.25">
      <c r="J1744"/>
      <c r="K1744"/>
    </row>
    <row r="1745" spans="10:11" x14ac:dyDescent="0.25">
      <c r="J1745"/>
      <c r="K1745"/>
    </row>
    <row r="1746" spans="10:11" x14ac:dyDescent="0.25">
      <c r="J1746"/>
      <c r="K1746"/>
    </row>
    <row r="1747" spans="10:11" x14ac:dyDescent="0.25">
      <c r="J1747"/>
      <c r="K1747"/>
    </row>
    <row r="1748" spans="10:11" x14ac:dyDescent="0.25">
      <c r="J1748"/>
      <c r="K1748"/>
    </row>
    <row r="1749" spans="10:11" x14ac:dyDescent="0.25">
      <c r="J1749"/>
      <c r="K1749"/>
    </row>
    <row r="1750" spans="10:11" x14ac:dyDescent="0.25">
      <c r="J1750"/>
      <c r="K1750"/>
    </row>
    <row r="1751" spans="10:11" x14ac:dyDescent="0.25">
      <c r="J1751"/>
      <c r="K1751"/>
    </row>
    <row r="1752" spans="10:11" x14ac:dyDescent="0.25">
      <c r="J1752"/>
      <c r="K1752"/>
    </row>
    <row r="1753" spans="10:11" x14ac:dyDescent="0.25">
      <c r="J1753"/>
      <c r="K1753"/>
    </row>
    <row r="1754" spans="10:11" x14ac:dyDescent="0.25">
      <c r="J1754"/>
      <c r="K1754"/>
    </row>
    <row r="1755" spans="10:11" x14ac:dyDescent="0.25">
      <c r="J1755"/>
      <c r="K1755"/>
    </row>
    <row r="1756" spans="10:11" x14ac:dyDescent="0.25">
      <c r="J1756"/>
      <c r="K1756"/>
    </row>
    <row r="1757" spans="10:11" x14ac:dyDescent="0.25">
      <c r="J1757"/>
      <c r="K1757"/>
    </row>
    <row r="1758" spans="10:11" x14ac:dyDescent="0.25">
      <c r="J1758"/>
      <c r="K1758"/>
    </row>
    <row r="1759" spans="10:11" x14ac:dyDescent="0.25">
      <c r="J1759"/>
      <c r="K1759"/>
    </row>
    <row r="1760" spans="10:11" x14ac:dyDescent="0.25">
      <c r="J1760"/>
      <c r="K1760"/>
    </row>
    <row r="1761" spans="10:11" x14ac:dyDescent="0.25">
      <c r="J1761"/>
      <c r="K1761"/>
    </row>
    <row r="1762" spans="10:11" x14ac:dyDescent="0.25">
      <c r="J1762"/>
      <c r="K1762"/>
    </row>
    <row r="1763" spans="10:11" x14ac:dyDescent="0.25">
      <c r="J1763"/>
      <c r="K1763"/>
    </row>
    <row r="1764" spans="10:11" x14ac:dyDescent="0.25">
      <c r="J1764"/>
      <c r="K1764"/>
    </row>
    <row r="1765" spans="10:11" x14ac:dyDescent="0.25">
      <c r="J1765"/>
      <c r="K1765"/>
    </row>
    <row r="1766" spans="10:11" x14ac:dyDescent="0.25">
      <c r="J1766"/>
      <c r="K1766"/>
    </row>
    <row r="1767" spans="10:11" x14ac:dyDescent="0.25">
      <c r="J1767"/>
      <c r="K1767"/>
    </row>
    <row r="1768" spans="10:11" x14ac:dyDescent="0.25">
      <c r="J1768"/>
      <c r="K1768"/>
    </row>
    <row r="1769" spans="10:11" x14ac:dyDescent="0.25">
      <c r="J1769"/>
      <c r="K1769"/>
    </row>
    <row r="1770" spans="10:11" x14ac:dyDescent="0.25">
      <c r="J1770"/>
      <c r="K1770"/>
    </row>
    <row r="1771" spans="10:11" x14ac:dyDescent="0.25">
      <c r="J1771"/>
      <c r="K1771"/>
    </row>
    <row r="1772" spans="10:11" x14ac:dyDescent="0.25">
      <c r="J1772"/>
      <c r="K1772"/>
    </row>
    <row r="1773" spans="10:11" x14ac:dyDescent="0.25">
      <c r="J1773"/>
      <c r="K1773"/>
    </row>
    <row r="1774" spans="10:11" x14ac:dyDescent="0.25">
      <c r="J1774"/>
      <c r="K1774"/>
    </row>
    <row r="1775" spans="10:11" x14ac:dyDescent="0.25">
      <c r="J1775"/>
      <c r="K1775"/>
    </row>
    <row r="1776" spans="10:11" x14ac:dyDescent="0.25">
      <c r="J1776"/>
      <c r="K1776"/>
    </row>
    <row r="1777" spans="10:11" x14ac:dyDescent="0.25">
      <c r="J1777"/>
      <c r="K1777"/>
    </row>
    <row r="1778" spans="10:11" x14ac:dyDescent="0.25">
      <c r="J1778"/>
      <c r="K1778"/>
    </row>
    <row r="1779" spans="10:11" x14ac:dyDescent="0.25">
      <c r="J1779"/>
      <c r="K1779"/>
    </row>
    <row r="1780" spans="10:11" x14ac:dyDescent="0.25">
      <c r="J1780"/>
      <c r="K1780"/>
    </row>
    <row r="1781" spans="10:11" x14ac:dyDescent="0.25">
      <c r="J1781"/>
      <c r="K1781"/>
    </row>
    <row r="1782" spans="10:11" x14ac:dyDescent="0.25">
      <c r="J1782"/>
      <c r="K1782"/>
    </row>
    <row r="1783" spans="10:11" x14ac:dyDescent="0.25">
      <c r="J1783"/>
      <c r="K1783"/>
    </row>
    <row r="1784" spans="10:11" x14ac:dyDescent="0.25">
      <c r="J1784"/>
      <c r="K1784"/>
    </row>
    <row r="1785" spans="10:11" x14ac:dyDescent="0.25">
      <c r="J1785"/>
      <c r="K1785"/>
    </row>
    <row r="1786" spans="10:11" x14ac:dyDescent="0.25">
      <c r="J1786"/>
      <c r="K1786"/>
    </row>
    <row r="1787" spans="10:11" x14ac:dyDescent="0.25">
      <c r="J1787"/>
      <c r="K1787"/>
    </row>
    <row r="1788" spans="10:11" x14ac:dyDescent="0.25">
      <c r="J1788"/>
      <c r="K1788"/>
    </row>
    <row r="1789" spans="10:11" x14ac:dyDescent="0.25">
      <c r="J1789"/>
      <c r="K1789"/>
    </row>
    <row r="1790" spans="10:11" x14ac:dyDescent="0.25">
      <c r="J1790"/>
      <c r="K1790"/>
    </row>
    <row r="1791" spans="10:11" x14ac:dyDescent="0.25">
      <c r="J1791"/>
      <c r="K1791"/>
    </row>
    <row r="1792" spans="10:11" x14ac:dyDescent="0.25">
      <c r="J1792"/>
      <c r="K1792"/>
    </row>
    <row r="1793" spans="10:11" x14ac:dyDescent="0.25">
      <c r="J1793"/>
      <c r="K1793"/>
    </row>
    <row r="1794" spans="10:11" x14ac:dyDescent="0.25">
      <c r="J1794"/>
      <c r="K1794"/>
    </row>
    <row r="1795" spans="10:11" x14ac:dyDescent="0.25">
      <c r="J1795"/>
      <c r="K1795"/>
    </row>
    <row r="1796" spans="10:11" x14ac:dyDescent="0.25">
      <c r="J1796"/>
      <c r="K1796"/>
    </row>
    <row r="1797" spans="10:11" x14ac:dyDescent="0.25">
      <c r="J1797"/>
      <c r="K1797"/>
    </row>
    <row r="1798" spans="10:11" x14ac:dyDescent="0.25">
      <c r="J1798"/>
      <c r="K1798"/>
    </row>
    <row r="1799" spans="10:11" x14ac:dyDescent="0.25">
      <c r="J1799"/>
      <c r="K1799"/>
    </row>
    <row r="1800" spans="10:11" x14ac:dyDescent="0.25">
      <c r="J1800"/>
      <c r="K1800"/>
    </row>
    <row r="1801" spans="10:11" x14ac:dyDescent="0.25">
      <c r="J1801"/>
      <c r="K1801"/>
    </row>
    <row r="1802" spans="10:11" x14ac:dyDescent="0.25">
      <c r="J1802"/>
      <c r="K1802"/>
    </row>
    <row r="1803" spans="10:11" x14ac:dyDescent="0.25">
      <c r="J1803"/>
      <c r="K1803"/>
    </row>
    <row r="1804" spans="10:11" x14ac:dyDescent="0.25">
      <c r="J1804"/>
      <c r="K1804"/>
    </row>
    <row r="1805" spans="10:11" x14ac:dyDescent="0.25">
      <c r="J1805"/>
      <c r="K1805"/>
    </row>
    <row r="1806" spans="10:11" x14ac:dyDescent="0.25">
      <c r="J1806"/>
      <c r="K1806"/>
    </row>
    <row r="1807" spans="10:11" x14ac:dyDescent="0.25">
      <c r="J1807"/>
      <c r="K1807"/>
    </row>
    <row r="1808" spans="10:11" x14ac:dyDescent="0.25">
      <c r="J1808"/>
      <c r="K1808"/>
    </row>
    <row r="1809" spans="10:11" x14ac:dyDescent="0.25">
      <c r="J1809"/>
      <c r="K1809"/>
    </row>
    <row r="1810" spans="10:11" x14ac:dyDescent="0.25">
      <c r="J1810"/>
      <c r="K1810"/>
    </row>
    <row r="1811" spans="10:11" x14ac:dyDescent="0.25">
      <c r="J1811"/>
      <c r="K1811"/>
    </row>
    <row r="1812" spans="10:11" x14ac:dyDescent="0.25">
      <c r="J1812"/>
      <c r="K1812"/>
    </row>
    <row r="1813" spans="10:11" x14ac:dyDescent="0.25">
      <c r="J1813"/>
      <c r="K1813"/>
    </row>
    <row r="1814" spans="10:11" x14ac:dyDescent="0.25">
      <c r="J1814"/>
      <c r="K1814"/>
    </row>
    <row r="1815" spans="10:11" x14ac:dyDescent="0.25">
      <c r="J1815"/>
      <c r="K1815"/>
    </row>
    <row r="1816" spans="10:11" x14ac:dyDescent="0.25">
      <c r="J1816"/>
      <c r="K1816"/>
    </row>
    <row r="1817" spans="10:11" x14ac:dyDescent="0.25">
      <c r="J1817"/>
      <c r="K1817"/>
    </row>
    <row r="1818" spans="10:11" x14ac:dyDescent="0.25">
      <c r="J1818"/>
      <c r="K1818"/>
    </row>
    <row r="1819" spans="10:11" x14ac:dyDescent="0.25">
      <c r="J1819"/>
      <c r="K1819"/>
    </row>
    <row r="1820" spans="10:11" x14ac:dyDescent="0.25">
      <c r="J1820"/>
      <c r="K1820"/>
    </row>
    <row r="1821" spans="10:11" x14ac:dyDescent="0.25">
      <c r="J1821"/>
      <c r="K1821"/>
    </row>
    <row r="1822" spans="10:11" x14ac:dyDescent="0.25">
      <c r="J1822"/>
      <c r="K1822"/>
    </row>
    <row r="1823" spans="10:11" x14ac:dyDescent="0.25">
      <c r="J1823"/>
      <c r="K1823"/>
    </row>
    <row r="1824" spans="10:11" x14ac:dyDescent="0.25">
      <c r="J1824"/>
      <c r="K1824"/>
    </row>
    <row r="1825" spans="10:11" x14ac:dyDescent="0.25">
      <c r="J1825"/>
      <c r="K1825"/>
    </row>
    <row r="1826" spans="10:11" x14ac:dyDescent="0.25">
      <c r="J1826"/>
      <c r="K1826"/>
    </row>
    <row r="1827" spans="10:11" x14ac:dyDescent="0.25">
      <c r="J1827"/>
      <c r="K1827"/>
    </row>
    <row r="1828" spans="10:11" x14ac:dyDescent="0.25">
      <c r="J1828"/>
      <c r="K1828"/>
    </row>
    <row r="1829" spans="10:11" x14ac:dyDescent="0.25">
      <c r="J1829"/>
      <c r="K1829"/>
    </row>
    <row r="1830" spans="10:11" x14ac:dyDescent="0.25">
      <c r="J1830"/>
      <c r="K1830"/>
    </row>
    <row r="1831" spans="10:11" x14ac:dyDescent="0.25">
      <c r="J1831"/>
      <c r="K1831"/>
    </row>
    <row r="1832" spans="10:11" x14ac:dyDescent="0.25">
      <c r="J1832"/>
      <c r="K1832"/>
    </row>
    <row r="1833" spans="10:11" x14ac:dyDescent="0.25">
      <c r="J1833"/>
      <c r="K1833"/>
    </row>
    <row r="1834" spans="10:11" x14ac:dyDescent="0.25">
      <c r="J1834"/>
      <c r="K1834"/>
    </row>
    <row r="1835" spans="10:11" x14ac:dyDescent="0.25">
      <c r="J1835"/>
      <c r="K1835"/>
    </row>
    <row r="1836" spans="10:11" x14ac:dyDescent="0.25">
      <c r="J1836"/>
      <c r="K1836"/>
    </row>
    <row r="1837" spans="10:11" x14ac:dyDescent="0.25">
      <c r="J1837"/>
      <c r="K1837"/>
    </row>
    <row r="1838" spans="10:11" x14ac:dyDescent="0.25">
      <c r="J1838"/>
      <c r="K1838"/>
    </row>
    <row r="1839" spans="10:11" x14ac:dyDescent="0.25">
      <c r="J1839"/>
      <c r="K1839"/>
    </row>
    <row r="1840" spans="10:11" x14ac:dyDescent="0.25">
      <c r="J1840"/>
      <c r="K1840"/>
    </row>
    <row r="1841" spans="10:11" x14ac:dyDescent="0.25">
      <c r="J1841"/>
      <c r="K1841"/>
    </row>
    <row r="1842" spans="10:11" x14ac:dyDescent="0.25">
      <c r="J1842"/>
      <c r="K1842"/>
    </row>
    <row r="1843" spans="10:11" x14ac:dyDescent="0.25">
      <c r="J1843"/>
      <c r="K1843"/>
    </row>
    <row r="1844" spans="10:11" x14ac:dyDescent="0.25">
      <c r="J1844"/>
      <c r="K1844"/>
    </row>
    <row r="1845" spans="10:11" x14ac:dyDescent="0.25">
      <c r="J1845"/>
      <c r="K1845"/>
    </row>
    <row r="1846" spans="10:11" x14ac:dyDescent="0.25">
      <c r="J1846"/>
      <c r="K1846"/>
    </row>
    <row r="1847" spans="10:11" x14ac:dyDescent="0.25">
      <c r="J1847"/>
      <c r="K1847"/>
    </row>
    <row r="1848" spans="10:11" x14ac:dyDescent="0.25">
      <c r="J1848"/>
      <c r="K1848"/>
    </row>
    <row r="1849" spans="10:11" x14ac:dyDescent="0.25">
      <c r="J1849"/>
      <c r="K1849"/>
    </row>
    <row r="1850" spans="10:11" x14ac:dyDescent="0.25">
      <c r="J1850"/>
      <c r="K1850"/>
    </row>
    <row r="1851" spans="10:11" x14ac:dyDescent="0.25">
      <c r="J1851"/>
      <c r="K1851"/>
    </row>
    <row r="1852" spans="10:11" x14ac:dyDescent="0.25">
      <c r="J1852"/>
      <c r="K1852"/>
    </row>
    <row r="1853" spans="10:11" x14ac:dyDescent="0.25">
      <c r="J1853"/>
      <c r="K1853"/>
    </row>
    <row r="1854" spans="10:11" x14ac:dyDescent="0.25">
      <c r="J1854"/>
      <c r="K1854"/>
    </row>
    <row r="1855" spans="10:11" x14ac:dyDescent="0.25">
      <c r="J1855"/>
      <c r="K1855"/>
    </row>
    <row r="1856" spans="10:11" x14ac:dyDescent="0.25">
      <c r="J1856"/>
      <c r="K1856"/>
    </row>
    <row r="1857" spans="10:11" x14ac:dyDescent="0.25">
      <c r="J1857"/>
      <c r="K1857"/>
    </row>
    <row r="1858" spans="10:11" x14ac:dyDescent="0.25">
      <c r="J1858"/>
      <c r="K1858"/>
    </row>
    <row r="1859" spans="10:11" x14ac:dyDescent="0.25">
      <c r="J1859"/>
      <c r="K1859"/>
    </row>
    <row r="1860" spans="10:11" x14ac:dyDescent="0.25">
      <c r="J1860"/>
      <c r="K1860"/>
    </row>
    <row r="1861" spans="10:11" x14ac:dyDescent="0.25">
      <c r="J1861"/>
      <c r="K1861"/>
    </row>
    <row r="1862" spans="10:11" x14ac:dyDescent="0.25">
      <c r="J1862"/>
      <c r="K1862"/>
    </row>
    <row r="1863" spans="10:11" x14ac:dyDescent="0.25">
      <c r="J1863"/>
      <c r="K1863"/>
    </row>
    <row r="1864" spans="10:11" x14ac:dyDescent="0.25">
      <c r="J1864"/>
      <c r="K1864"/>
    </row>
    <row r="1865" spans="10:11" x14ac:dyDescent="0.25">
      <c r="J1865"/>
      <c r="K1865"/>
    </row>
    <row r="1866" spans="10:11" x14ac:dyDescent="0.25">
      <c r="J1866"/>
      <c r="K1866"/>
    </row>
    <row r="1867" spans="10:11" x14ac:dyDescent="0.25">
      <c r="J1867"/>
      <c r="K1867"/>
    </row>
    <row r="1868" spans="10:11" x14ac:dyDescent="0.25">
      <c r="J1868"/>
      <c r="K1868"/>
    </row>
    <row r="1869" spans="10:11" x14ac:dyDescent="0.25">
      <c r="J1869"/>
      <c r="K1869"/>
    </row>
    <row r="1870" spans="10:11" x14ac:dyDescent="0.25">
      <c r="J1870"/>
      <c r="K1870"/>
    </row>
    <row r="1871" spans="10:11" x14ac:dyDescent="0.25">
      <c r="J1871"/>
      <c r="K1871"/>
    </row>
    <row r="1872" spans="10:11" x14ac:dyDescent="0.25">
      <c r="J1872"/>
      <c r="K1872"/>
    </row>
    <row r="1873" spans="10:11" x14ac:dyDescent="0.25">
      <c r="J1873"/>
      <c r="K1873"/>
    </row>
    <row r="1874" spans="10:11" x14ac:dyDescent="0.25">
      <c r="J1874"/>
      <c r="K1874"/>
    </row>
    <row r="1875" spans="10:11" x14ac:dyDescent="0.25">
      <c r="J1875"/>
      <c r="K1875"/>
    </row>
    <row r="1876" spans="10:11" x14ac:dyDescent="0.25">
      <c r="J1876"/>
      <c r="K1876"/>
    </row>
    <row r="1877" spans="10:11" x14ac:dyDescent="0.25">
      <c r="J1877"/>
      <c r="K1877"/>
    </row>
    <row r="1878" spans="10:11" x14ac:dyDescent="0.25">
      <c r="J1878"/>
      <c r="K1878"/>
    </row>
    <row r="1879" spans="10:11" x14ac:dyDescent="0.25">
      <c r="J1879"/>
      <c r="K1879"/>
    </row>
    <row r="1880" spans="10:11" x14ac:dyDescent="0.25">
      <c r="J1880"/>
      <c r="K1880"/>
    </row>
    <row r="1881" spans="10:11" x14ac:dyDescent="0.25">
      <c r="J1881"/>
      <c r="K1881"/>
    </row>
    <row r="1882" spans="10:11" x14ac:dyDescent="0.25">
      <c r="J1882"/>
      <c r="K1882"/>
    </row>
    <row r="1883" spans="10:11" x14ac:dyDescent="0.25">
      <c r="J1883"/>
      <c r="K1883"/>
    </row>
    <row r="1884" spans="10:11" x14ac:dyDescent="0.25">
      <c r="J1884"/>
      <c r="K1884"/>
    </row>
    <row r="1885" spans="10:11" x14ac:dyDescent="0.25">
      <c r="J1885"/>
      <c r="K1885"/>
    </row>
    <row r="1886" spans="10:11" x14ac:dyDescent="0.25">
      <c r="J1886"/>
      <c r="K1886"/>
    </row>
    <row r="1887" spans="10:11" x14ac:dyDescent="0.25">
      <c r="J1887"/>
      <c r="K1887"/>
    </row>
    <row r="1888" spans="10:11" x14ac:dyDescent="0.25">
      <c r="J1888"/>
      <c r="K1888"/>
    </row>
    <row r="1889" spans="10:11" x14ac:dyDescent="0.25">
      <c r="J1889"/>
      <c r="K1889"/>
    </row>
    <row r="1890" spans="10:11" x14ac:dyDescent="0.25">
      <c r="J1890"/>
      <c r="K1890"/>
    </row>
    <row r="1891" spans="10:11" x14ac:dyDescent="0.25">
      <c r="J1891"/>
      <c r="K1891"/>
    </row>
    <row r="1892" spans="10:11" x14ac:dyDescent="0.25">
      <c r="J1892"/>
      <c r="K1892"/>
    </row>
    <row r="1893" spans="10:11" x14ac:dyDescent="0.25">
      <c r="J1893"/>
      <c r="K1893"/>
    </row>
    <row r="1894" spans="10:11" x14ac:dyDescent="0.25">
      <c r="J1894"/>
      <c r="K1894"/>
    </row>
    <row r="1895" spans="10:11" x14ac:dyDescent="0.25">
      <c r="J1895"/>
      <c r="K1895"/>
    </row>
    <row r="1896" spans="10:11" x14ac:dyDescent="0.25">
      <c r="J1896"/>
      <c r="K1896"/>
    </row>
    <row r="1897" spans="10:11" x14ac:dyDescent="0.25">
      <c r="J1897"/>
      <c r="K1897"/>
    </row>
    <row r="1898" spans="10:11" x14ac:dyDescent="0.25">
      <c r="J1898"/>
      <c r="K1898"/>
    </row>
    <row r="1899" spans="10:11" x14ac:dyDescent="0.25">
      <c r="J1899"/>
      <c r="K1899"/>
    </row>
    <row r="1900" spans="10:11" x14ac:dyDescent="0.25">
      <c r="J1900"/>
      <c r="K1900"/>
    </row>
    <row r="1901" spans="10:11" x14ac:dyDescent="0.25">
      <c r="J1901"/>
      <c r="K1901"/>
    </row>
    <row r="1902" spans="10:11" x14ac:dyDescent="0.25">
      <c r="J1902"/>
      <c r="K1902"/>
    </row>
    <row r="1903" spans="10:11" x14ac:dyDescent="0.25">
      <c r="J1903"/>
      <c r="K1903"/>
    </row>
    <row r="1904" spans="10:11" x14ac:dyDescent="0.25">
      <c r="J1904"/>
      <c r="K1904"/>
    </row>
    <row r="1905" spans="10:11" x14ac:dyDescent="0.25">
      <c r="J1905"/>
      <c r="K1905"/>
    </row>
    <row r="1906" spans="10:11" x14ac:dyDescent="0.25">
      <c r="J1906"/>
      <c r="K1906"/>
    </row>
    <row r="1907" spans="10:11" x14ac:dyDescent="0.25">
      <c r="J1907"/>
      <c r="K1907"/>
    </row>
    <row r="1908" spans="10:11" x14ac:dyDescent="0.25">
      <c r="J1908"/>
      <c r="K1908"/>
    </row>
    <row r="1909" spans="10:11" x14ac:dyDescent="0.25">
      <c r="J1909"/>
      <c r="K1909"/>
    </row>
    <row r="1910" spans="10:11" x14ac:dyDescent="0.25">
      <c r="J1910"/>
      <c r="K1910"/>
    </row>
    <row r="1911" spans="10:11" x14ac:dyDescent="0.25">
      <c r="J1911"/>
      <c r="K1911"/>
    </row>
    <row r="1912" spans="10:11" x14ac:dyDescent="0.25">
      <c r="J1912"/>
      <c r="K1912"/>
    </row>
    <row r="1913" spans="10:11" x14ac:dyDescent="0.25">
      <c r="J1913"/>
      <c r="K1913"/>
    </row>
    <row r="1914" spans="10:11" x14ac:dyDescent="0.25">
      <c r="J1914"/>
      <c r="K1914"/>
    </row>
    <row r="1915" spans="10:11" x14ac:dyDescent="0.25">
      <c r="J1915"/>
      <c r="K1915"/>
    </row>
    <row r="1916" spans="10:11" x14ac:dyDescent="0.25">
      <c r="J1916"/>
      <c r="K1916"/>
    </row>
    <row r="1917" spans="10:11" x14ac:dyDescent="0.25">
      <c r="J1917"/>
      <c r="K1917"/>
    </row>
    <row r="1918" spans="10:11" x14ac:dyDescent="0.25">
      <c r="J1918"/>
      <c r="K1918"/>
    </row>
    <row r="1919" spans="10:11" x14ac:dyDescent="0.25">
      <c r="J1919"/>
      <c r="K1919"/>
    </row>
    <row r="1920" spans="10:11" x14ac:dyDescent="0.25">
      <c r="J1920"/>
      <c r="K1920"/>
    </row>
    <row r="1921" spans="10:11" x14ac:dyDescent="0.25">
      <c r="J1921"/>
      <c r="K1921"/>
    </row>
    <row r="1922" spans="10:11" x14ac:dyDescent="0.25">
      <c r="J1922"/>
      <c r="K1922"/>
    </row>
    <row r="1923" spans="10:11" x14ac:dyDescent="0.25">
      <c r="J1923"/>
      <c r="K1923"/>
    </row>
    <row r="1924" spans="10:11" x14ac:dyDescent="0.25">
      <c r="J1924"/>
      <c r="K1924"/>
    </row>
    <row r="1925" spans="10:11" x14ac:dyDescent="0.25">
      <c r="J1925"/>
      <c r="K1925"/>
    </row>
    <row r="1926" spans="10:11" x14ac:dyDescent="0.25">
      <c r="J1926"/>
      <c r="K1926"/>
    </row>
    <row r="1927" spans="10:11" x14ac:dyDescent="0.25">
      <c r="J1927"/>
      <c r="K1927"/>
    </row>
    <row r="1928" spans="10:11" x14ac:dyDescent="0.25">
      <c r="J1928"/>
      <c r="K1928"/>
    </row>
    <row r="1929" spans="10:11" x14ac:dyDescent="0.25">
      <c r="J1929"/>
      <c r="K1929"/>
    </row>
    <row r="1930" spans="10:11" x14ac:dyDescent="0.25">
      <c r="J1930"/>
      <c r="K1930"/>
    </row>
    <row r="1931" spans="10:11" x14ac:dyDescent="0.25">
      <c r="J1931"/>
      <c r="K1931"/>
    </row>
    <row r="1932" spans="10:11" x14ac:dyDescent="0.25">
      <c r="J1932"/>
      <c r="K1932"/>
    </row>
    <row r="1933" spans="10:11" x14ac:dyDescent="0.25">
      <c r="J1933"/>
      <c r="K1933"/>
    </row>
    <row r="1934" spans="10:11" x14ac:dyDescent="0.25">
      <c r="J1934"/>
      <c r="K1934"/>
    </row>
    <row r="1935" spans="10:11" x14ac:dyDescent="0.25">
      <c r="J1935"/>
      <c r="K1935"/>
    </row>
    <row r="1936" spans="10:11" x14ac:dyDescent="0.25">
      <c r="J1936"/>
      <c r="K1936"/>
    </row>
    <row r="1937" spans="10:11" x14ac:dyDescent="0.25">
      <c r="J1937"/>
      <c r="K1937"/>
    </row>
    <row r="1938" spans="10:11" x14ac:dyDescent="0.25">
      <c r="J1938"/>
      <c r="K1938"/>
    </row>
    <row r="1939" spans="10:11" x14ac:dyDescent="0.25">
      <c r="J1939"/>
      <c r="K1939"/>
    </row>
    <row r="1940" spans="10:11" x14ac:dyDescent="0.25">
      <c r="J1940"/>
      <c r="K1940"/>
    </row>
    <row r="1941" spans="10:11" x14ac:dyDescent="0.25">
      <c r="J1941"/>
      <c r="K1941"/>
    </row>
    <row r="1942" spans="10:11" x14ac:dyDescent="0.25">
      <c r="J1942"/>
      <c r="K1942"/>
    </row>
    <row r="1943" spans="10:11" x14ac:dyDescent="0.25">
      <c r="J1943"/>
      <c r="K1943"/>
    </row>
    <row r="1944" spans="10:11" x14ac:dyDescent="0.25">
      <c r="J1944"/>
      <c r="K1944"/>
    </row>
    <row r="1945" spans="10:11" x14ac:dyDescent="0.25">
      <c r="J1945"/>
      <c r="K1945"/>
    </row>
    <row r="1946" spans="10:11" x14ac:dyDescent="0.25">
      <c r="J1946"/>
      <c r="K1946"/>
    </row>
    <row r="1947" spans="10:11" x14ac:dyDescent="0.25">
      <c r="J1947"/>
      <c r="K1947"/>
    </row>
    <row r="1948" spans="10:11" x14ac:dyDescent="0.25">
      <c r="J1948"/>
      <c r="K1948"/>
    </row>
    <row r="1949" spans="10:11" x14ac:dyDescent="0.25">
      <c r="J1949"/>
      <c r="K1949"/>
    </row>
    <row r="1950" spans="10:11" x14ac:dyDescent="0.25">
      <c r="J1950"/>
      <c r="K1950"/>
    </row>
    <row r="1951" spans="10:11" x14ac:dyDescent="0.25">
      <c r="J1951"/>
      <c r="K1951"/>
    </row>
    <row r="1952" spans="10:11" x14ac:dyDescent="0.25">
      <c r="J1952"/>
      <c r="K1952"/>
    </row>
    <row r="1953" spans="10:11" x14ac:dyDescent="0.25">
      <c r="J1953"/>
      <c r="K1953"/>
    </row>
    <row r="1954" spans="10:11" x14ac:dyDescent="0.25">
      <c r="J1954"/>
      <c r="K1954"/>
    </row>
    <row r="1955" spans="10:11" x14ac:dyDescent="0.25">
      <c r="J1955"/>
      <c r="K1955"/>
    </row>
    <row r="1956" spans="10:11" x14ac:dyDescent="0.25">
      <c r="J1956"/>
      <c r="K1956"/>
    </row>
    <row r="1957" spans="10:11" x14ac:dyDescent="0.25">
      <c r="J1957"/>
      <c r="K1957"/>
    </row>
    <row r="1958" spans="10:11" x14ac:dyDescent="0.25">
      <c r="J1958"/>
      <c r="K1958"/>
    </row>
    <row r="1959" spans="10:11" x14ac:dyDescent="0.25">
      <c r="J1959"/>
      <c r="K1959"/>
    </row>
    <row r="1960" spans="10:11" x14ac:dyDescent="0.25">
      <c r="J1960"/>
      <c r="K1960"/>
    </row>
    <row r="1961" spans="10:11" x14ac:dyDescent="0.25">
      <c r="J1961"/>
      <c r="K1961"/>
    </row>
    <row r="1962" spans="10:11" x14ac:dyDescent="0.25">
      <c r="J1962"/>
      <c r="K1962"/>
    </row>
    <row r="1963" spans="10:11" x14ac:dyDescent="0.25">
      <c r="J1963"/>
      <c r="K1963"/>
    </row>
    <row r="1964" spans="10:11" x14ac:dyDescent="0.25">
      <c r="J1964"/>
      <c r="K1964"/>
    </row>
    <row r="1965" spans="10:11" x14ac:dyDescent="0.25">
      <c r="J1965"/>
      <c r="K1965"/>
    </row>
    <row r="1966" spans="10:11" x14ac:dyDescent="0.25">
      <c r="J1966"/>
      <c r="K1966"/>
    </row>
    <row r="1967" spans="10:11" x14ac:dyDescent="0.25">
      <c r="J1967"/>
      <c r="K1967"/>
    </row>
    <row r="1968" spans="10:11" x14ac:dyDescent="0.25">
      <c r="J1968"/>
      <c r="K1968"/>
    </row>
    <row r="1969" spans="10:11" x14ac:dyDescent="0.25">
      <c r="J1969"/>
      <c r="K1969"/>
    </row>
    <row r="1970" spans="10:11" x14ac:dyDescent="0.25">
      <c r="J1970"/>
      <c r="K1970"/>
    </row>
    <row r="1971" spans="10:11" x14ac:dyDescent="0.25">
      <c r="J1971"/>
      <c r="K1971"/>
    </row>
    <row r="1972" spans="10:11" x14ac:dyDescent="0.25">
      <c r="J1972"/>
      <c r="K1972"/>
    </row>
    <row r="1973" spans="10:11" x14ac:dyDescent="0.25">
      <c r="J1973"/>
      <c r="K1973"/>
    </row>
    <row r="1974" spans="10:11" x14ac:dyDescent="0.25">
      <c r="J1974"/>
      <c r="K1974"/>
    </row>
    <row r="1975" spans="10:11" x14ac:dyDescent="0.25">
      <c r="J1975"/>
      <c r="K1975"/>
    </row>
    <row r="1976" spans="10:11" x14ac:dyDescent="0.25">
      <c r="J1976"/>
      <c r="K1976"/>
    </row>
    <row r="1977" spans="10:11" x14ac:dyDescent="0.25">
      <c r="J1977"/>
      <c r="K1977"/>
    </row>
    <row r="1978" spans="10:11" x14ac:dyDescent="0.25">
      <c r="J1978"/>
      <c r="K1978"/>
    </row>
    <row r="1979" spans="10:11" x14ac:dyDescent="0.25">
      <c r="J1979"/>
      <c r="K1979"/>
    </row>
    <row r="1980" spans="10:11" x14ac:dyDescent="0.25">
      <c r="J1980"/>
      <c r="K1980"/>
    </row>
    <row r="1981" spans="10:11" x14ac:dyDescent="0.25">
      <c r="J1981"/>
      <c r="K1981"/>
    </row>
    <row r="1982" spans="10:11" x14ac:dyDescent="0.25">
      <c r="J1982"/>
      <c r="K1982"/>
    </row>
    <row r="1983" spans="10:11" x14ac:dyDescent="0.25">
      <c r="J1983"/>
      <c r="K1983"/>
    </row>
    <row r="1984" spans="10:11" x14ac:dyDescent="0.25">
      <c r="J1984"/>
      <c r="K1984"/>
    </row>
    <row r="1985" spans="10:11" x14ac:dyDescent="0.25">
      <c r="J1985"/>
      <c r="K1985"/>
    </row>
    <row r="1986" spans="10:11" x14ac:dyDescent="0.25">
      <c r="J1986"/>
      <c r="K1986"/>
    </row>
    <row r="1987" spans="10:11" x14ac:dyDescent="0.25">
      <c r="J1987"/>
      <c r="K1987"/>
    </row>
    <row r="1988" spans="10:11" x14ac:dyDescent="0.25">
      <c r="J1988"/>
      <c r="K1988"/>
    </row>
    <row r="1989" spans="10:11" x14ac:dyDescent="0.25">
      <c r="J1989"/>
      <c r="K1989"/>
    </row>
    <row r="1990" spans="10:11" x14ac:dyDescent="0.25">
      <c r="J1990"/>
      <c r="K1990"/>
    </row>
    <row r="1991" spans="10:11" x14ac:dyDescent="0.25">
      <c r="J1991"/>
      <c r="K1991"/>
    </row>
    <row r="1992" spans="10:11" x14ac:dyDescent="0.25">
      <c r="J1992"/>
      <c r="K1992"/>
    </row>
    <row r="1993" spans="10:11" x14ac:dyDescent="0.25">
      <c r="J1993"/>
      <c r="K1993"/>
    </row>
    <row r="1994" spans="10:11" x14ac:dyDescent="0.25">
      <c r="J1994"/>
      <c r="K1994"/>
    </row>
    <row r="1995" spans="10:11" x14ac:dyDescent="0.25">
      <c r="J1995"/>
      <c r="K1995"/>
    </row>
    <row r="1996" spans="10:11" x14ac:dyDescent="0.25">
      <c r="J1996"/>
      <c r="K1996"/>
    </row>
    <row r="1997" spans="10:11" x14ac:dyDescent="0.25">
      <c r="J1997"/>
      <c r="K1997"/>
    </row>
    <row r="1998" spans="10:11" x14ac:dyDescent="0.25">
      <c r="J1998"/>
      <c r="K1998"/>
    </row>
    <row r="1999" spans="10:11" x14ac:dyDescent="0.25">
      <c r="J1999"/>
      <c r="K1999"/>
    </row>
    <row r="2000" spans="10:11" x14ac:dyDescent="0.25">
      <c r="J2000"/>
      <c r="K2000"/>
    </row>
    <row r="2001" spans="10:11" x14ac:dyDescent="0.25">
      <c r="J2001"/>
      <c r="K2001"/>
    </row>
    <row r="2002" spans="10:11" x14ac:dyDescent="0.25">
      <c r="J2002"/>
      <c r="K2002"/>
    </row>
    <row r="2003" spans="10:11" x14ac:dyDescent="0.25">
      <c r="J2003"/>
      <c r="K2003"/>
    </row>
    <row r="2004" spans="10:11" x14ac:dyDescent="0.25">
      <c r="J2004"/>
      <c r="K2004"/>
    </row>
    <row r="2005" spans="10:11" x14ac:dyDescent="0.25">
      <c r="J2005"/>
      <c r="K2005"/>
    </row>
    <row r="2006" spans="10:11" x14ac:dyDescent="0.25">
      <c r="J2006"/>
      <c r="K2006"/>
    </row>
    <row r="2007" spans="10:11" x14ac:dyDescent="0.25">
      <c r="J2007"/>
      <c r="K2007"/>
    </row>
    <row r="2008" spans="10:11" x14ac:dyDescent="0.25">
      <c r="J2008"/>
      <c r="K2008"/>
    </row>
    <row r="2009" spans="10:11" x14ac:dyDescent="0.25">
      <c r="J2009"/>
      <c r="K2009"/>
    </row>
    <row r="2010" spans="10:11" x14ac:dyDescent="0.25">
      <c r="J2010"/>
      <c r="K2010"/>
    </row>
    <row r="2011" spans="10:11" x14ac:dyDescent="0.25">
      <c r="J2011"/>
      <c r="K2011"/>
    </row>
    <row r="2012" spans="10:11" x14ac:dyDescent="0.25">
      <c r="J2012"/>
      <c r="K2012"/>
    </row>
    <row r="2013" spans="10:11" x14ac:dyDescent="0.25">
      <c r="J2013"/>
      <c r="K2013"/>
    </row>
    <row r="2014" spans="10:11" x14ac:dyDescent="0.25">
      <c r="J2014"/>
      <c r="K2014"/>
    </row>
    <row r="2015" spans="10:11" x14ac:dyDescent="0.25">
      <c r="J2015"/>
      <c r="K2015"/>
    </row>
    <row r="2016" spans="10:11" x14ac:dyDescent="0.25">
      <c r="J2016"/>
      <c r="K2016"/>
    </row>
    <row r="2017" spans="10:11" x14ac:dyDescent="0.25">
      <c r="J2017"/>
      <c r="K2017"/>
    </row>
    <row r="2018" spans="10:11" x14ac:dyDescent="0.25">
      <c r="J2018"/>
      <c r="K2018"/>
    </row>
    <row r="2019" spans="10:11" x14ac:dyDescent="0.25">
      <c r="J2019"/>
      <c r="K2019"/>
    </row>
    <row r="2020" spans="10:11" x14ac:dyDescent="0.25">
      <c r="J2020"/>
      <c r="K2020"/>
    </row>
    <row r="2021" spans="10:11" x14ac:dyDescent="0.25">
      <c r="J2021"/>
      <c r="K2021"/>
    </row>
    <row r="2022" spans="10:11" x14ac:dyDescent="0.25">
      <c r="J2022"/>
      <c r="K2022"/>
    </row>
    <row r="2023" spans="10:11" x14ac:dyDescent="0.25">
      <c r="J2023"/>
      <c r="K2023"/>
    </row>
    <row r="2024" spans="10:11" x14ac:dyDescent="0.25">
      <c r="J2024"/>
      <c r="K2024"/>
    </row>
    <row r="2025" spans="10:11" x14ac:dyDescent="0.25">
      <c r="J2025"/>
      <c r="K2025"/>
    </row>
    <row r="2026" spans="10:11" x14ac:dyDescent="0.25">
      <c r="J2026"/>
      <c r="K2026"/>
    </row>
    <row r="2027" spans="10:11" x14ac:dyDescent="0.25">
      <c r="J2027"/>
      <c r="K2027"/>
    </row>
    <row r="2028" spans="10:11" x14ac:dyDescent="0.25">
      <c r="J2028"/>
      <c r="K2028"/>
    </row>
    <row r="2029" spans="10:11" x14ac:dyDescent="0.25">
      <c r="J2029"/>
      <c r="K2029"/>
    </row>
    <row r="2030" spans="10:11" x14ac:dyDescent="0.25">
      <c r="J2030"/>
      <c r="K2030"/>
    </row>
    <row r="2031" spans="10:11" x14ac:dyDescent="0.25">
      <c r="J2031"/>
      <c r="K2031"/>
    </row>
    <row r="2032" spans="10:11" x14ac:dyDescent="0.25">
      <c r="J2032"/>
      <c r="K2032"/>
    </row>
    <row r="2033" spans="10:11" x14ac:dyDescent="0.25">
      <c r="J2033"/>
      <c r="K2033"/>
    </row>
    <row r="2034" spans="10:11" x14ac:dyDescent="0.25">
      <c r="J2034"/>
      <c r="K2034"/>
    </row>
    <row r="2035" spans="10:11" x14ac:dyDescent="0.25">
      <c r="J2035"/>
      <c r="K2035"/>
    </row>
    <row r="2036" spans="10:11" x14ac:dyDescent="0.25">
      <c r="J2036"/>
      <c r="K2036"/>
    </row>
    <row r="2037" spans="10:11" x14ac:dyDescent="0.25">
      <c r="J2037"/>
      <c r="K2037"/>
    </row>
    <row r="2038" spans="10:11" x14ac:dyDescent="0.25">
      <c r="J2038"/>
      <c r="K2038"/>
    </row>
    <row r="2039" spans="10:11" x14ac:dyDescent="0.25">
      <c r="J2039"/>
      <c r="K2039"/>
    </row>
    <row r="2040" spans="10:11" x14ac:dyDescent="0.25">
      <c r="J2040"/>
      <c r="K2040"/>
    </row>
    <row r="2041" spans="10:11" x14ac:dyDescent="0.25">
      <c r="J2041"/>
      <c r="K2041"/>
    </row>
    <row r="2042" spans="10:11" x14ac:dyDescent="0.25">
      <c r="J2042"/>
      <c r="K2042"/>
    </row>
    <row r="2043" spans="10:11" x14ac:dyDescent="0.25">
      <c r="J2043"/>
      <c r="K2043"/>
    </row>
    <row r="2044" spans="10:11" x14ac:dyDescent="0.25">
      <c r="J2044"/>
      <c r="K2044"/>
    </row>
    <row r="2045" spans="10:11" x14ac:dyDescent="0.25">
      <c r="J2045"/>
      <c r="K2045"/>
    </row>
    <row r="2046" spans="10:11" x14ac:dyDescent="0.25">
      <c r="J2046"/>
      <c r="K2046"/>
    </row>
    <row r="2047" spans="10:11" x14ac:dyDescent="0.25">
      <c r="J2047"/>
      <c r="K2047"/>
    </row>
    <row r="2048" spans="10:11" x14ac:dyDescent="0.25">
      <c r="J2048"/>
      <c r="K2048"/>
    </row>
    <row r="2049" spans="10:11" x14ac:dyDescent="0.25">
      <c r="J2049"/>
      <c r="K2049"/>
    </row>
    <row r="2050" spans="10:11" x14ac:dyDescent="0.25">
      <c r="J2050"/>
      <c r="K2050"/>
    </row>
    <row r="2051" spans="10:11" x14ac:dyDescent="0.25">
      <c r="J2051"/>
      <c r="K2051"/>
    </row>
    <row r="2052" spans="10:11" x14ac:dyDescent="0.25">
      <c r="J2052"/>
      <c r="K2052"/>
    </row>
    <row r="2053" spans="10:11" x14ac:dyDescent="0.25">
      <c r="J2053"/>
      <c r="K2053"/>
    </row>
    <row r="2054" spans="10:11" x14ac:dyDescent="0.25">
      <c r="J2054"/>
      <c r="K2054"/>
    </row>
    <row r="2055" spans="10:11" x14ac:dyDescent="0.25">
      <c r="J2055"/>
      <c r="K2055"/>
    </row>
    <row r="2056" spans="10:11" x14ac:dyDescent="0.25">
      <c r="J2056"/>
      <c r="K2056"/>
    </row>
    <row r="2057" spans="10:11" x14ac:dyDescent="0.25">
      <c r="J2057"/>
      <c r="K2057"/>
    </row>
    <row r="2058" spans="10:11" x14ac:dyDescent="0.25">
      <c r="J2058"/>
      <c r="K2058"/>
    </row>
    <row r="2059" spans="10:11" x14ac:dyDescent="0.25">
      <c r="J2059"/>
      <c r="K2059"/>
    </row>
    <row r="2060" spans="10:11" x14ac:dyDescent="0.25">
      <c r="J2060"/>
      <c r="K2060"/>
    </row>
    <row r="2061" spans="10:11" x14ac:dyDescent="0.25">
      <c r="J2061"/>
      <c r="K2061"/>
    </row>
    <row r="2062" spans="10:11" x14ac:dyDescent="0.25">
      <c r="J2062"/>
      <c r="K2062"/>
    </row>
    <row r="2063" spans="10:11" x14ac:dyDescent="0.25">
      <c r="J2063"/>
      <c r="K2063"/>
    </row>
    <row r="2064" spans="10:11" x14ac:dyDescent="0.25">
      <c r="J2064"/>
      <c r="K2064"/>
    </row>
    <row r="2065" spans="10:11" x14ac:dyDescent="0.25">
      <c r="J2065"/>
      <c r="K2065"/>
    </row>
    <row r="2066" spans="10:11" x14ac:dyDescent="0.25">
      <c r="J2066"/>
      <c r="K2066"/>
    </row>
    <row r="2067" spans="10:11" x14ac:dyDescent="0.25">
      <c r="J2067"/>
      <c r="K2067"/>
    </row>
    <row r="2068" spans="10:11" x14ac:dyDescent="0.25">
      <c r="J2068"/>
      <c r="K2068"/>
    </row>
    <row r="2069" spans="10:11" x14ac:dyDescent="0.25">
      <c r="J2069"/>
      <c r="K2069"/>
    </row>
    <row r="2070" spans="10:11" x14ac:dyDescent="0.25">
      <c r="J2070"/>
      <c r="K2070"/>
    </row>
    <row r="2071" spans="10:11" x14ac:dyDescent="0.25">
      <c r="J2071"/>
      <c r="K2071"/>
    </row>
    <row r="2072" spans="10:11" x14ac:dyDescent="0.25">
      <c r="J2072"/>
      <c r="K2072"/>
    </row>
    <row r="2073" spans="10:11" x14ac:dyDescent="0.25">
      <c r="J2073"/>
      <c r="K2073"/>
    </row>
    <row r="2074" spans="10:11" x14ac:dyDescent="0.25">
      <c r="J2074"/>
      <c r="K2074"/>
    </row>
    <row r="2075" spans="10:11" x14ac:dyDescent="0.25">
      <c r="J2075"/>
      <c r="K2075"/>
    </row>
    <row r="2076" spans="10:11" x14ac:dyDescent="0.25">
      <c r="J2076"/>
      <c r="K2076"/>
    </row>
    <row r="2077" spans="10:11" x14ac:dyDescent="0.25">
      <c r="J2077"/>
      <c r="K2077"/>
    </row>
    <row r="2078" spans="10:11" x14ac:dyDescent="0.25">
      <c r="J2078"/>
      <c r="K2078"/>
    </row>
    <row r="2079" spans="10:11" x14ac:dyDescent="0.25">
      <c r="J2079"/>
      <c r="K2079"/>
    </row>
    <row r="2080" spans="10:11" x14ac:dyDescent="0.25">
      <c r="J2080"/>
      <c r="K2080"/>
    </row>
    <row r="2081" spans="10:11" x14ac:dyDescent="0.25">
      <c r="J2081"/>
      <c r="K2081"/>
    </row>
    <row r="2082" spans="10:11" x14ac:dyDescent="0.25">
      <c r="J2082"/>
      <c r="K2082"/>
    </row>
    <row r="2083" spans="10:11" x14ac:dyDescent="0.25">
      <c r="J2083"/>
      <c r="K2083"/>
    </row>
    <row r="2084" spans="10:11" x14ac:dyDescent="0.25">
      <c r="J2084"/>
      <c r="K2084"/>
    </row>
    <row r="2085" spans="10:11" x14ac:dyDescent="0.25">
      <c r="J2085"/>
      <c r="K2085"/>
    </row>
    <row r="2086" spans="10:11" x14ac:dyDescent="0.25">
      <c r="J2086"/>
      <c r="K2086"/>
    </row>
    <row r="2087" spans="10:11" x14ac:dyDescent="0.25">
      <c r="J2087"/>
      <c r="K2087"/>
    </row>
    <row r="2088" spans="10:11" x14ac:dyDescent="0.25">
      <c r="J2088"/>
      <c r="K2088"/>
    </row>
    <row r="2089" spans="10:11" x14ac:dyDescent="0.25">
      <c r="J2089"/>
      <c r="K2089"/>
    </row>
    <row r="2090" spans="10:11" x14ac:dyDescent="0.25">
      <c r="J2090"/>
      <c r="K2090"/>
    </row>
    <row r="2091" spans="10:11" x14ac:dyDescent="0.25">
      <c r="J2091"/>
      <c r="K2091"/>
    </row>
    <row r="2092" spans="10:11" x14ac:dyDescent="0.25">
      <c r="J2092"/>
      <c r="K2092"/>
    </row>
    <row r="2093" spans="10:11" x14ac:dyDescent="0.25">
      <c r="J2093"/>
      <c r="K2093"/>
    </row>
    <row r="2094" spans="10:11" x14ac:dyDescent="0.25">
      <c r="J2094"/>
      <c r="K2094"/>
    </row>
    <row r="2095" spans="10:11" x14ac:dyDescent="0.25">
      <c r="J2095"/>
      <c r="K2095"/>
    </row>
    <row r="2096" spans="10:11" x14ac:dyDescent="0.25">
      <c r="J2096"/>
      <c r="K2096"/>
    </row>
    <row r="2097" spans="10:11" x14ac:dyDescent="0.25">
      <c r="J2097"/>
      <c r="K2097"/>
    </row>
    <row r="2098" spans="10:11" x14ac:dyDescent="0.25">
      <c r="J2098"/>
      <c r="K2098"/>
    </row>
    <row r="2099" spans="10:11" x14ac:dyDescent="0.25">
      <c r="J2099"/>
      <c r="K2099"/>
    </row>
    <row r="2100" spans="10:11" x14ac:dyDescent="0.25">
      <c r="J2100"/>
      <c r="K2100"/>
    </row>
    <row r="2101" spans="10:11" x14ac:dyDescent="0.25">
      <c r="J2101"/>
      <c r="K2101"/>
    </row>
    <row r="2102" spans="10:11" x14ac:dyDescent="0.25">
      <c r="J2102"/>
      <c r="K2102"/>
    </row>
    <row r="2103" spans="10:11" x14ac:dyDescent="0.25">
      <c r="J2103"/>
      <c r="K2103"/>
    </row>
    <row r="2104" spans="10:11" x14ac:dyDescent="0.25">
      <c r="J2104"/>
      <c r="K2104"/>
    </row>
    <row r="2105" spans="10:11" x14ac:dyDescent="0.25">
      <c r="J2105"/>
      <c r="K2105"/>
    </row>
    <row r="2106" spans="10:11" x14ac:dyDescent="0.25">
      <c r="J2106"/>
      <c r="K2106"/>
    </row>
    <row r="2107" spans="10:11" x14ac:dyDescent="0.25">
      <c r="J2107"/>
      <c r="K2107"/>
    </row>
    <row r="2108" spans="10:11" x14ac:dyDescent="0.25">
      <c r="J2108"/>
      <c r="K2108"/>
    </row>
    <row r="2109" spans="10:11" x14ac:dyDescent="0.25">
      <c r="J2109"/>
      <c r="K2109"/>
    </row>
    <row r="2110" spans="10:11" x14ac:dyDescent="0.25">
      <c r="J2110"/>
      <c r="K2110"/>
    </row>
    <row r="2111" spans="10:11" x14ac:dyDescent="0.25">
      <c r="J2111"/>
      <c r="K2111"/>
    </row>
    <row r="2112" spans="10:11" x14ac:dyDescent="0.25">
      <c r="J2112"/>
      <c r="K2112"/>
    </row>
    <row r="2113" spans="10:11" x14ac:dyDescent="0.25">
      <c r="J2113"/>
      <c r="K2113"/>
    </row>
    <row r="2114" spans="10:11" x14ac:dyDescent="0.25">
      <c r="J2114"/>
      <c r="K2114"/>
    </row>
    <row r="2115" spans="10:11" x14ac:dyDescent="0.25">
      <c r="J2115"/>
      <c r="K2115"/>
    </row>
    <row r="2116" spans="10:11" x14ac:dyDescent="0.25">
      <c r="J2116"/>
      <c r="K2116"/>
    </row>
    <row r="2117" spans="10:11" x14ac:dyDescent="0.25">
      <c r="J2117"/>
      <c r="K2117"/>
    </row>
    <row r="2118" spans="10:11" x14ac:dyDescent="0.25">
      <c r="J2118"/>
      <c r="K2118"/>
    </row>
    <row r="2119" spans="10:11" x14ac:dyDescent="0.25">
      <c r="J2119"/>
      <c r="K2119"/>
    </row>
    <row r="2120" spans="10:11" x14ac:dyDescent="0.25">
      <c r="J2120"/>
      <c r="K2120"/>
    </row>
    <row r="2121" spans="10:11" x14ac:dyDescent="0.25">
      <c r="J2121"/>
      <c r="K2121"/>
    </row>
    <row r="2122" spans="10:11" x14ac:dyDescent="0.25">
      <c r="J2122"/>
      <c r="K2122"/>
    </row>
    <row r="2123" spans="10:11" x14ac:dyDescent="0.25">
      <c r="J2123"/>
      <c r="K2123"/>
    </row>
    <row r="2124" spans="10:11" x14ac:dyDescent="0.25">
      <c r="J2124"/>
      <c r="K2124"/>
    </row>
    <row r="2125" spans="10:11" x14ac:dyDescent="0.25">
      <c r="J2125"/>
      <c r="K2125"/>
    </row>
    <row r="2126" spans="10:11" x14ac:dyDescent="0.25">
      <c r="J2126"/>
      <c r="K2126"/>
    </row>
    <row r="2127" spans="10:11" x14ac:dyDescent="0.25">
      <c r="J2127"/>
      <c r="K2127"/>
    </row>
    <row r="2128" spans="10:11" x14ac:dyDescent="0.25">
      <c r="J2128"/>
      <c r="K2128"/>
    </row>
    <row r="2129" spans="10:11" x14ac:dyDescent="0.25">
      <c r="J2129"/>
      <c r="K2129"/>
    </row>
    <row r="2130" spans="10:11" x14ac:dyDescent="0.25">
      <c r="J2130"/>
      <c r="K2130"/>
    </row>
    <row r="2131" spans="10:11" x14ac:dyDescent="0.25">
      <c r="J2131"/>
      <c r="K2131"/>
    </row>
    <row r="2132" spans="10:11" x14ac:dyDescent="0.25">
      <c r="J2132"/>
      <c r="K2132"/>
    </row>
    <row r="2133" spans="10:11" x14ac:dyDescent="0.25">
      <c r="J2133"/>
      <c r="K2133"/>
    </row>
    <row r="2134" spans="10:11" x14ac:dyDescent="0.25">
      <c r="J2134"/>
      <c r="K2134"/>
    </row>
    <row r="2135" spans="10:11" x14ac:dyDescent="0.25">
      <c r="J2135"/>
      <c r="K2135"/>
    </row>
    <row r="2136" spans="10:11" x14ac:dyDescent="0.25">
      <c r="J2136"/>
      <c r="K2136"/>
    </row>
    <row r="2137" spans="10:11" x14ac:dyDescent="0.25">
      <c r="J2137"/>
      <c r="K2137"/>
    </row>
    <row r="2138" spans="10:11" x14ac:dyDescent="0.25">
      <c r="J2138"/>
      <c r="K2138"/>
    </row>
    <row r="2139" spans="10:11" x14ac:dyDescent="0.25">
      <c r="J2139"/>
      <c r="K2139"/>
    </row>
    <row r="2140" spans="10:11" x14ac:dyDescent="0.25">
      <c r="J2140"/>
      <c r="K2140"/>
    </row>
    <row r="2141" spans="10:11" x14ac:dyDescent="0.25">
      <c r="J2141"/>
      <c r="K2141"/>
    </row>
    <row r="2142" spans="10:11" x14ac:dyDescent="0.25">
      <c r="J2142"/>
      <c r="K2142"/>
    </row>
    <row r="2143" spans="10:11" x14ac:dyDescent="0.25">
      <c r="J2143"/>
      <c r="K2143"/>
    </row>
    <row r="2144" spans="10:11" x14ac:dyDescent="0.25">
      <c r="J2144"/>
      <c r="K2144"/>
    </row>
    <row r="2145" spans="10:11" x14ac:dyDescent="0.25">
      <c r="J2145"/>
      <c r="K2145"/>
    </row>
    <row r="2146" spans="10:11" x14ac:dyDescent="0.25">
      <c r="J2146"/>
      <c r="K2146"/>
    </row>
    <row r="2147" spans="10:11" x14ac:dyDescent="0.25">
      <c r="J2147"/>
      <c r="K2147"/>
    </row>
    <row r="2148" spans="10:11" x14ac:dyDescent="0.25">
      <c r="J2148"/>
      <c r="K2148"/>
    </row>
    <row r="2149" spans="10:11" x14ac:dyDescent="0.25">
      <c r="J2149"/>
      <c r="K2149"/>
    </row>
    <row r="2150" spans="10:11" x14ac:dyDescent="0.25">
      <c r="J2150"/>
      <c r="K2150"/>
    </row>
    <row r="2151" spans="10:11" x14ac:dyDescent="0.25">
      <c r="J2151"/>
      <c r="K2151"/>
    </row>
    <row r="2152" spans="10:11" x14ac:dyDescent="0.25">
      <c r="J2152"/>
      <c r="K2152"/>
    </row>
    <row r="2153" spans="10:11" x14ac:dyDescent="0.25">
      <c r="J2153"/>
      <c r="K2153"/>
    </row>
    <row r="2154" spans="10:11" x14ac:dyDescent="0.25">
      <c r="J2154"/>
      <c r="K2154"/>
    </row>
    <row r="2155" spans="10:11" x14ac:dyDescent="0.25">
      <c r="J2155"/>
      <c r="K2155"/>
    </row>
  </sheetData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C386-6B2D-41F7-B928-353180AD5E7C}">
  <dimension ref="A3:H25"/>
  <sheetViews>
    <sheetView topLeftCell="A6" workbookViewId="0">
      <selection activeCell="G11" sqref="G11"/>
    </sheetView>
  </sheetViews>
  <sheetFormatPr baseColWidth="10" defaultRowHeight="15" x14ac:dyDescent="0.25"/>
  <cols>
    <col min="1" max="1" width="16.5703125" style="17" bestFit="1" customWidth="1"/>
    <col min="2" max="3" width="21.28515625" style="17" bestFit="1" customWidth="1"/>
    <col min="4" max="4" width="25" style="17" bestFit="1" customWidth="1"/>
    <col min="5" max="5" width="22.5703125" style="17" bestFit="1" customWidth="1"/>
    <col min="6" max="7" width="21.28515625" style="17" bestFit="1" customWidth="1"/>
    <col min="8" max="8" width="18" style="56" bestFit="1" customWidth="1"/>
  </cols>
  <sheetData>
    <row r="3" spans="1:8" x14ac:dyDescent="0.25">
      <c r="A3" s="59" t="s">
        <v>2031</v>
      </c>
      <c r="B3" s="59" t="s">
        <v>2034</v>
      </c>
      <c r="C3" s="59" t="s">
        <v>2035</v>
      </c>
      <c r="D3" s="59" t="s">
        <v>2036</v>
      </c>
      <c r="E3" s="59" t="s">
        <v>2037</v>
      </c>
      <c r="F3" s="59" t="s">
        <v>2038</v>
      </c>
      <c r="G3" s="59" t="s">
        <v>2039</v>
      </c>
      <c r="H3" s="60" t="s">
        <v>2061</v>
      </c>
    </row>
    <row r="4" spans="1:8" x14ac:dyDescent="0.25">
      <c r="A4" s="57" t="s">
        <v>19</v>
      </c>
      <c r="B4" s="29">
        <v>31653561909.990002</v>
      </c>
      <c r="C4" s="29">
        <v>70557941704.549988</v>
      </c>
      <c r="D4" s="29">
        <v>59256808042.369995</v>
      </c>
      <c r="E4" s="29">
        <v>53785568162.650002</v>
      </c>
      <c r="F4" s="29">
        <v>48448180655.080002</v>
      </c>
      <c r="G4" s="29">
        <v>45578590129.660004</v>
      </c>
      <c r="H4" s="58">
        <f>GETPIVOTDATA("Suma de COMPROMISOS",$A$3,"UE","01")/GETPIVOTDATA("Suma de VIGENTE",$A$3,"UE","01")</f>
        <v>0.76228935911804796</v>
      </c>
    </row>
    <row r="5" spans="1:8" x14ac:dyDescent="0.25">
      <c r="A5" s="57" t="s">
        <v>244</v>
      </c>
      <c r="B5" s="29">
        <v>15858788080</v>
      </c>
      <c r="C5" s="29">
        <v>30366906458.630001</v>
      </c>
      <c r="D5" s="29">
        <v>20448340712.469997</v>
      </c>
      <c r="E5" s="29">
        <v>12194019191.409998</v>
      </c>
      <c r="F5" s="29">
        <v>10379695103.660002</v>
      </c>
      <c r="G5" s="29">
        <v>9736931275.3799992</v>
      </c>
      <c r="H5" s="58">
        <f>GETPIVOTDATA("Suma de COMPROMISOS",$A$3,"UE","02")/GETPIVOTDATA("Suma de VIGENTE",$A$3,"UE","02")</f>
        <v>0.40155618775400703</v>
      </c>
    </row>
    <row r="6" spans="1:8" x14ac:dyDescent="0.25">
      <c r="A6" s="57" t="s">
        <v>324</v>
      </c>
      <c r="B6" s="29">
        <v>67261484199</v>
      </c>
      <c r="C6" s="29">
        <v>78546950016.080002</v>
      </c>
      <c r="D6" s="29">
        <v>76860375090.089996</v>
      </c>
      <c r="E6" s="29">
        <v>62041182429.330002</v>
      </c>
      <c r="F6" s="29">
        <v>45778702528.18</v>
      </c>
      <c r="G6" s="29">
        <v>20625861319.860001</v>
      </c>
      <c r="H6" s="58">
        <f>GETPIVOTDATA("Suma de COMPROMISOS",$A$3,"UE","03")/GETPIVOTDATA("Suma de VIGENTE",$A$3,"UE","03")</f>
        <v>0.78986112658262397</v>
      </c>
    </row>
    <row r="7" spans="1:8" x14ac:dyDescent="0.25">
      <c r="A7" s="57" t="s">
        <v>396</v>
      </c>
      <c r="B7" s="29">
        <v>14909239081</v>
      </c>
      <c r="C7" s="29">
        <v>14914906959</v>
      </c>
      <c r="D7" s="29">
        <v>14908194261.82</v>
      </c>
      <c r="E7" s="29">
        <v>14600716923.18</v>
      </c>
      <c r="F7" s="29">
        <v>11378344318.809999</v>
      </c>
      <c r="G7" s="29">
        <v>10519385045.809999</v>
      </c>
      <c r="H7" s="58">
        <f>GETPIVOTDATA("Suma de COMPROMISOS",$A$3,"UE","04")/GETPIVOTDATA("Suma de VIGENTE",$A$3,"UE","04")</f>
        <v>0.97893449575758762</v>
      </c>
    </row>
    <row r="8" spans="1:8" x14ac:dyDescent="0.25">
      <c r="A8" s="57" t="s">
        <v>406</v>
      </c>
      <c r="B8" s="29">
        <v>101378971917</v>
      </c>
      <c r="C8" s="29">
        <v>114941093826.62</v>
      </c>
      <c r="D8" s="29">
        <v>90924733330.589996</v>
      </c>
      <c r="E8" s="29">
        <v>83033431383.140015</v>
      </c>
      <c r="F8" s="29">
        <v>60573550972.930008</v>
      </c>
      <c r="G8" s="29">
        <v>57384652513.930008</v>
      </c>
      <c r="H8" s="58">
        <f>GETPIVOTDATA("Suma de COMPROMISOS",$A$3,"UE","05")/GETPIVOTDATA("Suma de VIGENTE",$A$3,"UE","05")</f>
        <v>0.72239987126266358</v>
      </c>
    </row>
    <row r="9" spans="1:8" x14ac:dyDescent="0.25">
      <c r="A9" s="57" t="s">
        <v>520</v>
      </c>
      <c r="B9" s="29">
        <v>20720873882</v>
      </c>
      <c r="C9" s="29">
        <v>42714330545.029999</v>
      </c>
      <c r="D9" s="29">
        <v>40943671117.029999</v>
      </c>
      <c r="E9" s="29">
        <v>33157396263.52</v>
      </c>
      <c r="F9" s="29">
        <v>11564374982.08</v>
      </c>
      <c r="G9" s="29">
        <v>11433142338.160002</v>
      </c>
      <c r="H9" s="58">
        <f>GETPIVOTDATA("Suma de COMPROMISOS",$A$3,"UE","06")/GETPIVOTDATA("Suma de VIGENTE",$A$3,"UE","06")</f>
        <v>0.77625929847045227</v>
      </c>
    </row>
    <row r="10" spans="1:8" x14ac:dyDescent="0.25">
      <c r="A10" s="57" t="s">
        <v>574</v>
      </c>
      <c r="B10" s="29">
        <v>551433047660</v>
      </c>
      <c r="C10" s="29">
        <v>589967878047.25</v>
      </c>
      <c r="D10" s="29">
        <v>571857572994.05005</v>
      </c>
      <c r="E10" s="29">
        <v>565878973095.69995</v>
      </c>
      <c r="F10" s="29">
        <v>552348343791.64001</v>
      </c>
      <c r="G10" s="29">
        <v>522739366264.47003</v>
      </c>
      <c r="H10" s="58">
        <f>GETPIVOTDATA("Suma de COMPROMISOS",$A$3,"UE","07")/GETPIVOTDATA("Suma de VIGENTE",$A$3,"UE","07")</f>
        <v>0.95916912454406411</v>
      </c>
    </row>
    <row r="11" spans="1:8" x14ac:dyDescent="0.25">
      <c r="A11" s="57" t="s">
        <v>798</v>
      </c>
      <c r="B11" s="29">
        <v>19593673977</v>
      </c>
      <c r="C11" s="29">
        <v>26263097567.369999</v>
      </c>
      <c r="D11" s="29">
        <v>19258504959</v>
      </c>
      <c r="E11" s="29">
        <v>16697647887</v>
      </c>
      <c r="F11" s="29">
        <v>11995491763.58</v>
      </c>
      <c r="G11" s="29">
        <v>11091536540.969999</v>
      </c>
      <c r="H11" s="58">
        <f>GETPIVOTDATA("Suma de COMPROMISOS",$A$3,"UE","08")/GETPIVOTDATA("Suma de VIGENTE",$A$3,"UE","08")</f>
        <v>0.63578364449080149</v>
      </c>
    </row>
    <row r="12" spans="1:8" x14ac:dyDescent="0.25">
      <c r="A12" s="57" t="s">
        <v>870</v>
      </c>
      <c r="B12" s="29">
        <v>15213290512</v>
      </c>
      <c r="C12" s="29">
        <v>15622841401.940001</v>
      </c>
      <c r="D12" s="29">
        <v>15157952472.440001</v>
      </c>
      <c r="E12" s="29">
        <v>11014721698.789999</v>
      </c>
      <c r="F12" s="29">
        <v>9005208463.9799995</v>
      </c>
      <c r="G12" s="29">
        <v>7254752127.6900005</v>
      </c>
      <c r="H12" s="58">
        <f>GETPIVOTDATA("Suma de COMPROMISOS",$A$3,"UE","09")/GETPIVOTDATA("Suma de VIGENTE",$A$3,"UE","09")</f>
        <v>0.70503959013641537</v>
      </c>
    </row>
    <row r="13" spans="1:8" x14ac:dyDescent="0.25">
      <c r="A13" s="57" t="s">
        <v>936</v>
      </c>
      <c r="B13" s="29">
        <v>630376281406</v>
      </c>
      <c r="C13" s="29">
        <v>794000086116.43994</v>
      </c>
      <c r="D13" s="29">
        <v>787733514736.42993</v>
      </c>
      <c r="E13" s="29">
        <v>784167549848.56006</v>
      </c>
      <c r="F13" s="29">
        <v>759874817792.43005</v>
      </c>
      <c r="G13" s="29">
        <v>746489332944.77002</v>
      </c>
      <c r="H13" s="58">
        <f>GETPIVOTDATA("Suma de COMPROMISOS",$A$3,"UE","10")/GETPIVOTDATA("Suma de VIGENTE",$A$3,"UE","10")</f>
        <v>0.98761645440623047</v>
      </c>
    </row>
    <row r="14" spans="1:8" x14ac:dyDescent="0.25">
      <c r="A14" s="57" t="s">
        <v>1190</v>
      </c>
      <c r="B14" s="29">
        <v>12371674435</v>
      </c>
      <c r="C14" s="29">
        <v>12377426603.27</v>
      </c>
      <c r="D14" s="29">
        <v>12348627783.059999</v>
      </c>
      <c r="E14" s="29">
        <v>12293578154.51</v>
      </c>
      <c r="F14" s="29">
        <v>11704514290.309999</v>
      </c>
      <c r="G14" s="29">
        <v>10081487967.91</v>
      </c>
      <c r="H14" s="58">
        <f>GETPIVOTDATA("Suma de COMPROMISOS",$A$3,"UE","11")/GETPIVOTDATA("Suma de VIGENTE",$A$3,"UE","11")</f>
        <v>0.99322569614447576</v>
      </c>
    </row>
    <row r="15" spans="1:8" x14ac:dyDescent="0.25">
      <c r="A15" s="57" t="s">
        <v>1196</v>
      </c>
      <c r="B15" s="29">
        <v>8022106410</v>
      </c>
      <c r="C15" s="29">
        <v>9633617207</v>
      </c>
      <c r="D15" s="29">
        <v>7954888462.3800001</v>
      </c>
      <c r="E15" s="29">
        <v>3954523096.73</v>
      </c>
      <c r="F15" s="29">
        <v>2416199377.5900002</v>
      </c>
      <c r="G15" s="29">
        <v>1613927566.9200001</v>
      </c>
      <c r="H15" s="58">
        <f>GETPIVOTDATA("Suma de COMPROMISOS",$A$3,"UE","12")/GETPIVOTDATA("Suma de VIGENTE",$A$3,"UE","12")</f>
        <v>0.41049203136871121</v>
      </c>
    </row>
    <row r="16" spans="1:8" x14ac:dyDescent="0.25">
      <c r="A16" s="57" t="s">
        <v>1238</v>
      </c>
      <c r="B16" s="29">
        <v>2794814268</v>
      </c>
      <c r="C16" s="29">
        <v>3449324623</v>
      </c>
      <c r="D16" s="29">
        <v>3316833961</v>
      </c>
      <c r="E16" s="29">
        <v>3258068383</v>
      </c>
      <c r="F16" s="29">
        <v>2981476993</v>
      </c>
      <c r="G16" s="29">
        <v>383908833</v>
      </c>
      <c r="H16" s="58">
        <f>GETPIVOTDATA("Suma de COMPROMISOS",$A$3,"UE","13")/GETPIVOTDATA("Suma de VIGENTE",$A$3,"UE","13")</f>
        <v>0.9445525542233083</v>
      </c>
    </row>
    <row r="17" spans="1:8" x14ac:dyDescent="0.25">
      <c r="A17" s="57" t="s">
        <v>1277</v>
      </c>
      <c r="B17" s="29">
        <v>1987265344</v>
      </c>
      <c r="C17" s="29">
        <v>2187265344</v>
      </c>
      <c r="D17" s="29">
        <v>2187230948.3499999</v>
      </c>
      <c r="E17" s="29">
        <v>1990128549</v>
      </c>
      <c r="F17" s="29">
        <v>1862669030</v>
      </c>
      <c r="G17" s="29">
        <v>1641457236</v>
      </c>
      <c r="H17" s="58">
        <f>GETPIVOTDATA("Suma de COMPROMISOS",$A$3,"UE","14")/GETPIVOTDATA("Suma de VIGENTE",$A$3,"UE","14")</f>
        <v>0.90987065399231237</v>
      </c>
    </row>
    <row r="18" spans="1:8" x14ac:dyDescent="0.25">
      <c r="A18" s="57" t="s">
        <v>1303</v>
      </c>
      <c r="B18" s="29">
        <v>26762792757</v>
      </c>
      <c r="C18" s="29">
        <v>18257137001.060001</v>
      </c>
      <c r="D18" s="29">
        <v>15592874544.690001</v>
      </c>
      <c r="E18" s="29">
        <v>15592874543.5</v>
      </c>
      <c r="F18" s="29">
        <v>15592874543.5</v>
      </c>
      <c r="G18" s="29">
        <v>14999174485.5</v>
      </c>
      <c r="H18" s="58">
        <f>GETPIVOTDATA("Suma de COMPROMISOS",$A$3,"UE","15")/GETPIVOTDATA("Suma de VIGENTE",$A$3,"UE","15")</f>
        <v>0.85407008462469691</v>
      </c>
    </row>
    <row r="19" spans="1:8" x14ac:dyDescent="0.25">
      <c r="A19" s="57" t="s">
        <v>1441</v>
      </c>
      <c r="B19" s="29">
        <v>14005178047.01</v>
      </c>
      <c r="C19" s="29">
        <v>16855173637.84</v>
      </c>
      <c r="D19" s="29">
        <v>16855173637.84</v>
      </c>
      <c r="E19" s="29">
        <v>16855173637.84</v>
      </c>
      <c r="F19" s="29">
        <v>16855173637.84</v>
      </c>
      <c r="G19" s="29">
        <v>16855173637.84</v>
      </c>
      <c r="H19" s="58">
        <f>GETPIVOTDATA("Suma de COMPROMISOS",$A$3,"UE","16")/GETPIVOTDATA("Suma de VIGENTE",$A$3,"UE","16")</f>
        <v>1</v>
      </c>
    </row>
    <row r="20" spans="1:8" x14ac:dyDescent="0.25">
      <c r="A20" s="57" t="s">
        <v>1485</v>
      </c>
      <c r="B20" s="29">
        <v>11806391447</v>
      </c>
      <c r="C20" s="29">
        <v>9261954745</v>
      </c>
      <c r="D20" s="29">
        <v>5783907740.6899996</v>
      </c>
      <c r="E20" s="29">
        <v>5783907740.6899996</v>
      </c>
      <c r="F20" s="29">
        <v>5783907740.6899996</v>
      </c>
      <c r="G20" s="29">
        <v>5783907740.6899996</v>
      </c>
      <c r="H20" s="58">
        <f>GETPIVOTDATA("Suma de COMPROMISOS",$A$3,"UE","17")/GETPIVOTDATA("Suma de VIGENTE",$A$3,"UE","17")</f>
        <v>0.62448024201504559</v>
      </c>
    </row>
    <row r="21" spans="1:8" x14ac:dyDescent="0.25">
      <c r="A21" s="57" t="s">
        <v>1587</v>
      </c>
      <c r="B21" s="29">
        <v>7223660996</v>
      </c>
      <c r="C21" s="29">
        <v>7194162996</v>
      </c>
      <c r="D21" s="29">
        <v>3587302171.3299999</v>
      </c>
      <c r="E21" s="29">
        <v>3527302171.3299999</v>
      </c>
      <c r="F21" s="29">
        <v>3412783250.8999996</v>
      </c>
      <c r="G21" s="29">
        <v>3237329458.5499997</v>
      </c>
      <c r="H21" s="58">
        <f>GETPIVOTDATA("Suma de COMPROMISOS",$A$3,"UE","21")/GETPIVOTDATA("Suma de VIGENTE",$A$3,"UE","21")</f>
        <v>0.49030056356676965</v>
      </c>
    </row>
    <row r="22" spans="1:8" x14ac:dyDescent="0.25">
      <c r="A22" s="57" t="s">
        <v>1657</v>
      </c>
      <c r="B22" s="29">
        <v>4528129642</v>
      </c>
      <c r="C22" s="29">
        <v>6709237028.0300007</v>
      </c>
      <c r="D22" s="29">
        <v>4824202307.29</v>
      </c>
      <c r="E22" s="29">
        <v>4824202307.29</v>
      </c>
      <c r="F22" s="29">
        <v>4824202307.29</v>
      </c>
      <c r="G22" s="29">
        <v>4824202307.29</v>
      </c>
      <c r="H22" s="58">
        <f>GETPIVOTDATA("Suma de COMPROMISOS",$A$3,"UE","22")/GETPIVOTDATA("Suma de VIGENTE",$A$3,"UE","22")</f>
        <v>0.71903888432251528</v>
      </c>
    </row>
    <row r="23" spans="1:8" x14ac:dyDescent="0.25">
      <c r="A23" s="57" t="s">
        <v>1697</v>
      </c>
      <c r="B23" s="29">
        <v>13719086483</v>
      </c>
      <c r="C23" s="29">
        <v>13719086483</v>
      </c>
      <c r="D23" s="29">
        <v>13707459590.4</v>
      </c>
      <c r="E23" s="29">
        <v>13474092437.969999</v>
      </c>
      <c r="F23" s="29">
        <v>6451733807.6499996</v>
      </c>
      <c r="G23" s="29">
        <v>4324245807.6499996</v>
      </c>
      <c r="H23" s="58">
        <f>GETPIVOTDATA("Suma de COMPROMISOS",$A$3,"UE","23")/GETPIVOTDATA("Suma de VIGENTE",$A$3,"UE","23")</f>
        <v>0.98214210214844955</v>
      </c>
    </row>
    <row r="24" spans="1:8" x14ac:dyDescent="0.25">
      <c r="A24" s="57" t="s">
        <v>1700</v>
      </c>
      <c r="B24" s="29">
        <v>3600000000</v>
      </c>
      <c r="C24" s="29">
        <v>4114848650</v>
      </c>
      <c r="D24" s="29">
        <v>4014848650</v>
      </c>
      <c r="E24" s="29">
        <v>4014848650</v>
      </c>
      <c r="F24" s="29">
        <v>4014848650</v>
      </c>
      <c r="G24" s="29">
        <v>4014848650</v>
      </c>
      <c r="H24" s="58">
        <f>GETPIVOTDATA("Suma de COMPROMISOS",$A$3,"UE","25")/GETPIVOTDATA("Suma de VIGENTE",$A$3,"UE","25")</f>
        <v>0.97569776958868215</v>
      </c>
    </row>
    <row r="25" spans="1:8" x14ac:dyDescent="0.25">
      <c r="A25" s="61" t="s">
        <v>2032</v>
      </c>
      <c r="B25" s="62">
        <v>1575220312453</v>
      </c>
      <c r="C25" s="62">
        <v>1881655266961.1101</v>
      </c>
      <c r="D25" s="62">
        <v>1787523017513.3201</v>
      </c>
      <c r="E25" s="62">
        <v>1722139906555.1401</v>
      </c>
      <c r="F25" s="62">
        <v>1597247094001.1401</v>
      </c>
      <c r="G25" s="62">
        <v>1510613214192.0498</v>
      </c>
      <c r="H25" s="63">
        <f>GETPIVOTDATA("Suma de COMPROMISOS",$A$3)/GETPIVOTDATA("Suma de VIGENTE",$A$3)</f>
        <v>0.91522604421393894</v>
      </c>
    </row>
  </sheetData>
  <pageMargins left="0.7" right="0.7" top="0.75" bottom="0.75" header="0.3" footer="0.3"/>
  <pageSetup paperSize="9"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/>
  <dimension ref="A1:S733"/>
  <sheetViews>
    <sheetView tabSelected="1" workbookViewId="0">
      <selection activeCell="J1" activeCellId="1" sqref="E1:E732 J1:L336"/>
    </sheetView>
  </sheetViews>
  <sheetFormatPr baseColWidth="10" defaultRowHeight="15" x14ac:dyDescent="0.25"/>
  <cols>
    <col min="2" max="2" width="4.140625" customWidth="1"/>
    <col min="5" max="5" width="23.140625" customWidth="1"/>
    <col min="6" max="6" width="4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idden="1" x14ac:dyDescent="0.25">
      <c r="A2">
        <v>2021</v>
      </c>
      <c r="B2" t="s">
        <v>19</v>
      </c>
      <c r="C2" t="s">
        <v>20</v>
      </c>
      <c r="D2" t="s">
        <v>1710</v>
      </c>
      <c r="E2" t="s">
        <v>21</v>
      </c>
      <c r="F2" t="s">
        <v>22</v>
      </c>
      <c r="G2" t="s">
        <v>23</v>
      </c>
      <c r="H2" t="s">
        <v>1711</v>
      </c>
      <c r="I2" t="s">
        <v>24</v>
      </c>
      <c r="J2" t="s">
        <v>1712</v>
      </c>
      <c r="K2" t="s">
        <v>1713</v>
      </c>
      <c r="L2" t="s">
        <v>1714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hidden="1" x14ac:dyDescent="0.25">
      <c r="A3">
        <v>2021</v>
      </c>
      <c r="B3" t="s">
        <v>19</v>
      </c>
      <c r="C3" t="s">
        <v>20</v>
      </c>
      <c r="D3" t="s">
        <v>1710</v>
      </c>
      <c r="E3" t="s">
        <v>25</v>
      </c>
      <c r="F3" t="s">
        <v>22</v>
      </c>
      <c r="G3" t="s">
        <v>23</v>
      </c>
      <c r="H3" t="s">
        <v>1711</v>
      </c>
      <c r="I3" t="s">
        <v>26</v>
      </c>
      <c r="J3" t="s">
        <v>1715</v>
      </c>
      <c r="K3" t="s">
        <v>1716</v>
      </c>
      <c r="L3" t="s">
        <v>1717</v>
      </c>
      <c r="M3">
        <v>0</v>
      </c>
      <c r="N3">
        <v>43190006</v>
      </c>
      <c r="O3">
        <v>43190006</v>
      </c>
      <c r="P3">
        <v>43190000</v>
      </c>
      <c r="Q3">
        <v>0</v>
      </c>
      <c r="R3">
        <v>0</v>
      </c>
      <c r="S3">
        <v>0</v>
      </c>
    </row>
    <row r="4" spans="1:19" hidden="1" x14ac:dyDescent="0.25">
      <c r="A4">
        <v>2021</v>
      </c>
      <c r="B4" t="s">
        <v>19</v>
      </c>
      <c r="C4" t="s">
        <v>20</v>
      </c>
      <c r="D4" t="s">
        <v>1710</v>
      </c>
      <c r="E4" t="s">
        <v>27</v>
      </c>
      <c r="F4" t="s">
        <v>22</v>
      </c>
      <c r="G4" t="s">
        <v>23</v>
      </c>
      <c r="H4" t="s">
        <v>1711</v>
      </c>
      <c r="I4" t="s">
        <v>28</v>
      </c>
      <c r="J4" t="s">
        <v>1712</v>
      </c>
      <c r="K4" t="s">
        <v>1718</v>
      </c>
      <c r="L4" t="s">
        <v>1719</v>
      </c>
      <c r="M4">
        <v>0</v>
      </c>
      <c r="N4">
        <v>148221.26999999999</v>
      </c>
      <c r="O4">
        <v>148221.26999999999</v>
      </c>
      <c r="P4">
        <v>148221.26999999999</v>
      </c>
      <c r="Q4">
        <v>148221.26999999999</v>
      </c>
      <c r="R4">
        <v>148221.26999999999</v>
      </c>
      <c r="S4">
        <v>148221.26999999999</v>
      </c>
    </row>
    <row r="5" spans="1:19" hidden="1" x14ac:dyDescent="0.25">
      <c r="A5">
        <v>2021</v>
      </c>
      <c r="B5" t="s">
        <v>19</v>
      </c>
      <c r="C5" t="s">
        <v>20</v>
      </c>
      <c r="D5" t="s">
        <v>1710</v>
      </c>
      <c r="E5" t="s">
        <v>29</v>
      </c>
      <c r="F5" t="s">
        <v>22</v>
      </c>
      <c r="G5" t="s">
        <v>23</v>
      </c>
      <c r="H5" t="s">
        <v>1711</v>
      </c>
      <c r="I5" t="s">
        <v>30</v>
      </c>
      <c r="J5" t="s">
        <v>1712</v>
      </c>
      <c r="K5" t="s">
        <v>1718</v>
      </c>
      <c r="L5" t="s">
        <v>1719</v>
      </c>
      <c r="M5">
        <v>0</v>
      </c>
      <c r="N5">
        <v>31350554.379999999</v>
      </c>
      <c r="O5">
        <v>31350554.379999999</v>
      </c>
      <c r="P5">
        <v>31350554.379999999</v>
      </c>
      <c r="Q5">
        <v>31350554.379999999</v>
      </c>
      <c r="R5">
        <v>31350554.379999999</v>
      </c>
      <c r="S5">
        <v>31350554.379999999</v>
      </c>
    </row>
    <row r="6" spans="1:19" hidden="1" x14ac:dyDescent="0.25">
      <c r="A6">
        <v>2021</v>
      </c>
      <c r="B6" t="s">
        <v>19</v>
      </c>
      <c r="C6" t="s">
        <v>20</v>
      </c>
      <c r="D6" t="s">
        <v>1710</v>
      </c>
      <c r="E6" t="s">
        <v>31</v>
      </c>
      <c r="F6" t="s">
        <v>22</v>
      </c>
      <c r="G6" t="s">
        <v>23</v>
      </c>
      <c r="H6" t="s">
        <v>1711</v>
      </c>
      <c r="I6" t="s">
        <v>32</v>
      </c>
      <c r="J6" t="s">
        <v>1712</v>
      </c>
      <c r="K6" t="s">
        <v>1718</v>
      </c>
      <c r="L6" t="s">
        <v>1719</v>
      </c>
      <c r="M6">
        <v>0</v>
      </c>
      <c r="N6">
        <v>1236090</v>
      </c>
      <c r="O6">
        <v>1236090</v>
      </c>
      <c r="P6">
        <v>1236090</v>
      </c>
      <c r="Q6">
        <v>1236090</v>
      </c>
      <c r="R6">
        <v>1236090</v>
      </c>
      <c r="S6">
        <v>1236090</v>
      </c>
    </row>
    <row r="7" spans="1:19" hidden="1" x14ac:dyDescent="0.25">
      <c r="A7">
        <v>2021</v>
      </c>
      <c r="B7" t="s">
        <v>19</v>
      </c>
      <c r="C7" t="s">
        <v>20</v>
      </c>
      <c r="D7" t="s">
        <v>1710</v>
      </c>
      <c r="E7" t="s">
        <v>33</v>
      </c>
      <c r="F7" t="s">
        <v>22</v>
      </c>
      <c r="G7" t="s">
        <v>23</v>
      </c>
      <c r="H7" t="s">
        <v>1711</v>
      </c>
      <c r="I7" t="s">
        <v>30</v>
      </c>
      <c r="J7" t="s">
        <v>1712</v>
      </c>
      <c r="K7" t="s">
        <v>1718</v>
      </c>
      <c r="L7" t="s">
        <v>1719</v>
      </c>
      <c r="M7">
        <v>0</v>
      </c>
      <c r="N7">
        <v>462587641</v>
      </c>
      <c r="O7">
        <v>462587641</v>
      </c>
      <c r="P7">
        <v>462587641</v>
      </c>
      <c r="Q7">
        <v>462587641</v>
      </c>
      <c r="R7">
        <v>462587641</v>
      </c>
      <c r="S7">
        <v>462587641</v>
      </c>
    </row>
    <row r="8" spans="1:19" hidden="1" x14ac:dyDescent="0.25">
      <c r="A8">
        <v>2021</v>
      </c>
      <c r="B8" t="s">
        <v>19</v>
      </c>
      <c r="C8" t="s">
        <v>20</v>
      </c>
      <c r="D8" t="s">
        <v>1710</v>
      </c>
      <c r="E8" t="s">
        <v>34</v>
      </c>
      <c r="F8" t="s">
        <v>35</v>
      </c>
      <c r="G8" t="s">
        <v>36</v>
      </c>
      <c r="H8" t="s">
        <v>1720</v>
      </c>
      <c r="I8" t="s">
        <v>37</v>
      </c>
      <c r="J8" t="s">
        <v>1712</v>
      </c>
      <c r="K8" t="s">
        <v>1718</v>
      </c>
      <c r="L8" t="s">
        <v>1721</v>
      </c>
      <c r="M8">
        <v>0</v>
      </c>
      <c r="N8">
        <v>94290128.159999996</v>
      </c>
      <c r="O8">
        <v>94290128.159999996</v>
      </c>
      <c r="P8">
        <v>94290128</v>
      </c>
      <c r="Q8">
        <v>0</v>
      </c>
      <c r="R8">
        <v>0</v>
      </c>
      <c r="S8">
        <v>0</v>
      </c>
    </row>
    <row r="9" spans="1:19" hidden="1" x14ac:dyDescent="0.25">
      <c r="A9">
        <v>2021</v>
      </c>
      <c r="B9" t="s">
        <v>19</v>
      </c>
      <c r="C9" t="s">
        <v>20</v>
      </c>
      <c r="D9" t="s">
        <v>1710</v>
      </c>
      <c r="E9" t="s">
        <v>38</v>
      </c>
      <c r="F9" t="s">
        <v>39</v>
      </c>
      <c r="G9" t="s">
        <v>40</v>
      </c>
      <c r="H9" t="s">
        <v>1722</v>
      </c>
      <c r="I9" t="s">
        <v>41</v>
      </c>
      <c r="J9" t="s">
        <v>1715</v>
      </c>
      <c r="K9" t="s">
        <v>1716</v>
      </c>
      <c r="L9" t="s">
        <v>1723</v>
      </c>
      <c r="M9">
        <v>299999999.64999998</v>
      </c>
      <c r="N9">
        <v>-50000000</v>
      </c>
      <c r="O9">
        <v>249999999.65000001</v>
      </c>
      <c r="P9">
        <v>249999999</v>
      </c>
      <c r="Q9">
        <v>249433332</v>
      </c>
      <c r="R9">
        <v>199433333</v>
      </c>
      <c r="S9">
        <v>193600000</v>
      </c>
    </row>
    <row r="10" spans="1:19" hidden="1" x14ac:dyDescent="0.25">
      <c r="A10">
        <v>2021</v>
      </c>
      <c r="B10" t="s">
        <v>19</v>
      </c>
      <c r="C10" t="s">
        <v>20</v>
      </c>
      <c r="D10" t="s">
        <v>1710</v>
      </c>
      <c r="E10" t="s">
        <v>42</v>
      </c>
      <c r="F10" t="s">
        <v>39</v>
      </c>
      <c r="G10" t="s">
        <v>40</v>
      </c>
      <c r="H10" t="s">
        <v>1722</v>
      </c>
      <c r="I10" t="s">
        <v>43</v>
      </c>
      <c r="J10" t="s">
        <v>1715</v>
      </c>
      <c r="K10" t="s">
        <v>1716</v>
      </c>
      <c r="L10" t="s">
        <v>1724</v>
      </c>
      <c r="M10">
        <v>499999999.75</v>
      </c>
      <c r="N10">
        <v>-350000000</v>
      </c>
      <c r="O10">
        <v>149999999.75</v>
      </c>
      <c r="P10">
        <v>149999999</v>
      </c>
      <c r="Q10">
        <v>0</v>
      </c>
      <c r="R10">
        <v>0</v>
      </c>
      <c r="S10">
        <v>0</v>
      </c>
    </row>
    <row r="11" spans="1:19" hidden="1" x14ac:dyDescent="0.25">
      <c r="A11">
        <v>2021</v>
      </c>
      <c r="B11" t="s">
        <v>19</v>
      </c>
      <c r="C11" t="s">
        <v>20</v>
      </c>
      <c r="D11" t="s">
        <v>1710</v>
      </c>
      <c r="E11" t="s">
        <v>44</v>
      </c>
      <c r="F11" t="s">
        <v>39</v>
      </c>
      <c r="G11" t="s">
        <v>40</v>
      </c>
      <c r="H11" t="s">
        <v>1722</v>
      </c>
      <c r="I11" t="s">
        <v>45</v>
      </c>
      <c r="J11" t="s">
        <v>1715</v>
      </c>
      <c r="K11" t="s">
        <v>1716</v>
      </c>
      <c r="L11" t="s">
        <v>1725</v>
      </c>
      <c r="M11">
        <v>150000000.36000001</v>
      </c>
      <c r="N11">
        <v>-50000000</v>
      </c>
      <c r="O11">
        <v>100000000.36</v>
      </c>
      <c r="P11">
        <v>100000000</v>
      </c>
      <c r="Q11">
        <v>0</v>
      </c>
      <c r="R11">
        <v>0</v>
      </c>
      <c r="S11">
        <v>0</v>
      </c>
    </row>
    <row r="12" spans="1:19" hidden="1" x14ac:dyDescent="0.25">
      <c r="A12">
        <v>2021</v>
      </c>
      <c r="B12" t="s">
        <v>19</v>
      </c>
      <c r="C12" t="s">
        <v>20</v>
      </c>
      <c r="D12" t="s">
        <v>1710</v>
      </c>
      <c r="E12" t="s">
        <v>46</v>
      </c>
      <c r="F12" t="s">
        <v>39</v>
      </c>
      <c r="G12" t="s">
        <v>40</v>
      </c>
      <c r="H12" t="s">
        <v>1722</v>
      </c>
      <c r="I12" t="s">
        <v>47</v>
      </c>
      <c r="J12" t="s">
        <v>1715</v>
      </c>
      <c r="K12" t="s">
        <v>1716</v>
      </c>
      <c r="L12" t="s">
        <v>1726</v>
      </c>
      <c r="M12">
        <v>599999999.96000004</v>
      </c>
      <c r="N12">
        <v>-200000000</v>
      </c>
      <c r="O12">
        <v>399999999.95999998</v>
      </c>
      <c r="P12">
        <v>399999999</v>
      </c>
      <c r="Q12">
        <v>392599999</v>
      </c>
      <c r="R12">
        <v>386699999</v>
      </c>
      <c r="S12">
        <v>164200000</v>
      </c>
    </row>
    <row r="13" spans="1:19" hidden="1" x14ac:dyDescent="0.25">
      <c r="A13">
        <v>2021</v>
      </c>
      <c r="B13" t="s">
        <v>19</v>
      </c>
      <c r="C13" t="s">
        <v>20</v>
      </c>
      <c r="D13" t="s">
        <v>1710</v>
      </c>
      <c r="E13" t="s">
        <v>48</v>
      </c>
      <c r="F13" t="s">
        <v>39</v>
      </c>
      <c r="G13" t="s">
        <v>40</v>
      </c>
      <c r="H13" t="s">
        <v>1722</v>
      </c>
      <c r="I13" t="s">
        <v>49</v>
      </c>
      <c r="J13" t="s">
        <v>1715</v>
      </c>
      <c r="K13" t="s">
        <v>1716</v>
      </c>
      <c r="L13" t="s">
        <v>1727</v>
      </c>
      <c r="M13">
        <v>2300000000.2800002</v>
      </c>
      <c r="N13">
        <v>-782000000</v>
      </c>
      <c r="O13">
        <v>1518000000.28</v>
      </c>
      <c r="P13">
        <v>1517999073</v>
      </c>
      <c r="Q13">
        <v>538074600</v>
      </c>
      <c r="R13">
        <v>504374600</v>
      </c>
      <c r="S13">
        <v>448800000</v>
      </c>
    </row>
    <row r="14" spans="1:19" hidden="1" x14ac:dyDescent="0.25">
      <c r="A14">
        <v>2021</v>
      </c>
      <c r="B14" t="s">
        <v>19</v>
      </c>
      <c r="C14" t="s">
        <v>20</v>
      </c>
      <c r="D14" t="s">
        <v>1710</v>
      </c>
      <c r="E14" t="s">
        <v>50</v>
      </c>
      <c r="F14" t="s">
        <v>39</v>
      </c>
      <c r="G14" t="s">
        <v>40</v>
      </c>
      <c r="H14" t="s">
        <v>1722</v>
      </c>
      <c r="I14" t="s">
        <v>51</v>
      </c>
      <c r="J14" t="s">
        <v>1715</v>
      </c>
      <c r="K14" t="s">
        <v>1716</v>
      </c>
      <c r="L14" t="s">
        <v>1728</v>
      </c>
      <c r="M14">
        <v>800000000.08000004</v>
      </c>
      <c r="N14">
        <v>0</v>
      </c>
      <c r="O14">
        <v>800000000.08000004</v>
      </c>
      <c r="P14">
        <v>800000000</v>
      </c>
      <c r="Q14">
        <v>698355053</v>
      </c>
      <c r="R14">
        <v>593526795</v>
      </c>
      <c r="S14">
        <v>448599268</v>
      </c>
    </row>
    <row r="15" spans="1:19" hidden="1" x14ac:dyDescent="0.25">
      <c r="A15">
        <v>2021</v>
      </c>
      <c r="B15" t="s">
        <v>19</v>
      </c>
      <c r="C15" t="s">
        <v>20</v>
      </c>
      <c r="D15" t="s">
        <v>1710</v>
      </c>
      <c r="E15" t="s">
        <v>52</v>
      </c>
      <c r="F15" t="s">
        <v>39</v>
      </c>
      <c r="G15" t="s">
        <v>40</v>
      </c>
      <c r="H15" t="s">
        <v>1722</v>
      </c>
      <c r="I15" t="s">
        <v>53</v>
      </c>
      <c r="J15" t="s">
        <v>1715</v>
      </c>
      <c r="K15" t="s">
        <v>1716</v>
      </c>
      <c r="L15" t="s">
        <v>1717</v>
      </c>
      <c r="M15">
        <v>699999999.72000003</v>
      </c>
      <c r="N15">
        <v>-250000000</v>
      </c>
      <c r="O15">
        <v>449999999.72000003</v>
      </c>
      <c r="P15">
        <v>437042000</v>
      </c>
      <c r="Q15">
        <v>285066666</v>
      </c>
      <c r="R15">
        <v>259369999</v>
      </c>
      <c r="S15">
        <v>254169999</v>
      </c>
    </row>
    <row r="16" spans="1:19" hidden="1" x14ac:dyDescent="0.25">
      <c r="A16">
        <v>2021</v>
      </c>
      <c r="B16" t="s">
        <v>19</v>
      </c>
      <c r="C16" t="s">
        <v>20</v>
      </c>
      <c r="D16" t="s">
        <v>1710</v>
      </c>
      <c r="E16" t="s">
        <v>54</v>
      </c>
      <c r="F16" t="s">
        <v>39</v>
      </c>
      <c r="G16" t="s">
        <v>40</v>
      </c>
      <c r="H16" t="s">
        <v>1722</v>
      </c>
      <c r="I16" t="s">
        <v>55</v>
      </c>
      <c r="J16" t="s">
        <v>1712</v>
      </c>
      <c r="K16" t="s">
        <v>1713</v>
      </c>
      <c r="L16" t="s">
        <v>1729</v>
      </c>
      <c r="M16">
        <v>1200000000</v>
      </c>
      <c r="N16">
        <v>0</v>
      </c>
      <c r="O16">
        <v>1200000000</v>
      </c>
      <c r="P16">
        <v>1054306043</v>
      </c>
      <c r="Q16">
        <v>1054306043</v>
      </c>
      <c r="R16">
        <v>1003233331</v>
      </c>
      <c r="S16">
        <v>1003233331</v>
      </c>
    </row>
    <row r="17" spans="1:19" hidden="1" x14ac:dyDescent="0.25">
      <c r="A17">
        <v>2021</v>
      </c>
      <c r="B17" t="s">
        <v>19</v>
      </c>
      <c r="C17" t="s">
        <v>20</v>
      </c>
      <c r="D17" t="s">
        <v>1710</v>
      </c>
      <c r="E17" t="s">
        <v>56</v>
      </c>
      <c r="F17" t="s">
        <v>39</v>
      </c>
      <c r="G17" t="s">
        <v>40</v>
      </c>
      <c r="H17" t="s">
        <v>1722</v>
      </c>
      <c r="I17" t="s">
        <v>57</v>
      </c>
      <c r="J17" t="s">
        <v>1715</v>
      </c>
      <c r="K17" t="s">
        <v>1716</v>
      </c>
      <c r="L17" t="s">
        <v>1730</v>
      </c>
      <c r="M17">
        <v>499999999.80000001</v>
      </c>
      <c r="N17">
        <v>-200000000</v>
      </c>
      <c r="O17">
        <v>299999999.80000001</v>
      </c>
      <c r="P17">
        <v>299999147</v>
      </c>
      <c r="Q17">
        <v>167315050</v>
      </c>
      <c r="R17">
        <v>136650000</v>
      </c>
      <c r="S17">
        <v>136650000</v>
      </c>
    </row>
    <row r="18" spans="1:19" hidden="1" x14ac:dyDescent="0.25">
      <c r="A18">
        <v>2021</v>
      </c>
      <c r="B18" t="s">
        <v>19</v>
      </c>
      <c r="C18" t="s">
        <v>20</v>
      </c>
      <c r="D18" t="s">
        <v>1710</v>
      </c>
      <c r="E18" t="s">
        <v>58</v>
      </c>
      <c r="F18" t="s">
        <v>39</v>
      </c>
      <c r="G18" t="s">
        <v>40</v>
      </c>
      <c r="H18" t="s">
        <v>1722</v>
      </c>
      <c r="I18" t="s">
        <v>59</v>
      </c>
      <c r="J18" t="s">
        <v>1715</v>
      </c>
      <c r="K18" t="s">
        <v>1716</v>
      </c>
      <c r="L18" t="s">
        <v>1731</v>
      </c>
      <c r="M18">
        <v>100000000.39</v>
      </c>
      <c r="N18">
        <v>-18000000</v>
      </c>
      <c r="O18">
        <v>82000000.390000001</v>
      </c>
      <c r="P18">
        <v>81800000</v>
      </c>
      <c r="Q18">
        <v>63869054</v>
      </c>
      <c r="R18">
        <v>16000000</v>
      </c>
      <c r="S18">
        <v>16000000</v>
      </c>
    </row>
    <row r="19" spans="1:19" hidden="1" x14ac:dyDescent="0.25">
      <c r="A19">
        <v>2021</v>
      </c>
      <c r="B19" t="s">
        <v>19</v>
      </c>
      <c r="C19" t="s">
        <v>20</v>
      </c>
      <c r="D19" t="s">
        <v>1710</v>
      </c>
      <c r="E19" t="s">
        <v>60</v>
      </c>
      <c r="F19" t="s">
        <v>39</v>
      </c>
      <c r="G19" t="s">
        <v>40</v>
      </c>
      <c r="H19" t="s">
        <v>1722</v>
      </c>
      <c r="I19" t="s">
        <v>61</v>
      </c>
      <c r="J19" t="s">
        <v>1712</v>
      </c>
      <c r="K19" t="s">
        <v>1713</v>
      </c>
      <c r="L19" t="s">
        <v>1714</v>
      </c>
      <c r="M19">
        <v>0</v>
      </c>
      <c r="N19">
        <v>900000000</v>
      </c>
      <c r="O19">
        <v>900000000</v>
      </c>
      <c r="P19">
        <v>556470359.54999995</v>
      </c>
      <c r="Q19">
        <v>556470359.54999995</v>
      </c>
      <c r="R19">
        <v>498862800</v>
      </c>
      <c r="S19">
        <v>0</v>
      </c>
    </row>
    <row r="20" spans="1:19" hidden="1" x14ac:dyDescent="0.25">
      <c r="A20">
        <v>2021</v>
      </c>
      <c r="B20" t="s">
        <v>19</v>
      </c>
      <c r="C20" t="s">
        <v>20</v>
      </c>
      <c r="D20" t="s">
        <v>1710</v>
      </c>
      <c r="E20" t="s">
        <v>62</v>
      </c>
      <c r="F20" t="s">
        <v>39</v>
      </c>
      <c r="G20" t="s">
        <v>40</v>
      </c>
      <c r="H20" t="s">
        <v>1722</v>
      </c>
      <c r="I20" t="s">
        <v>63</v>
      </c>
      <c r="J20" t="s">
        <v>1715</v>
      </c>
      <c r="K20" t="s">
        <v>1716</v>
      </c>
      <c r="L20" t="s">
        <v>1727</v>
      </c>
      <c r="M20">
        <v>0</v>
      </c>
      <c r="N20">
        <v>700000000</v>
      </c>
      <c r="O20">
        <v>700000000</v>
      </c>
      <c r="P20">
        <v>700000000</v>
      </c>
      <c r="Q20">
        <v>0</v>
      </c>
      <c r="R20">
        <v>0</v>
      </c>
      <c r="S20">
        <v>0</v>
      </c>
    </row>
    <row r="21" spans="1:19" hidden="1" x14ac:dyDescent="0.25">
      <c r="A21">
        <v>2021</v>
      </c>
      <c r="B21" t="s">
        <v>19</v>
      </c>
      <c r="C21" t="s">
        <v>20</v>
      </c>
      <c r="D21" t="s">
        <v>1710</v>
      </c>
      <c r="E21" t="s">
        <v>64</v>
      </c>
      <c r="F21" t="s">
        <v>39</v>
      </c>
      <c r="G21" t="s">
        <v>40</v>
      </c>
      <c r="H21" t="s">
        <v>1722</v>
      </c>
      <c r="I21" t="s">
        <v>65</v>
      </c>
      <c r="J21" t="s">
        <v>1712</v>
      </c>
      <c r="K21" t="s">
        <v>1718</v>
      </c>
      <c r="L21" t="s">
        <v>1719</v>
      </c>
      <c r="M21">
        <v>0</v>
      </c>
      <c r="N21">
        <v>2250000000</v>
      </c>
      <c r="O21">
        <v>2250000000</v>
      </c>
      <c r="P21">
        <v>2250000000</v>
      </c>
      <c r="Q21">
        <v>2250000000</v>
      </c>
      <c r="R21">
        <v>2250000000</v>
      </c>
      <c r="S21">
        <v>2250000000</v>
      </c>
    </row>
    <row r="22" spans="1:19" hidden="1" x14ac:dyDescent="0.25">
      <c r="A22">
        <v>2021</v>
      </c>
      <c r="B22" t="s">
        <v>19</v>
      </c>
      <c r="C22" t="s">
        <v>20</v>
      </c>
      <c r="D22" t="s">
        <v>1710</v>
      </c>
      <c r="E22" t="s">
        <v>66</v>
      </c>
      <c r="F22" t="s">
        <v>39</v>
      </c>
      <c r="G22" t="s">
        <v>40</v>
      </c>
      <c r="H22" t="s">
        <v>1722</v>
      </c>
      <c r="I22" t="s">
        <v>67</v>
      </c>
      <c r="J22" t="s">
        <v>1712</v>
      </c>
      <c r="K22" t="s">
        <v>1713</v>
      </c>
      <c r="L22" t="s">
        <v>1714</v>
      </c>
      <c r="M22">
        <v>0</v>
      </c>
      <c r="N22">
        <v>1900000000</v>
      </c>
      <c r="O22">
        <v>1900000000</v>
      </c>
      <c r="P22">
        <v>1500000000</v>
      </c>
      <c r="Q22">
        <v>1497816165.76</v>
      </c>
      <c r="R22">
        <v>1217816165.76</v>
      </c>
      <c r="S22">
        <v>617816165.75999999</v>
      </c>
    </row>
    <row r="23" spans="1:19" hidden="1" x14ac:dyDescent="0.25">
      <c r="A23">
        <v>2021</v>
      </c>
      <c r="B23" t="s">
        <v>19</v>
      </c>
      <c r="C23" t="s">
        <v>20</v>
      </c>
      <c r="D23" t="s">
        <v>1710</v>
      </c>
      <c r="E23" t="s">
        <v>68</v>
      </c>
      <c r="F23" t="s">
        <v>39</v>
      </c>
      <c r="G23" t="s">
        <v>40</v>
      </c>
      <c r="H23" t="s">
        <v>1722</v>
      </c>
      <c r="I23" t="s">
        <v>69</v>
      </c>
      <c r="J23" t="s">
        <v>1712</v>
      </c>
      <c r="K23" t="s">
        <v>1718</v>
      </c>
      <c r="L23" t="s">
        <v>1732</v>
      </c>
      <c r="M23">
        <v>400000000</v>
      </c>
      <c r="N23">
        <v>-102000000</v>
      </c>
      <c r="O23">
        <v>298000000</v>
      </c>
      <c r="P23">
        <v>298000000</v>
      </c>
      <c r="Q23">
        <v>298000000</v>
      </c>
      <c r="R23">
        <v>288000000</v>
      </c>
      <c r="S23">
        <v>283000000</v>
      </c>
    </row>
    <row r="24" spans="1:19" hidden="1" x14ac:dyDescent="0.25">
      <c r="A24">
        <v>2021</v>
      </c>
      <c r="B24" t="s">
        <v>19</v>
      </c>
      <c r="C24" t="s">
        <v>20</v>
      </c>
      <c r="D24" t="s">
        <v>1710</v>
      </c>
      <c r="E24" t="s">
        <v>70</v>
      </c>
      <c r="F24" t="s">
        <v>39</v>
      </c>
      <c r="G24" t="s">
        <v>40</v>
      </c>
      <c r="H24" t="s">
        <v>1722</v>
      </c>
      <c r="I24" t="s">
        <v>71</v>
      </c>
      <c r="J24" t="s">
        <v>1712</v>
      </c>
      <c r="K24" t="s">
        <v>1718</v>
      </c>
      <c r="L24" t="s">
        <v>1721</v>
      </c>
      <c r="M24">
        <v>2300000000</v>
      </c>
      <c r="N24">
        <v>-321638879</v>
      </c>
      <c r="O24">
        <v>1978361121</v>
      </c>
      <c r="P24">
        <v>1976773359.97</v>
      </c>
      <c r="Q24">
        <v>1849102897.8299999</v>
      </c>
      <c r="R24">
        <v>1754990000</v>
      </c>
      <c r="S24">
        <v>1730790000</v>
      </c>
    </row>
    <row r="25" spans="1:19" hidden="1" x14ac:dyDescent="0.25">
      <c r="A25">
        <v>2021</v>
      </c>
      <c r="B25" t="s">
        <v>19</v>
      </c>
      <c r="C25" t="s">
        <v>20</v>
      </c>
      <c r="D25" t="s">
        <v>1710</v>
      </c>
      <c r="E25" t="s">
        <v>72</v>
      </c>
      <c r="F25" t="s">
        <v>39</v>
      </c>
      <c r="G25" t="s">
        <v>40</v>
      </c>
      <c r="H25" t="s">
        <v>1722</v>
      </c>
      <c r="I25" t="s">
        <v>73</v>
      </c>
      <c r="J25" t="s">
        <v>1712</v>
      </c>
      <c r="K25" t="s">
        <v>1718</v>
      </c>
      <c r="L25" t="s">
        <v>1733</v>
      </c>
      <c r="M25">
        <v>91412110</v>
      </c>
      <c r="N25">
        <v>423638879</v>
      </c>
      <c r="O25">
        <v>515050989</v>
      </c>
      <c r="P25">
        <v>515048419.10000002</v>
      </c>
      <c r="Q25">
        <v>166139899</v>
      </c>
      <c r="R25">
        <v>159511361</v>
      </c>
      <c r="S25">
        <v>91000000</v>
      </c>
    </row>
    <row r="26" spans="1:19" hidden="1" x14ac:dyDescent="0.25">
      <c r="A26">
        <v>2021</v>
      </c>
      <c r="B26" t="s">
        <v>19</v>
      </c>
      <c r="C26" t="s">
        <v>20</v>
      </c>
      <c r="D26" t="s">
        <v>1710</v>
      </c>
      <c r="E26" t="s">
        <v>74</v>
      </c>
      <c r="F26" t="s">
        <v>39</v>
      </c>
      <c r="G26" t="s">
        <v>40</v>
      </c>
      <c r="H26" t="s">
        <v>1722</v>
      </c>
      <c r="I26" t="s">
        <v>75</v>
      </c>
      <c r="J26" t="s">
        <v>1712</v>
      </c>
      <c r="K26" t="s">
        <v>1718</v>
      </c>
      <c r="L26" t="s">
        <v>1734</v>
      </c>
      <c r="M26">
        <v>63988477</v>
      </c>
      <c r="N26">
        <v>0</v>
      </c>
      <c r="O26">
        <v>63988477</v>
      </c>
      <c r="P26">
        <v>63988477</v>
      </c>
      <c r="Q26">
        <v>50000000</v>
      </c>
      <c r="R26">
        <v>50000000</v>
      </c>
      <c r="S26">
        <v>50000000</v>
      </c>
    </row>
    <row r="27" spans="1:19" hidden="1" x14ac:dyDescent="0.25">
      <c r="A27">
        <v>2021</v>
      </c>
      <c r="B27" t="s">
        <v>19</v>
      </c>
      <c r="C27" t="s">
        <v>20</v>
      </c>
      <c r="D27" t="s">
        <v>1710</v>
      </c>
      <c r="E27" t="s">
        <v>76</v>
      </c>
      <c r="F27" t="s">
        <v>39</v>
      </c>
      <c r="G27" t="s">
        <v>40</v>
      </c>
      <c r="H27" t="s">
        <v>1722</v>
      </c>
      <c r="I27" t="s">
        <v>77</v>
      </c>
      <c r="J27" t="s">
        <v>1712</v>
      </c>
      <c r="K27" t="s">
        <v>1718</v>
      </c>
      <c r="L27" t="s">
        <v>1719</v>
      </c>
      <c r="M27">
        <v>8980923851</v>
      </c>
      <c r="N27">
        <v>11556904395</v>
      </c>
      <c r="O27">
        <v>20537828246</v>
      </c>
      <c r="P27">
        <v>20537828246</v>
      </c>
      <c r="Q27">
        <v>20537828246</v>
      </c>
      <c r="R27">
        <v>20537828246</v>
      </c>
      <c r="S27">
        <v>20537828246</v>
      </c>
    </row>
    <row r="28" spans="1:19" hidden="1" x14ac:dyDescent="0.25">
      <c r="A28">
        <v>2021</v>
      </c>
      <c r="B28" t="s">
        <v>19</v>
      </c>
      <c r="C28" t="s">
        <v>20</v>
      </c>
      <c r="D28" t="s">
        <v>1710</v>
      </c>
      <c r="E28" t="s">
        <v>78</v>
      </c>
      <c r="F28" t="s">
        <v>79</v>
      </c>
      <c r="G28" t="s">
        <v>80</v>
      </c>
      <c r="H28" t="s">
        <v>1735</v>
      </c>
      <c r="I28" t="s">
        <v>81</v>
      </c>
      <c r="J28" t="s">
        <v>1712</v>
      </c>
      <c r="K28" t="s">
        <v>1718</v>
      </c>
      <c r="L28" t="s">
        <v>1719</v>
      </c>
      <c r="M28">
        <v>0</v>
      </c>
      <c r="N28">
        <v>610326128</v>
      </c>
      <c r="O28">
        <v>610326128</v>
      </c>
      <c r="P28">
        <v>610326128</v>
      </c>
      <c r="Q28">
        <v>610326128</v>
      </c>
      <c r="R28">
        <v>610326128</v>
      </c>
      <c r="S28">
        <v>610326128</v>
      </c>
    </row>
    <row r="29" spans="1:19" hidden="1" x14ac:dyDescent="0.25">
      <c r="A29">
        <v>2021</v>
      </c>
      <c r="B29" t="s">
        <v>19</v>
      </c>
      <c r="C29" t="s">
        <v>20</v>
      </c>
      <c r="D29" t="s">
        <v>1710</v>
      </c>
      <c r="E29" t="s">
        <v>82</v>
      </c>
      <c r="F29" t="s">
        <v>79</v>
      </c>
      <c r="G29" t="s">
        <v>80</v>
      </c>
      <c r="H29" t="s">
        <v>1735</v>
      </c>
      <c r="I29" t="s">
        <v>83</v>
      </c>
      <c r="J29" t="s">
        <v>1712</v>
      </c>
      <c r="K29" t="s">
        <v>1718</v>
      </c>
      <c r="L29" t="s">
        <v>1719</v>
      </c>
      <c r="M29">
        <v>0</v>
      </c>
      <c r="N29">
        <v>1500000000</v>
      </c>
      <c r="O29">
        <v>1500000000</v>
      </c>
      <c r="P29">
        <v>1500000000</v>
      </c>
      <c r="Q29">
        <v>1500000000</v>
      </c>
      <c r="R29">
        <v>1500000000</v>
      </c>
      <c r="S29">
        <v>1500000000</v>
      </c>
    </row>
    <row r="30" spans="1:19" hidden="1" x14ac:dyDescent="0.25">
      <c r="A30">
        <v>2021</v>
      </c>
      <c r="B30" t="s">
        <v>19</v>
      </c>
      <c r="C30" t="s">
        <v>20</v>
      </c>
      <c r="D30" t="s">
        <v>1710</v>
      </c>
      <c r="E30" t="s">
        <v>84</v>
      </c>
      <c r="F30" t="s">
        <v>79</v>
      </c>
      <c r="G30" t="s">
        <v>80</v>
      </c>
      <c r="H30" t="s">
        <v>1735</v>
      </c>
      <c r="I30" t="s">
        <v>85</v>
      </c>
      <c r="J30" t="s">
        <v>1715</v>
      </c>
      <c r="K30" t="s">
        <v>1716</v>
      </c>
      <c r="L30" t="s">
        <v>1717</v>
      </c>
      <c r="M30">
        <v>0</v>
      </c>
      <c r="N30">
        <v>400000000</v>
      </c>
      <c r="O30">
        <v>400000000</v>
      </c>
      <c r="P30">
        <v>399999000</v>
      </c>
      <c r="Q30">
        <v>395463333</v>
      </c>
      <c r="R30">
        <v>394863333</v>
      </c>
      <c r="S30">
        <v>394863333</v>
      </c>
    </row>
    <row r="31" spans="1:19" hidden="1" x14ac:dyDescent="0.25">
      <c r="A31">
        <v>2021</v>
      </c>
      <c r="B31" t="s">
        <v>19</v>
      </c>
      <c r="C31" t="s">
        <v>20</v>
      </c>
      <c r="D31" t="s">
        <v>1710</v>
      </c>
      <c r="E31" t="s">
        <v>86</v>
      </c>
      <c r="F31" t="s">
        <v>79</v>
      </c>
      <c r="G31" t="s">
        <v>80</v>
      </c>
      <c r="H31" t="s">
        <v>1735</v>
      </c>
      <c r="I31" t="s">
        <v>87</v>
      </c>
      <c r="J31" t="s">
        <v>1712</v>
      </c>
      <c r="K31" t="s">
        <v>1713</v>
      </c>
      <c r="L31" t="s">
        <v>1714</v>
      </c>
      <c r="M31">
        <v>0</v>
      </c>
      <c r="N31">
        <v>400000000</v>
      </c>
      <c r="O31">
        <v>400000000</v>
      </c>
      <c r="P31">
        <v>0</v>
      </c>
      <c r="Q31">
        <v>0</v>
      </c>
      <c r="R31">
        <v>0</v>
      </c>
      <c r="S31">
        <v>0</v>
      </c>
    </row>
    <row r="32" spans="1:19" hidden="1" x14ac:dyDescent="0.25">
      <c r="A32">
        <v>2021</v>
      </c>
      <c r="B32" t="s">
        <v>19</v>
      </c>
      <c r="C32" t="s">
        <v>20</v>
      </c>
      <c r="D32" t="s">
        <v>1710</v>
      </c>
      <c r="E32" t="s">
        <v>88</v>
      </c>
      <c r="F32" t="s">
        <v>79</v>
      </c>
      <c r="G32" t="s">
        <v>80</v>
      </c>
      <c r="H32" t="s">
        <v>1735</v>
      </c>
      <c r="I32" t="s">
        <v>89</v>
      </c>
      <c r="J32" t="s">
        <v>1715</v>
      </c>
      <c r="K32" t="s">
        <v>1716</v>
      </c>
      <c r="L32" t="s">
        <v>1717</v>
      </c>
      <c r="M32">
        <v>0</v>
      </c>
      <c r="N32">
        <v>255167559</v>
      </c>
      <c r="O32">
        <v>255167559</v>
      </c>
      <c r="P32">
        <v>254957353.06</v>
      </c>
      <c r="Q32">
        <v>132118000</v>
      </c>
      <c r="R32">
        <v>131073000</v>
      </c>
      <c r="S32">
        <v>131073000</v>
      </c>
    </row>
    <row r="33" spans="1:19" hidden="1" x14ac:dyDescent="0.25">
      <c r="A33">
        <v>2021</v>
      </c>
      <c r="B33" t="s">
        <v>19</v>
      </c>
      <c r="C33" t="s">
        <v>20</v>
      </c>
      <c r="D33" t="s">
        <v>1710</v>
      </c>
      <c r="E33" t="s">
        <v>90</v>
      </c>
      <c r="F33" t="s">
        <v>91</v>
      </c>
      <c r="G33" t="s">
        <v>92</v>
      </c>
      <c r="H33" t="s">
        <v>1736</v>
      </c>
      <c r="I33" t="s">
        <v>93</v>
      </c>
      <c r="J33" t="s">
        <v>1712</v>
      </c>
      <c r="K33" t="s">
        <v>1718</v>
      </c>
      <c r="L33" t="s">
        <v>1719</v>
      </c>
      <c r="M33">
        <v>0</v>
      </c>
      <c r="N33">
        <v>167391953.84</v>
      </c>
      <c r="O33">
        <v>167391953.84</v>
      </c>
      <c r="P33">
        <v>167391953.84</v>
      </c>
      <c r="Q33">
        <v>167391953.84</v>
      </c>
      <c r="R33">
        <v>167391953.84</v>
      </c>
      <c r="S33">
        <v>167391953.84</v>
      </c>
    </row>
    <row r="34" spans="1:19" hidden="1" x14ac:dyDescent="0.25">
      <c r="A34">
        <v>2021</v>
      </c>
      <c r="B34" t="s">
        <v>19</v>
      </c>
      <c r="C34" t="s">
        <v>20</v>
      </c>
      <c r="D34" t="s">
        <v>1710</v>
      </c>
      <c r="E34" t="s">
        <v>94</v>
      </c>
      <c r="F34" t="s">
        <v>91</v>
      </c>
      <c r="G34" t="s">
        <v>92</v>
      </c>
      <c r="H34" t="s">
        <v>1736</v>
      </c>
      <c r="I34" t="s">
        <v>95</v>
      </c>
      <c r="J34" t="s">
        <v>1712</v>
      </c>
      <c r="K34" t="s">
        <v>1718</v>
      </c>
      <c r="L34" t="s">
        <v>1719</v>
      </c>
      <c r="M34">
        <v>0</v>
      </c>
      <c r="N34">
        <v>437650</v>
      </c>
      <c r="O34">
        <v>437650</v>
      </c>
      <c r="P34">
        <v>437650</v>
      </c>
      <c r="Q34">
        <v>437650</v>
      </c>
      <c r="R34">
        <v>437650</v>
      </c>
      <c r="S34">
        <v>437650</v>
      </c>
    </row>
    <row r="35" spans="1:19" hidden="1" x14ac:dyDescent="0.25">
      <c r="A35">
        <v>2021</v>
      </c>
      <c r="B35" t="s">
        <v>19</v>
      </c>
      <c r="C35" t="s">
        <v>20</v>
      </c>
      <c r="D35" t="s">
        <v>1710</v>
      </c>
      <c r="E35" t="s">
        <v>96</v>
      </c>
      <c r="F35" t="s">
        <v>91</v>
      </c>
      <c r="G35" t="s">
        <v>92</v>
      </c>
      <c r="H35" t="s">
        <v>1736</v>
      </c>
      <c r="I35" t="s">
        <v>97</v>
      </c>
      <c r="J35" t="s">
        <v>1712</v>
      </c>
      <c r="K35" t="s">
        <v>1713</v>
      </c>
      <c r="L35" t="s">
        <v>1714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</row>
    <row r="36" spans="1:19" hidden="1" x14ac:dyDescent="0.25">
      <c r="A36">
        <v>2021</v>
      </c>
      <c r="B36" t="s">
        <v>19</v>
      </c>
      <c r="C36" t="s">
        <v>20</v>
      </c>
      <c r="D36" t="s">
        <v>1710</v>
      </c>
      <c r="E36" t="s">
        <v>98</v>
      </c>
      <c r="F36" t="s">
        <v>91</v>
      </c>
      <c r="G36" t="s">
        <v>92</v>
      </c>
      <c r="H36" t="s">
        <v>1736</v>
      </c>
      <c r="I36" t="s">
        <v>99</v>
      </c>
      <c r="J36" t="s">
        <v>1712</v>
      </c>
      <c r="K36" t="s">
        <v>1713</v>
      </c>
      <c r="L36" t="s">
        <v>1714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19" hidden="1" x14ac:dyDescent="0.25">
      <c r="A37">
        <v>2021</v>
      </c>
      <c r="B37" t="s">
        <v>19</v>
      </c>
      <c r="C37" t="s">
        <v>20</v>
      </c>
      <c r="D37" t="s">
        <v>1710</v>
      </c>
      <c r="E37" t="s">
        <v>100</v>
      </c>
      <c r="F37" t="s">
        <v>101</v>
      </c>
      <c r="G37" t="s">
        <v>102</v>
      </c>
      <c r="H37" t="s">
        <v>1737</v>
      </c>
      <c r="I37" t="s">
        <v>103</v>
      </c>
      <c r="J37" t="s">
        <v>1712</v>
      </c>
      <c r="K37" t="s">
        <v>1713</v>
      </c>
      <c r="L37" t="s">
        <v>1714</v>
      </c>
      <c r="M37">
        <v>0</v>
      </c>
      <c r="N37">
        <v>126712</v>
      </c>
      <c r="O37">
        <v>126712</v>
      </c>
      <c r="P37">
        <v>0</v>
      </c>
      <c r="Q37">
        <v>0</v>
      </c>
      <c r="R37">
        <v>0</v>
      </c>
      <c r="S37">
        <v>0</v>
      </c>
    </row>
    <row r="38" spans="1:19" hidden="1" x14ac:dyDescent="0.25">
      <c r="A38">
        <v>2021</v>
      </c>
      <c r="B38" t="s">
        <v>19</v>
      </c>
      <c r="C38" t="s">
        <v>20</v>
      </c>
      <c r="D38" t="s">
        <v>1710</v>
      </c>
      <c r="E38" t="s">
        <v>104</v>
      </c>
      <c r="F38" t="s">
        <v>105</v>
      </c>
      <c r="G38" t="s">
        <v>106</v>
      </c>
      <c r="H38" t="s">
        <v>1738</v>
      </c>
      <c r="I38" t="s">
        <v>107</v>
      </c>
      <c r="J38" t="s">
        <v>1712</v>
      </c>
      <c r="K38" t="s">
        <v>1718</v>
      </c>
      <c r="L38" t="s">
        <v>1719</v>
      </c>
      <c r="M38">
        <v>0</v>
      </c>
      <c r="N38">
        <v>400000000</v>
      </c>
      <c r="O38">
        <v>400000000</v>
      </c>
      <c r="P38">
        <v>400000000</v>
      </c>
      <c r="Q38">
        <v>400000000</v>
      </c>
      <c r="R38">
        <v>400000000</v>
      </c>
      <c r="S38">
        <v>400000000</v>
      </c>
    </row>
    <row r="39" spans="1:19" hidden="1" x14ac:dyDescent="0.25">
      <c r="A39">
        <v>2021</v>
      </c>
      <c r="B39" t="s">
        <v>19</v>
      </c>
      <c r="C39" t="s">
        <v>20</v>
      </c>
      <c r="D39" t="s">
        <v>1710</v>
      </c>
      <c r="E39" t="s">
        <v>108</v>
      </c>
      <c r="F39" t="s">
        <v>105</v>
      </c>
      <c r="G39" t="s">
        <v>106</v>
      </c>
      <c r="H39" t="s">
        <v>1738</v>
      </c>
      <c r="I39" t="s">
        <v>109</v>
      </c>
      <c r="J39" t="s">
        <v>1712</v>
      </c>
      <c r="K39" t="s">
        <v>1713</v>
      </c>
      <c r="L39" t="s">
        <v>1714</v>
      </c>
      <c r="M39">
        <v>0</v>
      </c>
      <c r="N39">
        <v>1126960898</v>
      </c>
      <c r="O39">
        <v>1126960898</v>
      </c>
      <c r="P39">
        <v>1126960898</v>
      </c>
      <c r="Q39">
        <v>1126960898</v>
      </c>
      <c r="R39">
        <v>1126960898</v>
      </c>
      <c r="S39">
        <v>1126960898</v>
      </c>
    </row>
    <row r="40" spans="1:19" hidden="1" x14ac:dyDescent="0.25">
      <c r="A40">
        <v>2021</v>
      </c>
      <c r="B40" t="s">
        <v>19</v>
      </c>
      <c r="C40" t="s">
        <v>20</v>
      </c>
      <c r="D40" t="s">
        <v>1710</v>
      </c>
      <c r="E40" t="s">
        <v>110</v>
      </c>
      <c r="F40" t="s">
        <v>111</v>
      </c>
      <c r="G40" t="s">
        <v>112</v>
      </c>
      <c r="H40" t="s">
        <v>1739</v>
      </c>
      <c r="I40" t="s">
        <v>113</v>
      </c>
      <c r="J40" t="s">
        <v>1712</v>
      </c>
      <c r="K40" t="s">
        <v>1718</v>
      </c>
      <c r="L40" t="s">
        <v>1721</v>
      </c>
      <c r="M40">
        <v>3099000</v>
      </c>
      <c r="N40">
        <v>0</v>
      </c>
      <c r="O40">
        <v>3099000</v>
      </c>
      <c r="P40">
        <v>0</v>
      </c>
      <c r="Q40">
        <v>0</v>
      </c>
      <c r="R40">
        <v>0</v>
      </c>
      <c r="S40">
        <v>0</v>
      </c>
    </row>
    <row r="41" spans="1:19" hidden="1" x14ac:dyDescent="0.25">
      <c r="A41">
        <v>2021</v>
      </c>
      <c r="B41" t="s">
        <v>19</v>
      </c>
      <c r="C41" t="s">
        <v>20</v>
      </c>
      <c r="D41" t="s">
        <v>1710</v>
      </c>
      <c r="E41" t="s">
        <v>114</v>
      </c>
      <c r="F41" t="s">
        <v>111</v>
      </c>
      <c r="G41" t="s">
        <v>112</v>
      </c>
      <c r="H41" t="s">
        <v>1739</v>
      </c>
      <c r="I41" t="s">
        <v>115</v>
      </c>
      <c r="J41" t="s">
        <v>1712</v>
      </c>
      <c r="K41" t="s">
        <v>1718</v>
      </c>
      <c r="L41" t="s">
        <v>1721</v>
      </c>
      <c r="M41">
        <v>0</v>
      </c>
      <c r="N41">
        <v>2398637</v>
      </c>
      <c r="O41">
        <v>2398637</v>
      </c>
      <c r="P41">
        <v>2398637</v>
      </c>
      <c r="Q41">
        <v>0</v>
      </c>
      <c r="R41">
        <v>0</v>
      </c>
      <c r="S41">
        <v>0</v>
      </c>
    </row>
    <row r="42" spans="1:19" hidden="1" x14ac:dyDescent="0.25">
      <c r="A42">
        <v>2021</v>
      </c>
      <c r="B42" t="s">
        <v>19</v>
      </c>
      <c r="C42" t="s">
        <v>20</v>
      </c>
      <c r="D42" t="s">
        <v>1710</v>
      </c>
      <c r="E42" t="s">
        <v>116</v>
      </c>
      <c r="F42" t="s">
        <v>117</v>
      </c>
      <c r="G42" t="s">
        <v>118</v>
      </c>
      <c r="H42" t="s">
        <v>1740</v>
      </c>
      <c r="I42" t="s">
        <v>119</v>
      </c>
      <c r="J42" t="s">
        <v>1712</v>
      </c>
      <c r="K42" t="s">
        <v>1718</v>
      </c>
      <c r="L42" t="s">
        <v>1732</v>
      </c>
      <c r="M42">
        <v>43776217</v>
      </c>
      <c r="N42">
        <v>0</v>
      </c>
      <c r="O42">
        <v>43776217</v>
      </c>
      <c r="P42">
        <v>0</v>
      </c>
      <c r="Q42">
        <v>0</v>
      </c>
      <c r="R42">
        <v>0</v>
      </c>
      <c r="S42">
        <v>0</v>
      </c>
    </row>
    <row r="43" spans="1:19" hidden="1" x14ac:dyDescent="0.25">
      <c r="A43">
        <v>2021</v>
      </c>
      <c r="B43" t="s">
        <v>19</v>
      </c>
      <c r="C43" t="s">
        <v>20</v>
      </c>
      <c r="D43" t="s">
        <v>1710</v>
      </c>
      <c r="E43" t="s">
        <v>120</v>
      </c>
      <c r="F43" t="s">
        <v>117</v>
      </c>
      <c r="G43" t="s">
        <v>118</v>
      </c>
      <c r="H43" t="s">
        <v>1740</v>
      </c>
      <c r="I43" t="s">
        <v>121</v>
      </c>
      <c r="J43" t="s">
        <v>1712</v>
      </c>
      <c r="K43" t="s">
        <v>1718</v>
      </c>
      <c r="L43" t="s">
        <v>1721</v>
      </c>
      <c r="M43">
        <v>372097840</v>
      </c>
      <c r="N43">
        <v>0</v>
      </c>
      <c r="O43">
        <v>372097840</v>
      </c>
      <c r="P43">
        <v>0</v>
      </c>
      <c r="Q43">
        <v>0</v>
      </c>
      <c r="R43">
        <v>0</v>
      </c>
      <c r="S43">
        <v>0</v>
      </c>
    </row>
    <row r="44" spans="1:19" hidden="1" x14ac:dyDescent="0.25">
      <c r="A44">
        <v>2021</v>
      </c>
      <c r="B44" t="s">
        <v>19</v>
      </c>
      <c r="C44" t="s">
        <v>20</v>
      </c>
      <c r="D44" t="s">
        <v>1710</v>
      </c>
      <c r="E44" t="s">
        <v>122</v>
      </c>
      <c r="F44" t="s">
        <v>117</v>
      </c>
      <c r="G44" t="s">
        <v>118</v>
      </c>
      <c r="H44" t="s">
        <v>1740</v>
      </c>
      <c r="I44" t="s">
        <v>123</v>
      </c>
      <c r="J44" t="s">
        <v>1712</v>
      </c>
      <c r="K44" t="s">
        <v>1718</v>
      </c>
      <c r="L44" t="s">
        <v>1733</v>
      </c>
      <c r="M44">
        <v>218881082</v>
      </c>
      <c r="N44">
        <v>0</v>
      </c>
      <c r="O44">
        <v>218881082</v>
      </c>
      <c r="P44">
        <v>123087890</v>
      </c>
      <c r="Q44">
        <v>122000000</v>
      </c>
      <c r="R44">
        <v>122000000</v>
      </c>
      <c r="S44">
        <v>122000000</v>
      </c>
    </row>
    <row r="45" spans="1:19" hidden="1" x14ac:dyDescent="0.25">
      <c r="A45">
        <v>2021</v>
      </c>
      <c r="B45" t="s">
        <v>19</v>
      </c>
      <c r="C45" t="s">
        <v>20</v>
      </c>
      <c r="D45" t="s">
        <v>1710</v>
      </c>
      <c r="E45" t="s">
        <v>124</v>
      </c>
      <c r="F45" t="s">
        <v>117</v>
      </c>
      <c r="G45" t="s">
        <v>118</v>
      </c>
      <c r="H45" t="s">
        <v>1740</v>
      </c>
      <c r="I45" t="s">
        <v>125</v>
      </c>
      <c r="J45" t="s">
        <v>1712</v>
      </c>
      <c r="K45" t="s">
        <v>1713</v>
      </c>
      <c r="L45" t="s">
        <v>1714</v>
      </c>
      <c r="M45">
        <v>0</v>
      </c>
      <c r="N45">
        <v>2108217023.71</v>
      </c>
      <c r="O45">
        <v>2108217023.71</v>
      </c>
      <c r="P45">
        <v>0</v>
      </c>
      <c r="Q45">
        <v>0</v>
      </c>
      <c r="R45">
        <v>0</v>
      </c>
      <c r="S45">
        <v>0</v>
      </c>
    </row>
    <row r="46" spans="1:19" hidden="1" x14ac:dyDescent="0.25">
      <c r="A46">
        <v>2021</v>
      </c>
      <c r="B46" t="s">
        <v>19</v>
      </c>
      <c r="C46" t="s">
        <v>20</v>
      </c>
      <c r="D46" t="s">
        <v>1710</v>
      </c>
      <c r="E46" t="s">
        <v>126</v>
      </c>
      <c r="F46" t="s">
        <v>127</v>
      </c>
      <c r="G46" t="s">
        <v>128</v>
      </c>
      <c r="H46" t="s">
        <v>1741</v>
      </c>
      <c r="I46" t="s">
        <v>129</v>
      </c>
      <c r="J46" t="s">
        <v>1712</v>
      </c>
      <c r="K46" t="s">
        <v>1713</v>
      </c>
      <c r="L46" t="s">
        <v>1714</v>
      </c>
      <c r="M46">
        <v>0</v>
      </c>
      <c r="N46">
        <v>131372954.40000001</v>
      </c>
      <c r="O46">
        <v>131372954.40000001</v>
      </c>
      <c r="P46">
        <v>0</v>
      </c>
      <c r="Q46">
        <v>0</v>
      </c>
      <c r="R46">
        <v>0</v>
      </c>
      <c r="S46">
        <v>0</v>
      </c>
    </row>
    <row r="47" spans="1:19" hidden="1" x14ac:dyDescent="0.25">
      <c r="A47">
        <v>2021</v>
      </c>
      <c r="B47" t="s">
        <v>19</v>
      </c>
      <c r="C47" t="s">
        <v>20</v>
      </c>
      <c r="D47" t="s">
        <v>1710</v>
      </c>
      <c r="E47" t="s">
        <v>130</v>
      </c>
      <c r="F47" t="s">
        <v>131</v>
      </c>
      <c r="G47" t="s">
        <v>132</v>
      </c>
      <c r="H47" t="s">
        <v>1742</v>
      </c>
      <c r="I47" t="s">
        <v>133</v>
      </c>
      <c r="J47" t="s">
        <v>1712</v>
      </c>
      <c r="K47" t="s">
        <v>1713</v>
      </c>
      <c r="L47" t="s">
        <v>1714</v>
      </c>
      <c r="M47">
        <v>0</v>
      </c>
      <c r="N47">
        <v>164548417.5</v>
      </c>
      <c r="O47">
        <v>164548417.5</v>
      </c>
      <c r="P47">
        <v>98984237</v>
      </c>
      <c r="Q47">
        <v>98984237</v>
      </c>
      <c r="R47">
        <v>98984237</v>
      </c>
      <c r="S47">
        <v>98984237</v>
      </c>
    </row>
    <row r="48" spans="1:19" hidden="1" x14ac:dyDescent="0.25">
      <c r="A48">
        <v>2021</v>
      </c>
      <c r="B48" t="s">
        <v>19</v>
      </c>
      <c r="C48" t="s">
        <v>20</v>
      </c>
      <c r="D48" t="s">
        <v>1710</v>
      </c>
      <c r="E48" t="s">
        <v>134</v>
      </c>
      <c r="F48" t="s">
        <v>135</v>
      </c>
      <c r="G48" t="s">
        <v>136</v>
      </c>
      <c r="H48" t="s">
        <v>1743</v>
      </c>
      <c r="I48" t="s">
        <v>137</v>
      </c>
      <c r="J48" t="s">
        <v>1712</v>
      </c>
      <c r="K48" t="s">
        <v>1713</v>
      </c>
      <c r="L48" t="s">
        <v>1714</v>
      </c>
      <c r="M48">
        <v>1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</row>
    <row r="49" spans="1:19" hidden="1" x14ac:dyDescent="0.25">
      <c r="A49">
        <v>2021</v>
      </c>
      <c r="B49" t="s">
        <v>19</v>
      </c>
      <c r="C49" t="s">
        <v>20</v>
      </c>
      <c r="D49" t="s">
        <v>1710</v>
      </c>
      <c r="E49" t="s">
        <v>138</v>
      </c>
      <c r="F49" t="s">
        <v>135</v>
      </c>
      <c r="G49" t="s">
        <v>136</v>
      </c>
      <c r="H49" t="s">
        <v>1743</v>
      </c>
      <c r="I49" t="s">
        <v>139</v>
      </c>
      <c r="J49" t="s">
        <v>1712</v>
      </c>
      <c r="K49" t="s">
        <v>1713</v>
      </c>
      <c r="L49" t="s">
        <v>1714</v>
      </c>
      <c r="M49">
        <v>0</v>
      </c>
      <c r="N49">
        <v>15758401.220000001</v>
      </c>
      <c r="O49">
        <v>15758401.220000001</v>
      </c>
      <c r="P49">
        <v>0</v>
      </c>
      <c r="Q49">
        <v>0</v>
      </c>
      <c r="R49">
        <v>0</v>
      </c>
      <c r="S49">
        <v>0</v>
      </c>
    </row>
    <row r="50" spans="1:19" hidden="1" x14ac:dyDescent="0.25">
      <c r="A50">
        <v>2021</v>
      </c>
      <c r="B50" t="s">
        <v>19</v>
      </c>
      <c r="C50" t="s">
        <v>20</v>
      </c>
      <c r="D50" t="s">
        <v>1710</v>
      </c>
      <c r="E50" t="s">
        <v>140</v>
      </c>
      <c r="F50" t="s">
        <v>135</v>
      </c>
      <c r="G50" t="s">
        <v>136</v>
      </c>
      <c r="H50" t="s">
        <v>1743</v>
      </c>
      <c r="I50" t="s">
        <v>139</v>
      </c>
      <c r="J50" t="s">
        <v>1712</v>
      </c>
      <c r="K50" t="s">
        <v>1713</v>
      </c>
      <c r="L50" t="s">
        <v>1714</v>
      </c>
      <c r="M50">
        <v>0</v>
      </c>
      <c r="N50">
        <v>289498734.25</v>
      </c>
      <c r="O50">
        <v>289498734.25</v>
      </c>
      <c r="P50">
        <v>0</v>
      </c>
      <c r="Q50">
        <v>0</v>
      </c>
      <c r="R50">
        <v>0</v>
      </c>
      <c r="S50">
        <v>0</v>
      </c>
    </row>
    <row r="51" spans="1:19" hidden="1" x14ac:dyDescent="0.25">
      <c r="A51">
        <v>2021</v>
      </c>
      <c r="B51" t="s">
        <v>19</v>
      </c>
      <c r="C51" t="s">
        <v>20</v>
      </c>
      <c r="D51" t="s">
        <v>1710</v>
      </c>
      <c r="E51" t="s">
        <v>141</v>
      </c>
      <c r="F51" t="s">
        <v>135</v>
      </c>
      <c r="G51" t="s">
        <v>136</v>
      </c>
      <c r="H51" t="s">
        <v>1743</v>
      </c>
      <c r="I51" t="s">
        <v>142</v>
      </c>
      <c r="J51" t="s">
        <v>1712</v>
      </c>
      <c r="K51" t="s">
        <v>1713</v>
      </c>
      <c r="L51" t="s">
        <v>1714</v>
      </c>
      <c r="M51">
        <v>0</v>
      </c>
      <c r="N51">
        <v>45064292.450000003</v>
      </c>
      <c r="O51">
        <v>45064292.450000003</v>
      </c>
      <c r="P51">
        <v>0</v>
      </c>
      <c r="Q51">
        <v>0</v>
      </c>
      <c r="R51">
        <v>0</v>
      </c>
      <c r="S51">
        <v>0</v>
      </c>
    </row>
    <row r="52" spans="1:19" hidden="1" x14ac:dyDescent="0.25">
      <c r="A52">
        <v>2021</v>
      </c>
      <c r="B52" t="s">
        <v>19</v>
      </c>
      <c r="C52" t="s">
        <v>20</v>
      </c>
      <c r="D52" t="s">
        <v>1710</v>
      </c>
      <c r="E52" t="s">
        <v>143</v>
      </c>
      <c r="F52" t="s">
        <v>144</v>
      </c>
      <c r="G52" t="s">
        <v>145</v>
      </c>
      <c r="H52" t="s">
        <v>1744</v>
      </c>
      <c r="I52" t="s">
        <v>146</v>
      </c>
      <c r="J52" t="s">
        <v>1712</v>
      </c>
      <c r="K52" t="s">
        <v>1718</v>
      </c>
      <c r="L52" t="s">
        <v>1734</v>
      </c>
      <c r="M52">
        <v>671981721</v>
      </c>
      <c r="N52">
        <v>0</v>
      </c>
      <c r="O52">
        <v>671981721</v>
      </c>
      <c r="P52">
        <v>43752167</v>
      </c>
      <c r="Q52">
        <v>41883637.350000001</v>
      </c>
      <c r="R52">
        <v>0</v>
      </c>
      <c r="S52">
        <v>0</v>
      </c>
    </row>
    <row r="53" spans="1:19" hidden="1" x14ac:dyDescent="0.25">
      <c r="A53">
        <v>2021</v>
      </c>
      <c r="B53" t="s">
        <v>19</v>
      </c>
      <c r="C53" t="s">
        <v>20</v>
      </c>
      <c r="D53" t="s">
        <v>1710</v>
      </c>
      <c r="E53" t="s">
        <v>147</v>
      </c>
      <c r="F53" t="s">
        <v>144</v>
      </c>
      <c r="G53" t="s">
        <v>145</v>
      </c>
      <c r="H53" t="s">
        <v>1744</v>
      </c>
      <c r="I53" t="s">
        <v>148</v>
      </c>
      <c r="J53" t="s">
        <v>1712</v>
      </c>
      <c r="K53" t="s">
        <v>1713</v>
      </c>
      <c r="L53" t="s">
        <v>1714</v>
      </c>
      <c r="M53">
        <v>0</v>
      </c>
      <c r="N53">
        <v>26503817.190000001</v>
      </c>
      <c r="O53">
        <v>26503817.190000001</v>
      </c>
      <c r="P53">
        <v>0</v>
      </c>
      <c r="Q53">
        <v>0</v>
      </c>
      <c r="R53">
        <v>0</v>
      </c>
      <c r="S53">
        <v>0</v>
      </c>
    </row>
    <row r="54" spans="1:19" hidden="1" x14ac:dyDescent="0.25">
      <c r="A54">
        <v>2021</v>
      </c>
      <c r="B54" t="s">
        <v>19</v>
      </c>
      <c r="C54" t="s">
        <v>20</v>
      </c>
      <c r="D54" t="s">
        <v>1710</v>
      </c>
      <c r="E54" t="s">
        <v>149</v>
      </c>
      <c r="F54" t="s">
        <v>150</v>
      </c>
      <c r="G54" t="s">
        <v>151</v>
      </c>
      <c r="H54" t="s">
        <v>1745</v>
      </c>
      <c r="I54" t="s">
        <v>152</v>
      </c>
      <c r="J54" t="s">
        <v>1715</v>
      </c>
      <c r="K54" t="s">
        <v>1716</v>
      </c>
      <c r="L54" t="s">
        <v>1717</v>
      </c>
      <c r="M54">
        <v>263415000</v>
      </c>
      <c r="N54">
        <v>0</v>
      </c>
      <c r="O54">
        <v>263415000</v>
      </c>
      <c r="P54">
        <v>69582829</v>
      </c>
      <c r="Q54">
        <v>65200000</v>
      </c>
      <c r="R54">
        <v>65200000</v>
      </c>
      <c r="S54">
        <v>65200000</v>
      </c>
    </row>
    <row r="55" spans="1:19" hidden="1" x14ac:dyDescent="0.25">
      <c r="A55">
        <v>2021</v>
      </c>
      <c r="B55" t="s">
        <v>19</v>
      </c>
      <c r="C55" t="s">
        <v>20</v>
      </c>
      <c r="D55" t="s">
        <v>1710</v>
      </c>
      <c r="E55" t="s">
        <v>153</v>
      </c>
      <c r="F55" t="s">
        <v>150</v>
      </c>
      <c r="G55" t="s">
        <v>151</v>
      </c>
      <c r="H55" t="s">
        <v>1745</v>
      </c>
      <c r="I55" t="s">
        <v>154</v>
      </c>
      <c r="J55" t="s">
        <v>1712</v>
      </c>
      <c r="K55" t="s">
        <v>1718</v>
      </c>
      <c r="L55" t="s">
        <v>1719</v>
      </c>
      <c r="M55">
        <v>0</v>
      </c>
      <c r="N55">
        <v>255167559</v>
      </c>
      <c r="O55">
        <v>255167559</v>
      </c>
      <c r="P55">
        <v>255167559</v>
      </c>
      <c r="Q55">
        <v>255167559</v>
      </c>
      <c r="R55">
        <v>255167559</v>
      </c>
      <c r="S55">
        <v>255167559</v>
      </c>
    </row>
    <row r="56" spans="1:19" hidden="1" x14ac:dyDescent="0.25">
      <c r="A56">
        <v>2021</v>
      </c>
      <c r="B56" t="s">
        <v>19</v>
      </c>
      <c r="C56" t="s">
        <v>20</v>
      </c>
      <c r="D56" t="s">
        <v>1710</v>
      </c>
      <c r="E56" t="s">
        <v>155</v>
      </c>
      <c r="F56" t="s">
        <v>150</v>
      </c>
      <c r="G56" t="s">
        <v>151</v>
      </c>
      <c r="H56" t="s">
        <v>1745</v>
      </c>
      <c r="I56" t="s">
        <v>156</v>
      </c>
      <c r="J56" t="s">
        <v>1712</v>
      </c>
      <c r="K56" t="s">
        <v>1713</v>
      </c>
      <c r="L56" t="s">
        <v>1714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</row>
    <row r="57" spans="1:19" hidden="1" x14ac:dyDescent="0.25">
      <c r="A57">
        <v>2021</v>
      </c>
      <c r="B57" t="s">
        <v>19</v>
      </c>
      <c r="C57" t="s">
        <v>20</v>
      </c>
      <c r="D57" t="s">
        <v>1710</v>
      </c>
      <c r="E57" t="s">
        <v>157</v>
      </c>
      <c r="F57" t="s">
        <v>158</v>
      </c>
      <c r="G57" t="s">
        <v>159</v>
      </c>
      <c r="H57" t="s">
        <v>1746</v>
      </c>
      <c r="I57" t="s">
        <v>160</v>
      </c>
      <c r="J57" t="s">
        <v>1712</v>
      </c>
      <c r="K57" t="s">
        <v>1713</v>
      </c>
      <c r="L57" t="s">
        <v>1747</v>
      </c>
      <c r="M57">
        <v>1437500000</v>
      </c>
      <c r="N57">
        <v>0</v>
      </c>
      <c r="O57">
        <v>1437500000</v>
      </c>
      <c r="P57">
        <v>989595441.96000004</v>
      </c>
      <c r="Q57">
        <v>989595441.96000004</v>
      </c>
      <c r="R57">
        <v>962152107.96000004</v>
      </c>
      <c r="S57">
        <v>919834340</v>
      </c>
    </row>
    <row r="58" spans="1:19" hidden="1" x14ac:dyDescent="0.25">
      <c r="A58">
        <v>2021</v>
      </c>
      <c r="B58" t="s">
        <v>19</v>
      </c>
      <c r="C58" t="s">
        <v>20</v>
      </c>
      <c r="D58" t="s">
        <v>1710</v>
      </c>
      <c r="E58" t="s">
        <v>161</v>
      </c>
      <c r="F58" t="s">
        <v>158</v>
      </c>
      <c r="G58" t="s">
        <v>159</v>
      </c>
      <c r="H58" t="s">
        <v>1746</v>
      </c>
      <c r="I58" t="s">
        <v>162</v>
      </c>
      <c r="J58" t="s">
        <v>1712</v>
      </c>
      <c r="K58" t="s">
        <v>1713</v>
      </c>
      <c r="L58" t="s">
        <v>1729</v>
      </c>
      <c r="M58">
        <v>434200000</v>
      </c>
      <c r="N58">
        <v>0</v>
      </c>
      <c r="O58">
        <v>434200000</v>
      </c>
      <c r="P58">
        <v>374755059.07999998</v>
      </c>
      <c r="Q58">
        <v>374755059.07999998</v>
      </c>
      <c r="R58">
        <v>31362579.079999998</v>
      </c>
      <c r="S58">
        <v>0</v>
      </c>
    </row>
    <row r="59" spans="1:19" hidden="1" x14ac:dyDescent="0.25">
      <c r="A59">
        <v>2021</v>
      </c>
      <c r="B59" t="s">
        <v>19</v>
      </c>
      <c r="C59" t="s">
        <v>20</v>
      </c>
      <c r="D59" t="s">
        <v>1710</v>
      </c>
      <c r="E59" t="s">
        <v>163</v>
      </c>
      <c r="F59" t="s">
        <v>158</v>
      </c>
      <c r="G59" t="s">
        <v>159</v>
      </c>
      <c r="H59" t="s">
        <v>1746</v>
      </c>
      <c r="I59" t="s">
        <v>164</v>
      </c>
      <c r="J59" t="s">
        <v>1712</v>
      </c>
      <c r="K59" t="s">
        <v>1713</v>
      </c>
      <c r="L59" t="s">
        <v>1714</v>
      </c>
      <c r="M59">
        <v>3778121546</v>
      </c>
      <c r="N59">
        <v>0</v>
      </c>
      <c r="O59">
        <v>3778121546</v>
      </c>
      <c r="P59">
        <v>3492862500</v>
      </c>
      <c r="Q59">
        <v>3492862500</v>
      </c>
      <c r="R59">
        <v>3491162500</v>
      </c>
      <c r="S59">
        <v>3491162500</v>
      </c>
    </row>
    <row r="60" spans="1:19" hidden="1" x14ac:dyDescent="0.25">
      <c r="A60">
        <v>2021</v>
      </c>
      <c r="B60" t="s">
        <v>19</v>
      </c>
      <c r="C60" t="s">
        <v>20</v>
      </c>
      <c r="D60" t="s">
        <v>1710</v>
      </c>
      <c r="E60" t="s">
        <v>165</v>
      </c>
      <c r="F60" t="s">
        <v>158</v>
      </c>
      <c r="G60" t="s">
        <v>159</v>
      </c>
      <c r="H60" t="s">
        <v>1746</v>
      </c>
      <c r="I60" t="s">
        <v>166</v>
      </c>
      <c r="J60" t="s">
        <v>1712</v>
      </c>
      <c r="K60" t="s">
        <v>1713</v>
      </c>
      <c r="L60" t="s">
        <v>1714</v>
      </c>
      <c r="M60">
        <v>0</v>
      </c>
      <c r="N60">
        <v>138203386.03999999</v>
      </c>
      <c r="O60">
        <v>138203386.03999999</v>
      </c>
      <c r="P60">
        <v>89952819</v>
      </c>
      <c r="Q60">
        <v>89952819</v>
      </c>
      <c r="R60">
        <v>89952819</v>
      </c>
      <c r="S60">
        <v>0</v>
      </c>
    </row>
    <row r="61" spans="1:19" hidden="1" x14ac:dyDescent="0.25">
      <c r="A61">
        <v>2021</v>
      </c>
      <c r="B61" t="s">
        <v>19</v>
      </c>
      <c r="C61" t="s">
        <v>20</v>
      </c>
      <c r="D61" t="s">
        <v>1710</v>
      </c>
      <c r="E61" t="s">
        <v>167</v>
      </c>
      <c r="F61" t="s">
        <v>158</v>
      </c>
      <c r="G61" t="s">
        <v>159</v>
      </c>
      <c r="H61" t="s">
        <v>1746</v>
      </c>
      <c r="I61" t="s">
        <v>168</v>
      </c>
      <c r="J61" t="s">
        <v>1712</v>
      </c>
      <c r="K61" t="s">
        <v>1713</v>
      </c>
      <c r="L61" t="s">
        <v>1729</v>
      </c>
      <c r="M61">
        <v>0</v>
      </c>
      <c r="N61">
        <v>500000000</v>
      </c>
      <c r="O61">
        <v>500000000</v>
      </c>
      <c r="P61">
        <v>440864417</v>
      </c>
      <c r="Q61">
        <v>440864417</v>
      </c>
      <c r="R61">
        <v>0</v>
      </c>
      <c r="S61">
        <v>0</v>
      </c>
    </row>
    <row r="62" spans="1:19" hidden="1" x14ac:dyDescent="0.25">
      <c r="A62">
        <v>2021</v>
      </c>
      <c r="B62" t="s">
        <v>19</v>
      </c>
      <c r="C62" t="s">
        <v>20</v>
      </c>
      <c r="D62" t="s">
        <v>1710</v>
      </c>
      <c r="E62" t="s">
        <v>169</v>
      </c>
      <c r="F62" t="s">
        <v>170</v>
      </c>
      <c r="G62" t="s">
        <v>171</v>
      </c>
      <c r="H62" t="s">
        <v>1748</v>
      </c>
      <c r="I62" t="s">
        <v>172</v>
      </c>
      <c r="J62" t="s">
        <v>1712</v>
      </c>
      <c r="K62" t="s">
        <v>1713</v>
      </c>
      <c r="L62" t="s">
        <v>1714</v>
      </c>
      <c r="M62">
        <v>0</v>
      </c>
      <c r="N62">
        <v>2058818108</v>
      </c>
      <c r="O62">
        <v>2058818108</v>
      </c>
      <c r="P62">
        <v>1481756777</v>
      </c>
      <c r="Q62">
        <v>1481756777</v>
      </c>
      <c r="R62">
        <v>1481756777</v>
      </c>
      <c r="S62">
        <v>1408036777</v>
      </c>
    </row>
    <row r="63" spans="1:19" hidden="1" x14ac:dyDescent="0.25">
      <c r="A63">
        <v>2021</v>
      </c>
      <c r="B63" t="s">
        <v>19</v>
      </c>
      <c r="C63" t="s">
        <v>20</v>
      </c>
      <c r="D63" t="s">
        <v>1710</v>
      </c>
      <c r="E63" t="s">
        <v>173</v>
      </c>
      <c r="F63" t="s">
        <v>170</v>
      </c>
      <c r="G63" t="s">
        <v>171</v>
      </c>
      <c r="H63" t="s">
        <v>1748</v>
      </c>
      <c r="I63" t="s">
        <v>174</v>
      </c>
      <c r="J63" t="s">
        <v>1712</v>
      </c>
      <c r="K63" t="s">
        <v>1718</v>
      </c>
      <c r="L63" t="s">
        <v>1719</v>
      </c>
      <c r="M63">
        <v>0</v>
      </c>
      <c r="N63">
        <v>1000000000</v>
      </c>
      <c r="O63">
        <v>1000000000</v>
      </c>
      <c r="P63">
        <v>1000000000</v>
      </c>
      <c r="Q63">
        <v>1000000000</v>
      </c>
      <c r="R63">
        <v>1000000000</v>
      </c>
      <c r="S63">
        <v>1000000000</v>
      </c>
    </row>
    <row r="64" spans="1:19" hidden="1" x14ac:dyDescent="0.25">
      <c r="A64">
        <v>2021</v>
      </c>
      <c r="B64" t="s">
        <v>19</v>
      </c>
      <c r="C64" t="s">
        <v>20</v>
      </c>
      <c r="D64" t="s">
        <v>1710</v>
      </c>
      <c r="E64" t="s">
        <v>175</v>
      </c>
      <c r="F64" t="s">
        <v>176</v>
      </c>
      <c r="G64" t="s">
        <v>177</v>
      </c>
      <c r="H64" t="s">
        <v>1749</v>
      </c>
      <c r="I64" t="s">
        <v>178</v>
      </c>
      <c r="J64" t="s">
        <v>1712</v>
      </c>
      <c r="K64" t="s">
        <v>1713</v>
      </c>
      <c r="L64" t="s">
        <v>1714</v>
      </c>
      <c r="M64">
        <v>0</v>
      </c>
      <c r="N64">
        <v>100186617.15000001</v>
      </c>
      <c r="O64">
        <v>100186617.15000001</v>
      </c>
      <c r="P64">
        <v>47707100</v>
      </c>
      <c r="Q64">
        <v>47707100</v>
      </c>
      <c r="R64">
        <v>47707100</v>
      </c>
      <c r="S64">
        <v>47707100</v>
      </c>
    </row>
    <row r="65" spans="1:19" hidden="1" x14ac:dyDescent="0.25">
      <c r="A65">
        <v>2021</v>
      </c>
      <c r="B65" t="s">
        <v>19</v>
      </c>
      <c r="C65" t="s">
        <v>20</v>
      </c>
      <c r="D65" t="s">
        <v>1710</v>
      </c>
      <c r="E65" t="s">
        <v>179</v>
      </c>
      <c r="F65" t="s">
        <v>176</v>
      </c>
      <c r="G65" t="s">
        <v>177</v>
      </c>
      <c r="H65" t="s">
        <v>1749</v>
      </c>
      <c r="I65" t="s">
        <v>180</v>
      </c>
      <c r="J65" t="s">
        <v>1712</v>
      </c>
      <c r="K65" t="s">
        <v>1713</v>
      </c>
      <c r="L65" t="s">
        <v>1747</v>
      </c>
      <c r="M65">
        <v>0</v>
      </c>
      <c r="N65">
        <v>360363549.08999997</v>
      </c>
      <c r="O65">
        <v>360363549.08999997</v>
      </c>
      <c r="P65">
        <v>187203315</v>
      </c>
      <c r="Q65">
        <v>187203315</v>
      </c>
      <c r="R65">
        <v>48385083</v>
      </c>
      <c r="S65">
        <v>0</v>
      </c>
    </row>
    <row r="66" spans="1:19" hidden="1" x14ac:dyDescent="0.25">
      <c r="A66">
        <v>2021</v>
      </c>
      <c r="B66" t="s">
        <v>19</v>
      </c>
      <c r="C66" t="s">
        <v>20</v>
      </c>
      <c r="D66" t="s">
        <v>1710</v>
      </c>
      <c r="E66" t="s">
        <v>181</v>
      </c>
      <c r="F66" t="s">
        <v>176</v>
      </c>
      <c r="G66" t="s">
        <v>177</v>
      </c>
      <c r="H66" t="s">
        <v>1749</v>
      </c>
      <c r="I66" t="s">
        <v>182</v>
      </c>
      <c r="J66" t="s">
        <v>1712</v>
      </c>
      <c r="K66" t="s">
        <v>1713</v>
      </c>
      <c r="L66" t="s">
        <v>1729</v>
      </c>
      <c r="M66">
        <v>0</v>
      </c>
      <c r="N66">
        <v>514603098.41000003</v>
      </c>
      <c r="O66">
        <v>514603098.41000003</v>
      </c>
      <c r="P66">
        <v>294003198</v>
      </c>
      <c r="Q66">
        <v>294003198</v>
      </c>
      <c r="R66">
        <v>44956293</v>
      </c>
      <c r="S66">
        <v>0</v>
      </c>
    </row>
    <row r="67" spans="1:19" hidden="1" x14ac:dyDescent="0.25">
      <c r="A67">
        <v>2021</v>
      </c>
      <c r="B67" t="s">
        <v>19</v>
      </c>
      <c r="C67" t="s">
        <v>20</v>
      </c>
      <c r="D67" t="s">
        <v>1710</v>
      </c>
      <c r="E67" t="s">
        <v>183</v>
      </c>
      <c r="F67" t="s">
        <v>176</v>
      </c>
      <c r="G67" t="s">
        <v>177</v>
      </c>
      <c r="H67" t="s">
        <v>1749</v>
      </c>
      <c r="I67" t="s">
        <v>184</v>
      </c>
      <c r="J67" t="s">
        <v>1712</v>
      </c>
      <c r="K67" t="s">
        <v>1713</v>
      </c>
      <c r="L67" t="s">
        <v>1714</v>
      </c>
      <c r="M67">
        <v>0</v>
      </c>
      <c r="N67">
        <v>162086873.5</v>
      </c>
      <c r="O67">
        <v>162086873.5</v>
      </c>
      <c r="P67">
        <v>83750000</v>
      </c>
      <c r="Q67">
        <v>0</v>
      </c>
      <c r="R67">
        <v>0</v>
      </c>
      <c r="S67">
        <v>0</v>
      </c>
    </row>
    <row r="68" spans="1:19" hidden="1" x14ac:dyDescent="0.25">
      <c r="A68">
        <v>2021</v>
      </c>
      <c r="B68" t="s">
        <v>19</v>
      </c>
      <c r="C68" t="s">
        <v>20</v>
      </c>
      <c r="D68" t="s">
        <v>1710</v>
      </c>
      <c r="E68" t="s">
        <v>185</v>
      </c>
      <c r="F68" t="s">
        <v>176</v>
      </c>
      <c r="G68" t="s">
        <v>177</v>
      </c>
      <c r="H68" t="s">
        <v>1749</v>
      </c>
      <c r="I68" t="s">
        <v>186</v>
      </c>
      <c r="J68" t="s">
        <v>1712</v>
      </c>
      <c r="K68" t="s">
        <v>1713</v>
      </c>
      <c r="L68" t="s">
        <v>1747</v>
      </c>
      <c r="M68">
        <v>416979138</v>
      </c>
      <c r="N68">
        <v>0</v>
      </c>
      <c r="O68">
        <v>416979138</v>
      </c>
      <c r="P68">
        <v>200444205.28</v>
      </c>
      <c r="Q68">
        <v>200444205.28</v>
      </c>
      <c r="R68">
        <v>190474215.24000001</v>
      </c>
      <c r="S68">
        <v>190474215.24000001</v>
      </c>
    </row>
    <row r="69" spans="1:19" hidden="1" x14ac:dyDescent="0.25">
      <c r="A69">
        <v>2021</v>
      </c>
      <c r="B69" t="s">
        <v>19</v>
      </c>
      <c r="C69" t="s">
        <v>20</v>
      </c>
      <c r="D69" t="s">
        <v>1710</v>
      </c>
      <c r="E69" t="s">
        <v>187</v>
      </c>
      <c r="F69" t="s">
        <v>176</v>
      </c>
      <c r="G69" t="s">
        <v>177</v>
      </c>
      <c r="H69" t="s">
        <v>1749</v>
      </c>
      <c r="I69" t="s">
        <v>188</v>
      </c>
      <c r="J69" t="s">
        <v>1712</v>
      </c>
      <c r="K69" t="s">
        <v>1713</v>
      </c>
      <c r="L69" t="s">
        <v>1729</v>
      </c>
      <c r="M69">
        <v>364113142</v>
      </c>
      <c r="N69">
        <v>0</v>
      </c>
      <c r="O69">
        <v>364113142</v>
      </c>
      <c r="P69">
        <v>364113141.31</v>
      </c>
      <c r="Q69">
        <v>364113141.31</v>
      </c>
      <c r="R69">
        <v>326613186.70999998</v>
      </c>
      <c r="S69">
        <v>252597333.33000001</v>
      </c>
    </row>
    <row r="70" spans="1:19" hidden="1" x14ac:dyDescent="0.25">
      <c r="A70">
        <v>2021</v>
      </c>
      <c r="B70" t="s">
        <v>19</v>
      </c>
      <c r="C70" t="s">
        <v>20</v>
      </c>
      <c r="D70" t="s">
        <v>1710</v>
      </c>
      <c r="E70" t="s">
        <v>189</v>
      </c>
      <c r="F70" t="s">
        <v>176</v>
      </c>
      <c r="G70" t="s">
        <v>177</v>
      </c>
      <c r="H70" t="s">
        <v>1749</v>
      </c>
      <c r="I70" t="s">
        <v>190</v>
      </c>
      <c r="J70" t="s">
        <v>1712</v>
      </c>
      <c r="K70" t="s">
        <v>1713</v>
      </c>
      <c r="L70" t="s">
        <v>1714</v>
      </c>
      <c r="M70">
        <v>513860046</v>
      </c>
      <c r="N70">
        <v>0</v>
      </c>
      <c r="O70">
        <v>513860046</v>
      </c>
      <c r="P70">
        <v>319976423.20999998</v>
      </c>
      <c r="Q70">
        <v>319976423.20999998</v>
      </c>
      <c r="R70">
        <v>164644742.50999999</v>
      </c>
      <c r="S70">
        <v>164644742.50999999</v>
      </c>
    </row>
    <row r="71" spans="1:19" hidden="1" x14ac:dyDescent="0.25">
      <c r="A71">
        <v>2021</v>
      </c>
      <c r="B71" t="s">
        <v>19</v>
      </c>
      <c r="C71" t="s">
        <v>20</v>
      </c>
      <c r="D71" t="s">
        <v>1710</v>
      </c>
      <c r="E71" t="s">
        <v>191</v>
      </c>
      <c r="F71" t="s">
        <v>35</v>
      </c>
      <c r="G71" t="s">
        <v>36</v>
      </c>
      <c r="H71" t="s">
        <v>1720</v>
      </c>
      <c r="I71" t="s">
        <v>192</v>
      </c>
      <c r="J71" t="s">
        <v>1712</v>
      </c>
      <c r="K71" t="s">
        <v>1713</v>
      </c>
      <c r="L71" t="s">
        <v>1714</v>
      </c>
      <c r="M71">
        <v>0</v>
      </c>
      <c r="N71">
        <v>51464419</v>
      </c>
      <c r="O71">
        <v>51464419</v>
      </c>
      <c r="P71">
        <v>0</v>
      </c>
      <c r="Q71">
        <v>0</v>
      </c>
      <c r="R71">
        <v>0</v>
      </c>
      <c r="S71">
        <v>0</v>
      </c>
    </row>
    <row r="72" spans="1:19" hidden="1" x14ac:dyDescent="0.25">
      <c r="A72">
        <v>2021</v>
      </c>
      <c r="B72" t="s">
        <v>19</v>
      </c>
      <c r="C72" t="s">
        <v>20</v>
      </c>
      <c r="D72" t="s">
        <v>1710</v>
      </c>
      <c r="E72" t="s">
        <v>193</v>
      </c>
      <c r="F72" t="s">
        <v>35</v>
      </c>
      <c r="G72" t="s">
        <v>36</v>
      </c>
      <c r="H72" t="s">
        <v>1720</v>
      </c>
      <c r="I72" t="s">
        <v>194</v>
      </c>
      <c r="J72" t="s">
        <v>1712</v>
      </c>
      <c r="K72" t="s">
        <v>1718</v>
      </c>
      <c r="L72" t="s">
        <v>1721</v>
      </c>
      <c r="M72">
        <v>328158236</v>
      </c>
      <c r="N72">
        <v>0</v>
      </c>
      <c r="O72">
        <v>328158236</v>
      </c>
      <c r="P72">
        <v>328157818.36000001</v>
      </c>
      <c r="Q72">
        <v>156988666.5</v>
      </c>
      <c r="R72">
        <v>7421018.5</v>
      </c>
      <c r="S72">
        <v>7421018.5</v>
      </c>
    </row>
    <row r="73" spans="1:19" hidden="1" x14ac:dyDescent="0.25">
      <c r="A73">
        <v>2021</v>
      </c>
      <c r="B73" t="s">
        <v>19</v>
      </c>
      <c r="C73" t="s">
        <v>20</v>
      </c>
      <c r="D73" t="s">
        <v>1710</v>
      </c>
      <c r="E73" t="s">
        <v>195</v>
      </c>
      <c r="F73" t="s">
        <v>196</v>
      </c>
      <c r="G73" t="s">
        <v>197</v>
      </c>
      <c r="H73" t="s">
        <v>1750</v>
      </c>
      <c r="I73" t="s">
        <v>198</v>
      </c>
      <c r="J73" t="s">
        <v>1712</v>
      </c>
      <c r="K73" t="s">
        <v>1713</v>
      </c>
      <c r="L73" t="s">
        <v>1714</v>
      </c>
      <c r="M73">
        <v>0</v>
      </c>
      <c r="N73">
        <v>9654718.2799999993</v>
      </c>
      <c r="O73">
        <v>9654718.2799999993</v>
      </c>
      <c r="P73">
        <v>0</v>
      </c>
      <c r="Q73">
        <v>0</v>
      </c>
      <c r="R73">
        <v>0</v>
      </c>
      <c r="S73">
        <v>0</v>
      </c>
    </row>
    <row r="74" spans="1:19" hidden="1" x14ac:dyDescent="0.25">
      <c r="A74">
        <v>2021</v>
      </c>
      <c r="B74" t="s">
        <v>19</v>
      </c>
      <c r="C74" t="s">
        <v>20</v>
      </c>
      <c r="D74" t="s">
        <v>1710</v>
      </c>
      <c r="E74" t="s">
        <v>199</v>
      </c>
      <c r="F74" t="s">
        <v>196</v>
      </c>
      <c r="G74" t="s">
        <v>197</v>
      </c>
      <c r="H74" t="s">
        <v>1750</v>
      </c>
      <c r="I74" t="s">
        <v>200</v>
      </c>
      <c r="J74" t="s">
        <v>1712</v>
      </c>
      <c r="K74" t="s">
        <v>1713</v>
      </c>
      <c r="L74" t="s">
        <v>1714</v>
      </c>
      <c r="M74">
        <v>0</v>
      </c>
      <c r="N74">
        <v>1442284032</v>
      </c>
      <c r="O74">
        <v>1442284032</v>
      </c>
      <c r="P74">
        <v>668202838</v>
      </c>
      <c r="Q74">
        <v>668202838</v>
      </c>
      <c r="R74">
        <v>668202838</v>
      </c>
      <c r="S74">
        <v>0</v>
      </c>
    </row>
    <row r="75" spans="1:19" hidden="1" x14ac:dyDescent="0.25">
      <c r="A75">
        <v>2021</v>
      </c>
      <c r="B75" t="s">
        <v>19</v>
      </c>
      <c r="C75" t="s">
        <v>20</v>
      </c>
      <c r="D75" t="s">
        <v>1710</v>
      </c>
      <c r="E75" t="s">
        <v>201</v>
      </c>
      <c r="F75" t="s">
        <v>202</v>
      </c>
      <c r="G75" t="s">
        <v>203</v>
      </c>
      <c r="H75" t="s">
        <v>1751</v>
      </c>
      <c r="I75" t="s">
        <v>204</v>
      </c>
      <c r="J75" t="s">
        <v>1712</v>
      </c>
      <c r="K75" t="s">
        <v>1713</v>
      </c>
      <c r="L75" t="s">
        <v>1714</v>
      </c>
      <c r="M75">
        <v>0</v>
      </c>
      <c r="N75">
        <v>31121031</v>
      </c>
      <c r="O75">
        <v>31121031</v>
      </c>
      <c r="P75">
        <v>0</v>
      </c>
      <c r="Q75">
        <v>0</v>
      </c>
      <c r="R75">
        <v>0</v>
      </c>
      <c r="S75">
        <v>0</v>
      </c>
    </row>
    <row r="76" spans="1:19" hidden="1" x14ac:dyDescent="0.25">
      <c r="A76">
        <v>2021</v>
      </c>
      <c r="B76" t="s">
        <v>19</v>
      </c>
      <c r="C76" t="s">
        <v>20</v>
      </c>
      <c r="D76" t="s">
        <v>1710</v>
      </c>
      <c r="E76" t="s">
        <v>205</v>
      </c>
      <c r="F76" t="s">
        <v>206</v>
      </c>
      <c r="G76" t="s">
        <v>207</v>
      </c>
      <c r="H76" t="s">
        <v>1752</v>
      </c>
      <c r="I76" t="s">
        <v>208</v>
      </c>
      <c r="J76" t="s">
        <v>1715</v>
      </c>
      <c r="K76" t="s">
        <v>1716</v>
      </c>
      <c r="L76" t="s">
        <v>1753</v>
      </c>
      <c r="M76">
        <v>0</v>
      </c>
      <c r="N76">
        <v>590463274.08000004</v>
      </c>
      <c r="O76">
        <v>590463274.08000004</v>
      </c>
      <c r="P76">
        <v>590462291</v>
      </c>
      <c r="Q76">
        <v>115278300</v>
      </c>
      <c r="R76">
        <v>0</v>
      </c>
      <c r="S76">
        <v>0</v>
      </c>
    </row>
    <row r="77" spans="1:19" hidden="1" x14ac:dyDescent="0.25">
      <c r="A77">
        <v>2021</v>
      </c>
      <c r="B77" t="s">
        <v>19</v>
      </c>
      <c r="C77" t="s">
        <v>20</v>
      </c>
      <c r="D77" t="s">
        <v>1710</v>
      </c>
      <c r="E77" t="s">
        <v>209</v>
      </c>
      <c r="F77" t="s">
        <v>206</v>
      </c>
      <c r="G77" t="s">
        <v>207</v>
      </c>
      <c r="H77" t="s">
        <v>1752</v>
      </c>
      <c r="I77" t="s">
        <v>210</v>
      </c>
      <c r="J77" t="s">
        <v>1715</v>
      </c>
      <c r="K77" t="s">
        <v>1716</v>
      </c>
      <c r="L77" t="s">
        <v>1725</v>
      </c>
      <c r="M77">
        <v>0</v>
      </c>
      <c r="N77">
        <v>334892362.92000002</v>
      </c>
      <c r="O77">
        <v>334892362.92000002</v>
      </c>
      <c r="P77">
        <v>334424000</v>
      </c>
      <c r="Q77">
        <v>0</v>
      </c>
      <c r="R77">
        <v>0</v>
      </c>
      <c r="S77">
        <v>0</v>
      </c>
    </row>
    <row r="78" spans="1:19" hidden="1" x14ac:dyDescent="0.25">
      <c r="A78">
        <v>2021</v>
      </c>
      <c r="B78" t="s">
        <v>19</v>
      </c>
      <c r="C78" t="s">
        <v>20</v>
      </c>
      <c r="D78" t="s">
        <v>1710</v>
      </c>
      <c r="E78" t="s">
        <v>211</v>
      </c>
      <c r="F78" t="s">
        <v>206</v>
      </c>
      <c r="G78" t="s">
        <v>207</v>
      </c>
      <c r="H78" t="s">
        <v>1752</v>
      </c>
      <c r="I78" t="s">
        <v>212</v>
      </c>
      <c r="J78" t="s">
        <v>1715</v>
      </c>
      <c r="K78" t="s">
        <v>1716</v>
      </c>
      <c r="L78" t="s">
        <v>1753</v>
      </c>
      <c r="M78">
        <v>452152464</v>
      </c>
      <c r="N78">
        <v>0</v>
      </c>
      <c r="O78">
        <v>452152464</v>
      </c>
      <c r="P78">
        <v>130000000</v>
      </c>
      <c r="Q78">
        <v>125000000</v>
      </c>
      <c r="R78">
        <v>125000000</v>
      </c>
      <c r="S78">
        <v>125000000</v>
      </c>
    </row>
    <row r="79" spans="1:19" hidden="1" x14ac:dyDescent="0.25">
      <c r="A79">
        <v>2021</v>
      </c>
      <c r="B79" t="s">
        <v>19</v>
      </c>
      <c r="C79" t="s">
        <v>20</v>
      </c>
      <c r="D79" t="s">
        <v>1710</v>
      </c>
      <c r="E79" t="s">
        <v>213</v>
      </c>
      <c r="F79" t="s">
        <v>206</v>
      </c>
      <c r="G79" t="s">
        <v>207</v>
      </c>
      <c r="H79" t="s">
        <v>1752</v>
      </c>
      <c r="I79" t="s">
        <v>214</v>
      </c>
      <c r="J79" t="s">
        <v>1715</v>
      </c>
      <c r="K79" t="s">
        <v>1716</v>
      </c>
      <c r="L79" t="s">
        <v>1725</v>
      </c>
      <c r="M79">
        <v>277125705</v>
      </c>
      <c r="N79">
        <v>0</v>
      </c>
      <c r="O79">
        <v>277125705</v>
      </c>
      <c r="P79">
        <v>182000000</v>
      </c>
      <c r="Q79">
        <v>179500000</v>
      </c>
      <c r="R79">
        <v>156000000</v>
      </c>
      <c r="S79">
        <v>144400000</v>
      </c>
    </row>
    <row r="80" spans="1:19" hidden="1" x14ac:dyDescent="0.25">
      <c r="A80">
        <v>2021</v>
      </c>
      <c r="B80" t="s">
        <v>19</v>
      </c>
      <c r="C80" t="s">
        <v>20</v>
      </c>
      <c r="D80" t="s">
        <v>1710</v>
      </c>
      <c r="E80" t="s">
        <v>215</v>
      </c>
      <c r="F80" t="s">
        <v>206</v>
      </c>
      <c r="G80" t="s">
        <v>207</v>
      </c>
      <c r="H80" t="s">
        <v>1752</v>
      </c>
      <c r="I80" t="s">
        <v>216</v>
      </c>
      <c r="J80" t="s">
        <v>1715</v>
      </c>
      <c r="K80" t="s">
        <v>1716</v>
      </c>
      <c r="L80" t="s">
        <v>1717</v>
      </c>
      <c r="M80">
        <v>837617171</v>
      </c>
      <c r="N80">
        <v>0</v>
      </c>
      <c r="O80">
        <v>837617171</v>
      </c>
      <c r="P80">
        <v>837617171</v>
      </c>
      <c r="Q80">
        <v>835593333.33000004</v>
      </c>
      <c r="R80">
        <v>827593333.33000004</v>
      </c>
      <c r="S80">
        <v>827593333.33000004</v>
      </c>
    </row>
    <row r="81" spans="1:19" hidden="1" x14ac:dyDescent="0.25">
      <c r="A81">
        <v>2021</v>
      </c>
      <c r="B81" t="s">
        <v>19</v>
      </c>
      <c r="C81" t="s">
        <v>20</v>
      </c>
      <c r="D81" t="s">
        <v>1710</v>
      </c>
      <c r="E81" t="s">
        <v>217</v>
      </c>
      <c r="F81" t="s">
        <v>218</v>
      </c>
      <c r="G81" t="s">
        <v>219</v>
      </c>
      <c r="H81" t="s">
        <v>1754</v>
      </c>
      <c r="I81" t="s">
        <v>220</v>
      </c>
      <c r="J81" t="s">
        <v>1712</v>
      </c>
      <c r="K81" t="s">
        <v>1713</v>
      </c>
      <c r="L81" t="s">
        <v>1714</v>
      </c>
      <c r="M81">
        <v>0</v>
      </c>
      <c r="N81">
        <v>5594299227.6199999</v>
      </c>
      <c r="O81">
        <v>5594299227.6199999</v>
      </c>
      <c r="P81">
        <v>3879608084</v>
      </c>
      <c r="Q81">
        <v>3735874932</v>
      </c>
      <c r="R81">
        <v>1804798919.5</v>
      </c>
      <c r="S81">
        <v>1652731247.5</v>
      </c>
    </row>
    <row r="82" spans="1:19" hidden="1" x14ac:dyDescent="0.25">
      <c r="A82">
        <v>2021</v>
      </c>
      <c r="B82" t="s">
        <v>19</v>
      </c>
      <c r="C82" t="s">
        <v>20</v>
      </c>
      <c r="D82" t="s">
        <v>1710</v>
      </c>
      <c r="E82" t="s">
        <v>221</v>
      </c>
      <c r="F82" t="s">
        <v>222</v>
      </c>
      <c r="G82" t="s">
        <v>223</v>
      </c>
      <c r="H82" t="s">
        <v>1755</v>
      </c>
      <c r="I82" t="s">
        <v>224</v>
      </c>
      <c r="J82" t="s">
        <v>1715</v>
      </c>
      <c r="K82" t="s">
        <v>1716</v>
      </c>
      <c r="L82" t="s">
        <v>1723</v>
      </c>
      <c r="M82">
        <v>0</v>
      </c>
      <c r="N82">
        <v>271614744.94999999</v>
      </c>
      <c r="O82">
        <v>271614744.94999999</v>
      </c>
      <c r="P82">
        <v>190130320</v>
      </c>
      <c r="Q82">
        <v>190130320</v>
      </c>
      <c r="R82">
        <v>0</v>
      </c>
      <c r="S82">
        <v>0</v>
      </c>
    </row>
    <row r="83" spans="1:19" hidden="1" x14ac:dyDescent="0.25">
      <c r="A83">
        <v>2021</v>
      </c>
      <c r="B83" t="s">
        <v>19</v>
      </c>
      <c r="C83" t="s">
        <v>20</v>
      </c>
      <c r="D83" t="s">
        <v>1710</v>
      </c>
      <c r="E83" t="s">
        <v>225</v>
      </c>
      <c r="F83" t="s">
        <v>222</v>
      </c>
      <c r="G83" t="s">
        <v>223</v>
      </c>
      <c r="H83" t="s">
        <v>1755</v>
      </c>
      <c r="I83" t="s">
        <v>224</v>
      </c>
      <c r="J83" t="s">
        <v>1715</v>
      </c>
      <c r="K83" t="s">
        <v>1716</v>
      </c>
      <c r="L83" t="s">
        <v>1723</v>
      </c>
      <c r="M83">
        <v>0</v>
      </c>
      <c r="N83">
        <v>184812663.5</v>
      </c>
      <c r="O83">
        <v>184812663.5</v>
      </c>
      <c r="P83">
        <v>129368861</v>
      </c>
      <c r="Q83">
        <v>129368861</v>
      </c>
      <c r="R83">
        <v>0</v>
      </c>
      <c r="S83">
        <v>0</v>
      </c>
    </row>
    <row r="84" spans="1:19" hidden="1" x14ac:dyDescent="0.25">
      <c r="A84">
        <v>2021</v>
      </c>
      <c r="B84" t="s">
        <v>19</v>
      </c>
      <c r="C84" t="s">
        <v>20</v>
      </c>
      <c r="D84" t="s">
        <v>1710</v>
      </c>
      <c r="E84" t="s">
        <v>226</v>
      </c>
      <c r="F84" t="s">
        <v>222</v>
      </c>
      <c r="G84" t="s">
        <v>223</v>
      </c>
      <c r="H84" t="s">
        <v>1755</v>
      </c>
      <c r="I84" t="s">
        <v>227</v>
      </c>
      <c r="J84" t="s">
        <v>1715</v>
      </c>
      <c r="K84" t="s">
        <v>1716</v>
      </c>
      <c r="L84" t="s">
        <v>1724</v>
      </c>
      <c r="M84">
        <v>0</v>
      </c>
      <c r="N84">
        <v>1615127201.5</v>
      </c>
      <c r="O84">
        <v>1615127201.5</v>
      </c>
      <c r="P84">
        <v>1190589041</v>
      </c>
      <c r="Q84">
        <v>60000000</v>
      </c>
      <c r="R84">
        <v>60000000</v>
      </c>
      <c r="S84">
        <v>60000000</v>
      </c>
    </row>
    <row r="85" spans="1:19" hidden="1" x14ac:dyDescent="0.25">
      <c r="A85">
        <v>2021</v>
      </c>
      <c r="B85" t="s">
        <v>19</v>
      </c>
      <c r="C85" t="s">
        <v>20</v>
      </c>
      <c r="D85" t="s">
        <v>1710</v>
      </c>
      <c r="E85" t="s">
        <v>228</v>
      </c>
      <c r="F85" t="s">
        <v>222</v>
      </c>
      <c r="G85" t="s">
        <v>223</v>
      </c>
      <c r="H85" t="s">
        <v>1755</v>
      </c>
      <c r="I85" t="s">
        <v>229</v>
      </c>
      <c r="J85" t="s">
        <v>1715</v>
      </c>
      <c r="K85" t="s">
        <v>1716</v>
      </c>
      <c r="L85" t="s">
        <v>1723</v>
      </c>
      <c r="M85">
        <v>500000000</v>
      </c>
      <c r="N85">
        <v>0</v>
      </c>
      <c r="O85">
        <v>500000000</v>
      </c>
      <c r="P85">
        <v>500000000</v>
      </c>
      <c r="Q85">
        <v>500000000</v>
      </c>
      <c r="R85">
        <v>0</v>
      </c>
      <c r="S85">
        <v>0</v>
      </c>
    </row>
    <row r="86" spans="1:19" hidden="1" x14ac:dyDescent="0.25">
      <c r="A86">
        <v>2021</v>
      </c>
      <c r="B86" t="s">
        <v>19</v>
      </c>
      <c r="C86" t="s">
        <v>20</v>
      </c>
      <c r="D86" t="s">
        <v>1710</v>
      </c>
      <c r="E86" t="s">
        <v>230</v>
      </c>
      <c r="F86" t="s">
        <v>222</v>
      </c>
      <c r="G86" t="s">
        <v>223</v>
      </c>
      <c r="H86" t="s">
        <v>1755</v>
      </c>
      <c r="I86" t="s">
        <v>231</v>
      </c>
      <c r="J86" t="s">
        <v>1715</v>
      </c>
      <c r="K86" t="s">
        <v>1716</v>
      </c>
      <c r="L86" t="s">
        <v>1724</v>
      </c>
      <c r="M86">
        <v>1754159163</v>
      </c>
      <c r="N86">
        <v>0</v>
      </c>
      <c r="O86">
        <v>1754159163</v>
      </c>
      <c r="P86">
        <v>1754159163</v>
      </c>
      <c r="Q86">
        <v>1740763247</v>
      </c>
      <c r="R86">
        <v>1695973247</v>
      </c>
      <c r="S86">
        <v>1693573247</v>
      </c>
    </row>
    <row r="87" spans="1:19" hidden="1" x14ac:dyDescent="0.25">
      <c r="A87">
        <v>2021</v>
      </c>
      <c r="B87" t="s">
        <v>19</v>
      </c>
      <c r="C87" t="s">
        <v>20</v>
      </c>
      <c r="D87" t="s">
        <v>1710</v>
      </c>
      <c r="E87" t="s">
        <v>232</v>
      </c>
      <c r="F87" t="s">
        <v>233</v>
      </c>
      <c r="G87" t="s">
        <v>234</v>
      </c>
      <c r="H87" t="s">
        <v>1756</v>
      </c>
      <c r="I87" t="s">
        <v>235</v>
      </c>
      <c r="J87" t="s">
        <v>1712</v>
      </c>
      <c r="K87" t="s">
        <v>1713</v>
      </c>
      <c r="L87" t="s">
        <v>1714</v>
      </c>
      <c r="M87">
        <v>0</v>
      </c>
      <c r="N87">
        <v>266193.15000000002</v>
      </c>
      <c r="O87">
        <v>266193.15000000002</v>
      </c>
      <c r="P87">
        <v>0</v>
      </c>
      <c r="Q87">
        <v>0</v>
      </c>
      <c r="R87">
        <v>0</v>
      </c>
      <c r="S87">
        <v>0</v>
      </c>
    </row>
    <row r="88" spans="1:19" hidden="1" x14ac:dyDescent="0.25">
      <c r="A88">
        <v>2021</v>
      </c>
      <c r="B88" t="s">
        <v>19</v>
      </c>
      <c r="C88" t="s">
        <v>20</v>
      </c>
      <c r="D88" t="s">
        <v>1710</v>
      </c>
      <c r="E88" t="s">
        <v>236</v>
      </c>
      <c r="F88" t="s">
        <v>233</v>
      </c>
      <c r="G88" t="s">
        <v>234</v>
      </c>
      <c r="H88" t="s">
        <v>1756</v>
      </c>
      <c r="I88" t="s">
        <v>237</v>
      </c>
      <c r="J88" t="s">
        <v>1712</v>
      </c>
      <c r="K88" t="s">
        <v>1713</v>
      </c>
      <c r="L88" t="s">
        <v>1714</v>
      </c>
      <c r="M88">
        <v>0</v>
      </c>
      <c r="N88">
        <v>5470521</v>
      </c>
      <c r="O88">
        <v>5470521</v>
      </c>
      <c r="P88">
        <v>0</v>
      </c>
      <c r="Q88">
        <v>0</v>
      </c>
      <c r="R88">
        <v>0</v>
      </c>
      <c r="S88">
        <v>0</v>
      </c>
    </row>
    <row r="89" spans="1:19" hidden="1" x14ac:dyDescent="0.25">
      <c r="A89">
        <v>2021</v>
      </c>
      <c r="B89" t="s">
        <v>19</v>
      </c>
      <c r="C89" t="s">
        <v>20</v>
      </c>
      <c r="D89" t="s">
        <v>1710</v>
      </c>
      <c r="E89" t="s">
        <v>238</v>
      </c>
      <c r="F89" t="s">
        <v>22</v>
      </c>
      <c r="G89" t="s">
        <v>23</v>
      </c>
      <c r="H89" t="s">
        <v>1711</v>
      </c>
      <c r="I89" t="s">
        <v>239</v>
      </c>
      <c r="J89" t="s">
        <v>1712</v>
      </c>
      <c r="K89" t="s">
        <v>1713</v>
      </c>
      <c r="L89" t="s">
        <v>1714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</row>
    <row r="90" spans="1:19" hidden="1" x14ac:dyDescent="0.25">
      <c r="A90">
        <v>2021</v>
      </c>
      <c r="B90" t="s">
        <v>19</v>
      </c>
      <c r="C90" t="s">
        <v>20</v>
      </c>
      <c r="D90" t="s">
        <v>1710</v>
      </c>
      <c r="E90" t="s">
        <v>240</v>
      </c>
      <c r="F90" t="s">
        <v>22</v>
      </c>
      <c r="G90" t="s">
        <v>23</v>
      </c>
      <c r="H90" t="s">
        <v>1711</v>
      </c>
      <c r="I90" t="s">
        <v>241</v>
      </c>
      <c r="J90" t="s">
        <v>1712</v>
      </c>
      <c r="K90" t="s">
        <v>1713</v>
      </c>
      <c r="L90" t="s">
        <v>1714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</row>
    <row r="91" spans="1:19" hidden="1" x14ac:dyDescent="0.25">
      <c r="A91">
        <v>2021</v>
      </c>
      <c r="B91" t="s">
        <v>19</v>
      </c>
      <c r="C91" t="s">
        <v>20</v>
      </c>
      <c r="D91" t="s">
        <v>1710</v>
      </c>
      <c r="E91" t="s">
        <v>242</v>
      </c>
      <c r="F91" t="s">
        <v>22</v>
      </c>
      <c r="G91" t="s">
        <v>23</v>
      </c>
      <c r="H91" t="s">
        <v>1711</v>
      </c>
      <c r="I91" t="s">
        <v>243</v>
      </c>
      <c r="J91" t="s">
        <v>1712</v>
      </c>
      <c r="K91" t="s">
        <v>1713</v>
      </c>
      <c r="L91" t="s">
        <v>1714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</row>
    <row r="92" spans="1:19" hidden="1" x14ac:dyDescent="0.25">
      <c r="A92">
        <v>2021</v>
      </c>
      <c r="B92" t="s">
        <v>244</v>
      </c>
      <c r="C92" t="s">
        <v>245</v>
      </c>
      <c r="D92" t="s">
        <v>1757</v>
      </c>
      <c r="E92" t="s">
        <v>246</v>
      </c>
      <c r="F92" t="s">
        <v>247</v>
      </c>
      <c r="G92" t="s">
        <v>248</v>
      </c>
      <c r="H92" t="s">
        <v>1758</v>
      </c>
      <c r="I92" t="s">
        <v>249</v>
      </c>
      <c r="J92" t="s">
        <v>1759</v>
      </c>
      <c r="K92" t="s">
        <v>1760</v>
      </c>
      <c r="L92" t="s">
        <v>1761</v>
      </c>
      <c r="M92">
        <v>0</v>
      </c>
      <c r="N92">
        <v>27400761.510000002</v>
      </c>
      <c r="O92">
        <v>27400761.510000002</v>
      </c>
      <c r="P92">
        <v>0</v>
      </c>
      <c r="Q92">
        <v>0</v>
      </c>
      <c r="R92">
        <v>0</v>
      </c>
      <c r="S92">
        <v>0</v>
      </c>
    </row>
    <row r="93" spans="1:19" hidden="1" x14ac:dyDescent="0.25">
      <c r="A93">
        <v>2021</v>
      </c>
      <c r="B93" t="s">
        <v>244</v>
      </c>
      <c r="C93" t="s">
        <v>245</v>
      </c>
      <c r="D93" t="s">
        <v>1757</v>
      </c>
      <c r="E93" t="s">
        <v>250</v>
      </c>
      <c r="F93" t="s">
        <v>247</v>
      </c>
      <c r="G93" t="s">
        <v>248</v>
      </c>
      <c r="H93" t="s">
        <v>1758</v>
      </c>
      <c r="I93" t="s">
        <v>251</v>
      </c>
      <c r="J93" t="s">
        <v>1759</v>
      </c>
      <c r="K93" t="s">
        <v>1760</v>
      </c>
      <c r="L93" t="s">
        <v>1762</v>
      </c>
      <c r="M93">
        <v>0</v>
      </c>
      <c r="N93">
        <v>171764937</v>
      </c>
      <c r="O93">
        <v>171764937</v>
      </c>
      <c r="P93">
        <v>0</v>
      </c>
      <c r="Q93">
        <v>0</v>
      </c>
      <c r="R93">
        <v>0</v>
      </c>
      <c r="S93">
        <v>0</v>
      </c>
    </row>
    <row r="94" spans="1:19" hidden="1" x14ac:dyDescent="0.25">
      <c r="A94">
        <v>2021</v>
      </c>
      <c r="B94" t="s">
        <v>244</v>
      </c>
      <c r="C94" t="s">
        <v>245</v>
      </c>
      <c r="D94" t="s">
        <v>1757</v>
      </c>
      <c r="E94" t="s">
        <v>252</v>
      </c>
      <c r="F94" t="s">
        <v>105</v>
      </c>
      <c r="G94" t="s">
        <v>106</v>
      </c>
      <c r="H94" t="s">
        <v>1738</v>
      </c>
      <c r="I94" t="s">
        <v>253</v>
      </c>
      <c r="J94" t="s">
        <v>1759</v>
      </c>
      <c r="K94" t="s">
        <v>1763</v>
      </c>
      <c r="L94" t="s">
        <v>1764</v>
      </c>
      <c r="M94">
        <v>0</v>
      </c>
      <c r="N94">
        <v>141423408</v>
      </c>
      <c r="O94">
        <v>141423408</v>
      </c>
      <c r="P94">
        <v>141423408</v>
      </c>
      <c r="Q94">
        <v>70060095</v>
      </c>
      <c r="R94">
        <v>70060095</v>
      </c>
      <c r="S94">
        <v>70060095</v>
      </c>
    </row>
    <row r="95" spans="1:19" hidden="1" x14ac:dyDescent="0.25">
      <c r="A95">
        <v>2021</v>
      </c>
      <c r="B95" t="s">
        <v>244</v>
      </c>
      <c r="C95" t="s">
        <v>245</v>
      </c>
      <c r="D95" t="s">
        <v>1757</v>
      </c>
      <c r="E95" t="s">
        <v>254</v>
      </c>
      <c r="F95" t="s">
        <v>105</v>
      </c>
      <c r="G95" t="s">
        <v>106</v>
      </c>
      <c r="H95" t="s">
        <v>1738</v>
      </c>
      <c r="I95" t="s">
        <v>255</v>
      </c>
      <c r="J95" t="s">
        <v>1759</v>
      </c>
      <c r="K95" t="s">
        <v>1763</v>
      </c>
      <c r="L95" t="s">
        <v>1764</v>
      </c>
      <c r="M95">
        <v>0</v>
      </c>
      <c r="N95">
        <v>301887788</v>
      </c>
      <c r="O95">
        <v>301887788</v>
      </c>
      <c r="P95">
        <v>301887788</v>
      </c>
      <c r="Q95">
        <v>246541693.5</v>
      </c>
      <c r="R95">
        <v>246541693.5</v>
      </c>
      <c r="S95">
        <v>246541693.5</v>
      </c>
    </row>
    <row r="96" spans="1:19" hidden="1" x14ac:dyDescent="0.25">
      <c r="A96">
        <v>2021</v>
      </c>
      <c r="B96" t="s">
        <v>244</v>
      </c>
      <c r="C96" t="s">
        <v>245</v>
      </c>
      <c r="D96" t="s">
        <v>1757</v>
      </c>
      <c r="E96" t="s">
        <v>256</v>
      </c>
      <c r="F96" t="s">
        <v>105</v>
      </c>
      <c r="G96" t="s">
        <v>106</v>
      </c>
      <c r="H96" t="s">
        <v>1738</v>
      </c>
      <c r="I96" t="s">
        <v>257</v>
      </c>
      <c r="J96" t="s">
        <v>1765</v>
      </c>
      <c r="K96" t="s">
        <v>1766</v>
      </c>
      <c r="L96" t="s">
        <v>1767</v>
      </c>
      <c r="M96">
        <v>0</v>
      </c>
      <c r="N96">
        <v>600000000</v>
      </c>
      <c r="O96">
        <v>600000000</v>
      </c>
      <c r="P96">
        <v>600000000</v>
      </c>
      <c r="Q96">
        <v>0</v>
      </c>
      <c r="R96">
        <v>0</v>
      </c>
      <c r="S96">
        <v>0</v>
      </c>
    </row>
    <row r="97" spans="1:19" hidden="1" x14ac:dyDescent="0.25">
      <c r="A97">
        <v>2021</v>
      </c>
      <c r="B97" t="s">
        <v>244</v>
      </c>
      <c r="C97" t="s">
        <v>245</v>
      </c>
      <c r="D97" t="s">
        <v>1757</v>
      </c>
      <c r="E97" t="s">
        <v>258</v>
      </c>
      <c r="F97" t="s">
        <v>259</v>
      </c>
      <c r="G97" t="s">
        <v>260</v>
      </c>
      <c r="H97" t="s">
        <v>1768</v>
      </c>
      <c r="I97" t="s">
        <v>261</v>
      </c>
      <c r="J97" t="s">
        <v>1759</v>
      </c>
      <c r="K97" t="s">
        <v>1760</v>
      </c>
      <c r="L97" t="s">
        <v>1769</v>
      </c>
      <c r="M97">
        <v>0</v>
      </c>
      <c r="N97">
        <v>122081887.2</v>
      </c>
      <c r="O97">
        <v>122081887.2</v>
      </c>
      <c r="P97">
        <v>0</v>
      </c>
      <c r="Q97">
        <v>0</v>
      </c>
      <c r="R97">
        <v>0</v>
      </c>
      <c r="S97">
        <v>0</v>
      </c>
    </row>
    <row r="98" spans="1:19" hidden="1" x14ac:dyDescent="0.25">
      <c r="A98">
        <v>2021</v>
      </c>
      <c r="B98" t="s">
        <v>244</v>
      </c>
      <c r="C98" t="s">
        <v>245</v>
      </c>
      <c r="D98" t="s">
        <v>1757</v>
      </c>
      <c r="E98" t="s">
        <v>262</v>
      </c>
      <c r="F98" t="s">
        <v>247</v>
      </c>
      <c r="G98" t="s">
        <v>248</v>
      </c>
      <c r="H98" t="s">
        <v>1758</v>
      </c>
      <c r="I98" t="s">
        <v>263</v>
      </c>
      <c r="J98" t="s">
        <v>1759</v>
      </c>
      <c r="K98" t="s">
        <v>1760</v>
      </c>
      <c r="L98" t="s">
        <v>1762</v>
      </c>
      <c r="M98">
        <v>110816219</v>
      </c>
      <c r="N98">
        <v>0</v>
      </c>
      <c r="O98">
        <v>110816219</v>
      </c>
      <c r="P98">
        <v>0</v>
      </c>
      <c r="Q98">
        <v>0</v>
      </c>
      <c r="R98">
        <v>0</v>
      </c>
      <c r="S98">
        <v>0</v>
      </c>
    </row>
    <row r="99" spans="1:19" hidden="1" x14ac:dyDescent="0.25">
      <c r="A99">
        <v>2021</v>
      </c>
      <c r="B99" t="s">
        <v>244</v>
      </c>
      <c r="C99" t="s">
        <v>245</v>
      </c>
      <c r="D99" t="s">
        <v>1757</v>
      </c>
      <c r="E99" t="s">
        <v>264</v>
      </c>
      <c r="F99" t="s">
        <v>206</v>
      </c>
      <c r="G99" t="s">
        <v>207</v>
      </c>
      <c r="H99" t="s">
        <v>1752</v>
      </c>
      <c r="I99" t="s">
        <v>265</v>
      </c>
      <c r="J99" t="s">
        <v>1759</v>
      </c>
      <c r="K99" t="s">
        <v>1760</v>
      </c>
      <c r="L99" t="s">
        <v>1770</v>
      </c>
      <c r="M99">
        <v>584137371</v>
      </c>
      <c r="N99">
        <v>0</v>
      </c>
      <c r="O99">
        <v>584137371</v>
      </c>
      <c r="P99">
        <v>353764847.25</v>
      </c>
      <c r="Q99">
        <v>0</v>
      </c>
      <c r="R99">
        <v>0</v>
      </c>
      <c r="S99">
        <v>0</v>
      </c>
    </row>
    <row r="100" spans="1:19" hidden="1" x14ac:dyDescent="0.25">
      <c r="A100">
        <v>2021</v>
      </c>
      <c r="B100" t="s">
        <v>244</v>
      </c>
      <c r="C100" t="s">
        <v>245</v>
      </c>
      <c r="D100" t="s">
        <v>1757</v>
      </c>
      <c r="E100" t="s">
        <v>266</v>
      </c>
      <c r="F100" t="s">
        <v>218</v>
      </c>
      <c r="G100" t="s">
        <v>219</v>
      </c>
      <c r="H100" t="s">
        <v>1754</v>
      </c>
      <c r="I100" t="s">
        <v>267</v>
      </c>
      <c r="J100" t="s">
        <v>1759</v>
      </c>
      <c r="K100" t="s">
        <v>1760</v>
      </c>
      <c r="L100" t="s">
        <v>1761</v>
      </c>
      <c r="M100">
        <v>0</v>
      </c>
      <c r="N100">
        <v>3690394613.3699999</v>
      </c>
      <c r="O100">
        <v>3690394613.3699999</v>
      </c>
      <c r="P100">
        <v>2691271531.3299999</v>
      </c>
      <c r="Q100">
        <v>1345200854</v>
      </c>
      <c r="R100">
        <v>368238968.83999997</v>
      </c>
      <c r="S100">
        <v>0</v>
      </c>
    </row>
    <row r="101" spans="1:19" hidden="1" x14ac:dyDescent="0.25">
      <c r="A101">
        <v>2021</v>
      </c>
      <c r="B101" t="s">
        <v>244</v>
      </c>
      <c r="C101" t="s">
        <v>245</v>
      </c>
      <c r="D101" t="s">
        <v>1757</v>
      </c>
      <c r="E101" t="s">
        <v>268</v>
      </c>
      <c r="F101" t="s">
        <v>218</v>
      </c>
      <c r="G101" t="s">
        <v>219</v>
      </c>
      <c r="H101" t="s">
        <v>1754</v>
      </c>
      <c r="I101" t="s">
        <v>269</v>
      </c>
      <c r="J101" t="s">
        <v>1759</v>
      </c>
      <c r="K101" t="s">
        <v>1760</v>
      </c>
      <c r="L101" t="s">
        <v>1761</v>
      </c>
      <c r="M101">
        <v>7140000000</v>
      </c>
      <c r="N101">
        <v>0</v>
      </c>
      <c r="O101">
        <v>7140000000</v>
      </c>
      <c r="P101">
        <v>1038576285.65</v>
      </c>
      <c r="Q101">
        <v>1038576285.65</v>
      </c>
      <c r="R101">
        <v>833793167.08000004</v>
      </c>
      <c r="S101">
        <v>833793167.08000004</v>
      </c>
    </row>
    <row r="102" spans="1:19" hidden="1" x14ac:dyDescent="0.25">
      <c r="A102">
        <v>2021</v>
      </c>
      <c r="B102" t="s">
        <v>244</v>
      </c>
      <c r="C102" t="s">
        <v>245</v>
      </c>
      <c r="D102" t="s">
        <v>1757</v>
      </c>
      <c r="E102" t="s">
        <v>270</v>
      </c>
      <c r="F102" t="s">
        <v>271</v>
      </c>
      <c r="G102" t="s">
        <v>272</v>
      </c>
      <c r="H102" t="s">
        <v>1771</v>
      </c>
      <c r="I102" t="s">
        <v>273</v>
      </c>
      <c r="J102" t="s">
        <v>1712</v>
      </c>
      <c r="K102" t="s">
        <v>1713</v>
      </c>
      <c r="L102" t="s">
        <v>1772</v>
      </c>
      <c r="M102">
        <v>0</v>
      </c>
      <c r="N102">
        <v>5349474274.6499996</v>
      </c>
      <c r="O102">
        <v>5349474274.6499996</v>
      </c>
      <c r="P102">
        <v>4413500000</v>
      </c>
      <c r="Q102">
        <v>0</v>
      </c>
      <c r="R102">
        <v>0</v>
      </c>
      <c r="S102">
        <v>0</v>
      </c>
    </row>
    <row r="103" spans="1:19" hidden="1" x14ac:dyDescent="0.25">
      <c r="A103">
        <v>2021</v>
      </c>
      <c r="B103" t="s">
        <v>244</v>
      </c>
      <c r="C103" t="s">
        <v>245</v>
      </c>
      <c r="D103" t="s">
        <v>1757</v>
      </c>
      <c r="E103" t="s">
        <v>274</v>
      </c>
      <c r="F103" t="s">
        <v>275</v>
      </c>
      <c r="G103" t="s">
        <v>276</v>
      </c>
      <c r="H103" t="s">
        <v>1773</v>
      </c>
      <c r="I103" t="s">
        <v>277</v>
      </c>
      <c r="J103" t="s">
        <v>1712</v>
      </c>
      <c r="K103" t="s">
        <v>1713</v>
      </c>
      <c r="L103" t="s">
        <v>1772</v>
      </c>
      <c r="M103">
        <v>370847000</v>
      </c>
      <c r="N103">
        <v>0</v>
      </c>
      <c r="O103">
        <v>370847000</v>
      </c>
      <c r="P103">
        <v>353000000</v>
      </c>
      <c r="Q103">
        <v>330000000</v>
      </c>
      <c r="R103">
        <v>282101306.12</v>
      </c>
      <c r="S103">
        <v>273885992.07999998</v>
      </c>
    </row>
    <row r="104" spans="1:19" hidden="1" x14ac:dyDescent="0.25">
      <c r="A104">
        <v>2021</v>
      </c>
      <c r="B104" t="s">
        <v>244</v>
      </c>
      <c r="C104" t="s">
        <v>245</v>
      </c>
      <c r="D104" t="s">
        <v>1757</v>
      </c>
      <c r="E104" t="s">
        <v>278</v>
      </c>
      <c r="F104" t="s">
        <v>222</v>
      </c>
      <c r="G104" t="s">
        <v>223</v>
      </c>
      <c r="H104" t="s">
        <v>1755</v>
      </c>
      <c r="I104" t="s">
        <v>279</v>
      </c>
      <c r="J104" t="s">
        <v>1759</v>
      </c>
      <c r="K104" t="s">
        <v>1760</v>
      </c>
      <c r="L104" t="s">
        <v>1762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</row>
    <row r="105" spans="1:19" hidden="1" x14ac:dyDescent="0.25">
      <c r="A105">
        <v>2021</v>
      </c>
      <c r="B105" t="s">
        <v>244</v>
      </c>
      <c r="C105" t="s">
        <v>245</v>
      </c>
      <c r="D105" t="s">
        <v>1757</v>
      </c>
      <c r="E105" t="s">
        <v>280</v>
      </c>
      <c r="F105" t="s">
        <v>222</v>
      </c>
      <c r="G105" t="s">
        <v>223</v>
      </c>
      <c r="H105" t="s">
        <v>1755</v>
      </c>
      <c r="I105" t="s">
        <v>281</v>
      </c>
      <c r="J105" t="s">
        <v>1759</v>
      </c>
      <c r="K105" t="s">
        <v>1760</v>
      </c>
      <c r="L105" t="s">
        <v>1774</v>
      </c>
      <c r="M105">
        <v>0</v>
      </c>
      <c r="N105">
        <v>200000000</v>
      </c>
      <c r="O105">
        <v>200000000</v>
      </c>
      <c r="P105">
        <v>10000000</v>
      </c>
      <c r="Q105">
        <v>0</v>
      </c>
      <c r="R105">
        <v>0</v>
      </c>
      <c r="S105">
        <v>0</v>
      </c>
    </row>
    <row r="106" spans="1:19" hidden="1" x14ac:dyDescent="0.25">
      <c r="A106">
        <v>2021</v>
      </c>
      <c r="B106" t="s">
        <v>244</v>
      </c>
      <c r="C106" t="s">
        <v>245</v>
      </c>
      <c r="D106" t="s">
        <v>1757</v>
      </c>
      <c r="E106" t="s">
        <v>282</v>
      </c>
      <c r="F106" t="s">
        <v>222</v>
      </c>
      <c r="G106" t="s">
        <v>223</v>
      </c>
      <c r="H106" t="s">
        <v>1755</v>
      </c>
      <c r="I106" t="s">
        <v>283</v>
      </c>
      <c r="J106" t="s">
        <v>1759</v>
      </c>
      <c r="K106" t="s">
        <v>1775</v>
      </c>
      <c r="L106" t="s">
        <v>1776</v>
      </c>
      <c r="M106">
        <v>0</v>
      </c>
      <c r="N106">
        <v>50000000</v>
      </c>
      <c r="O106">
        <v>50000000</v>
      </c>
      <c r="P106">
        <v>50000000</v>
      </c>
      <c r="Q106">
        <v>50000000</v>
      </c>
      <c r="R106">
        <v>50000000</v>
      </c>
      <c r="S106">
        <v>0</v>
      </c>
    </row>
    <row r="107" spans="1:19" hidden="1" x14ac:dyDescent="0.25">
      <c r="A107">
        <v>2021</v>
      </c>
      <c r="B107" t="s">
        <v>244</v>
      </c>
      <c r="C107" t="s">
        <v>245</v>
      </c>
      <c r="D107" t="s">
        <v>1757</v>
      </c>
      <c r="E107" t="s">
        <v>284</v>
      </c>
      <c r="F107" t="s">
        <v>222</v>
      </c>
      <c r="G107" t="s">
        <v>223</v>
      </c>
      <c r="H107" t="s">
        <v>1755</v>
      </c>
      <c r="I107" t="s">
        <v>285</v>
      </c>
      <c r="J107" t="s">
        <v>1759</v>
      </c>
      <c r="K107" t="s">
        <v>1760</v>
      </c>
      <c r="L107" t="s">
        <v>1774</v>
      </c>
      <c r="M107">
        <v>206200000</v>
      </c>
      <c r="N107">
        <v>-200000000</v>
      </c>
      <c r="O107">
        <v>6200000</v>
      </c>
      <c r="P107">
        <v>0</v>
      </c>
      <c r="Q107">
        <v>0</v>
      </c>
      <c r="R107">
        <v>0</v>
      </c>
      <c r="S107">
        <v>0</v>
      </c>
    </row>
    <row r="108" spans="1:19" hidden="1" x14ac:dyDescent="0.25">
      <c r="A108">
        <v>2021</v>
      </c>
      <c r="B108" t="s">
        <v>244</v>
      </c>
      <c r="C108" t="s">
        <v>245</v>
      </c>
      <c r="D108" t="s">
        <v>1757</v>
      </c>
      <c r="E108" t="s">
        <v>286</v>
      </c>
      <c r="F108" t="s">
        <v>222</v>
      </c>
      <c r="G108" t="s">
        <v>223</v>
      </c>
      <c r="H108" t="s">
        <v>1755</v>
      </c>
      <c r="I108" t="s">
        <v>287</v>
      </c>
      <c r="J108" t="s">
        <v>1759</v>
      </c>
      <c r="K108" t="s">
        <v>1775</v>
      </c>
      <c r="L108" t="s">
        <v>1776</v>
      </c>
      <c r="M108">
        <v>206200000</v>
      </c>
      <c r="N108">
        <v>0</v>
      </c>
      <c r="O108">
        <v>206200000</v>
      </c>
      <c r="P108">
        <v>161700000</v>
      </c>
      <c r="Q108">
        <v>129473333.33</v>
      </c>
      <c r="R108">
        <v>127333900</v>
      </c>
      <c r="S108">
        <v>125700000</v>
      </c>
    </row>
    <row r="109" spans="1:19" hidden="1" x14ac:dyDescent="0.25">
      <c r="A109">
        <v>2021</v>
      </c>
      <c r="B109" t="s">
        <v>244</v>
      </c>
      <c r="C109" t="s">
        <v>245</v>
      </c>
      <c r="D109" t="s">
        <v>1757</v>
      </c>
      <c r="E109" t="s">
        <v>288</v>
      </c>
      <c r="F109" t="s">
        <v>39</v>
      </c>
      <c r="G109" t="s">
        <v>40</v>
      </c>
      <c r="H109" t="s">
        <v>1722</v>
      </c>
      <c r="I109" t="s">
        <v>289</v>
      </c>
      <c r="J109" t="s">
        <v>1759</v>
      </c>
      <c r="K109" t="s">
        <v>1760</v>
      </c>
      <c r="L109" t="s">
        <v>1769</v>
      </c>
      <c r="M109">
        <v>274516665</v>
      </c>
      <c r="N109">
        <v>260000000</v>
      </c>
      <c r="O109">
        <v>534516665</v>
      </c>
      <c r="P109">
        <v>534516665</v>
      </c>
      <c r="Q109">
        <v>290853960</v>
      </c>
      <c r="R109">
        <v>257787294</v>
      </c>
      <c r="S109">
        <v>253587294</v>
      </c>
    </row>
    <row r="110" spans="1:19" hidden="1" x14ac:dyDescent="0.25">
      <c r="A110">
        <v>2021</v>
      </c>
      <c r="B110" t="s">
        <v>244</v>
      </c>
      <c r="C110" t="s">
        <v>245</v>
      </c>
      <c r="D110" t="s">
        <v>1757</v>
      </c>
      <c r="E110" t="s">
        <v>290</v>
      </c>
      <c r="F110" t="s">
        <v>39</v>
      </c>
      <c r="G110" t="s">
        <v>40</v>
      </c>
      <c r="H110" t="s">
        <v>1722</v>
      </c>
      <c r="I110" t="s">
        <v>291</v>
      </c>
      <c r="J110" t="s">
        <v>1759</v>
      </c>
      <c r="K110" t="s">
        <v>1760</v>
      </c>
      <c r="L110" t="s">
        <v>1762</v>
      </c>
      <c r="M110">
        <v>1200000000</v>
      </c>
      <c r="N110">
        <v>0</v>
      </c>
      <c r="O110">
        <v>1200000000</v>
      </c>
      <c r="P110">
        <v>1199991929.23</v>
      </c>
      <c r="Q110">
        <v>1031280376.5599999</v>
      </c>
      <c r="R110">
        <v>1012780376.5599999</v>
      </c>
      <c r="S110">
        <v>999122227.46000004</v>
      </c>
    </row>
    <row r="111" spans="1:19" hidden="1" x14ac:dyDescent="0.25">
      <c r="A111">
        <v>2021</v>
      </c>
      <c r="B111" t="s">
        <v>244</v>
      </c>
      <c r="C111" t="s">
        <v>245</v>
      </c>
      <c r="D111" t="s">
        <v>1757</v>
      </c>
      <c r="E111" t="s">
        <v>292</v>
      </c>
      <c r="F111" t="s">
        <v>39</v>
      </c>
      <c r="G111" t="s">
        <v>40</v>
      </c>
      <c r="H111" t="s">
        <v>1722</v>
      </c>
      <c r="I111" t="s">
        <v>293</v>
      </c>
      <c r="J111" t="s">
        <v>1759</v>
      </c>
      <c r="K111" t="s">
        <v>1760</v>
      </c>
      <c r="L111" t="s">
        <v>1777</v>
      </c>
      <c r="M111">
        <v>164709994</v>
      </c>
      <c r="N111">
        <v>0</v>
      </c>
      <c r="O111">
        <v>164709994</v>
      </c>
      <c r="P111">
        <v>164709994</v>
      </c>
      <c r="Q111">
        <v>131607031.91</v>
      </c>
      <c r="R111">
        <v>131607031.91</v>
      </c>
      <c r="S111">
        <v>120022098.01000001</v>
      </c>
    </row>
    <row r="112" spans="1:19" hidden="1" x14ac:dyDescent="0.25">
      <c r="A112">
        <v>2021</v>
      </c>
      <c r="B112" t="s">
        <v>244</v>
      </c>
      <c r="C112" t="s">
        <v>245</v>
      </c>
      <c r="D112" t="s">
        <v>1757</v>
      </c>
      <c r="E112" t="s">
        <v>294</v>
      </c>
      <c r="F112" t="s">
        <v>39</v>
      </c>
      <c r="G112" t="s">
        <v>40</v>
      </c>
      <c r="H112" t="s">
        <v>1722</v>
      </c>
      <c r="I112" t="s">
        <v>295</v>
      </c>
      <c r="J112" t="s">
        <v>1759</v>
      </c>
      <c r="K112" t="s">
        <v>1760</v>
      </c>
      <c r="L112" t="s">
        <v>1778</v>
      </c>
      <c r="M112">
        <v>274516658</v>
      </c>
      <c r="N112">
        <v>0</v>
      </c>
      <c r="O112">
        <v>274516658</v>
      </c>
      <c r="P112">
        <v>274516658</v>
      </c>
      <c r="Q112">
        <v>210990600</v>
      </c>
      <c r="R112">
        <v>158700000</v>
      </c>
      <c r="S112">
        <v>154000000</v>
      </c>
    </row>
    <row r="113" spans="1:19" hidden="1" x14ac:dyDescent="0.25">
      <c r="A113">
        <v>2021</v>
      </c>
      <c r="B113" t="s">
        <v>244</v>
      </c>
      <c r="C113" t="s">
        <v>245</v>
      </c>
      <c r="D113" t="s">
        <v>1757</v>
      </c>
      <c r="E113" t="s">
        <v>296</v>
      </c>
      <c r="F113" t="s">
        <v>39</v>
      </c>
      <c r="G113" t="s">
        <v>40</v>
      </c>
      <c r="H113" t="s">
        <v>1722</v>
      </c>
      <c r="I113" t="s">
        <v>297</v>
      </c>
      <c r="J113" t="s">
        <v>1759</v>
      </c>
      <c r="K113" t="s">
        <v>1763</v>
      </c>
      <c r="L113" t="s">
        <v>1779</v>
      </c>
      <c r="M113">
        <v>374516658</v>
      </c>
      <c r="N113">
        <v>0</v>
      </c>
      <c r="O113">
        <v>374516658</v>
      </c>
      <c r="P113">
        <v>374516658</v>
      </c>
      <c r="Q113">
        <v>76500000</v>
      </c>
      <c r="R113">
        <v>71000000</v>
      </c>
      <c r="S113">
        <v>68000000</v>
      </c>
    </row>
    <row r="114" spans="1:19" hidden="1" x14ac:dyDescent="0.25">
      <c r="A114">
        <v>2021</v>
      </c>
      <c r="B114" t="s">
        <v>244</v>
      </c>
      <c r="C114" t="s">
        <v>245</v>
      </c>
      <c r="D114" t="s">
        <v>1757</v>
      </c>
      <c r="E114" t="s">
        <v>298</v>
      </c>
      <c r="F114" t="s">
        <v>39</v>
      </c>
      <c r="G114" t="s">
        <v>40</v>
      </c>
      <c r="H114" t="s">
        <v>1722</v>
      </c>
      <c r="I114" t="s">
        <v>299</v>
      </c>
      <c r="J114" t="s">
        <v>1759</v>
      </c>
      <c r="K114" t="s">
        <v>1763</v>
      </c>
      <c r="L114" t="s">
        <v>1764</v>
      </c>
      <c r="M114">
        <v>200000000</v>
      </c>
      <c r="N114">
        <v>0</v>
      </c>
      <c r="O114">
        <v>200000000</v>
      </c>
      <c r="P114">
        <v>200000000</v>
      </c>
      <c r="Q114">
        <v>112785627.48</v>
      </c>
      <c r="R114">
        <v>60000000</v>
      </c>
      <c r="S114">
        <v>60000000</v>
      </c>
    </row>
    <row r="115" spans="1:19" hidden="1" x14ac:dyDescent="0.25">
      <c r="A115">
        <v>2021</v>
      </c>
      <c r="B115" t="s">
        <v>244</v>
      </c>
      <c r="C115" t="s">
        <v>245</v>
      </c>
      <c r="D115" t="s">
        <v>1757</v>
      </c>
      <c r="E115" t="s">
        <v>300</v>
      </c>
      <c r="F115" t="s">
        <v>39</v>
      </c>
      <c r="G115" t="s">
        <v>40</v>
      </c>
      <c r="H115" t="s">
        <v>1722</v>
      </c>
      <c r="I115" t="s">
        <v>301</v>
      </c>
      <c r="J115" t="s">
        <v>1759</v>
      </c>
      <c r="K115" t="s">
        <v>1763</v>
      </c>
      <c r="L115" t="s">
        <v>1764</v>
      </c>
      <c r="M115">
        <v>500000000</v>
      </c>
      <c r="N115">
        <v>0</v>
      </c>
      <c r="O115">
        <v>500000000</v>
      </c>
      <c r="P115">
        <v>500000000</v>
      </c>
      <c r="Q115">
        <v>469461689.51999998</v>
      </c>
      <c r="R115">
        <v>469461689.51999998</v>
      </c>
      <c r="S115">
        <v>466021600.18000001</v>
      </c>
    </row>
    <row r="116" spans="1:19" hidden="1" x14ac:dyDescent="0.25">
      <c r="A116">
        <v>2021</v>
      </c>
      <c r="B116" t="s">
        <v>244</v>
      </c>
      <c r="C116" t="s">
        <v>245</v>
      </c>
      <c r="D116" t="s">
        <v>1757</v>
      </c>
      <c r="E116" t="s">
        <v>302</v>
      </c>
      <c r="F116" t="s">
        <v>39</v>
      </c>
      <c r="G116" t="s">
        <v>40</v>
      </c>
      <c r="H116" t="s">
        <v>1722</v>
      </c>
      <c r="I116" t="s">
        <v>303</v>
      </c>
      <c r="J116" t="s">
        <v>1759</v>
      </c>
      <c r="K116" t="s">
        <v>1763</v>
      </c>
      <c r="L116" t="s">
        <v>1764</v>
      </c>
      <c r="M116">
        <v>1500000000</v>
      </c>
      <c r="N116">
        <v>0</v>
      </c>
      <c r="O116">
        <v>1500000000</v>
      </c>
      <c r="P116">
        <v>1500000000</v>
      </c>
      <c r="Q116">
        <v>1448572311</v>
      </c>
      <c r="R116">
        <v>1448572311</v>
      </c>
      <c r="S116">
        <v>1448572311</v>
      </c>
    </row>
    <row r="117" spans="1:19" hidden="1" x14ac:dyDescent="0.25">
      <c r="A117">
        <v>2021</v>
      </c>
      <c r="B117" t="s">
        <v>244</v>
      </c>
      <c r="C117" t="s">
        <v>245</v>
      </c>
      <c r="D117" t="s">
        <v>1757</v>
      </c>
      <c r="E117" t="s">
        <v>304</v>
      </c>
      <c r="F117" t="s">
        <v>39</v>
      </c>
      <c r="G117" t="s">
        <v>40</v>
      </c>
      <c r="H117" t="s">
        <v>1722</v>
      </c>
      <c r="I117" t="s">
        <v>305</v>
      </c>
      <c r="J117" t="s">
        <v>1765</v>
      </c>
      <c r="K117" t="s">
        <v>1766</v>
      </c>
      <c r="L117" t="s">
        <v>1780</v>
      </c>
      <c r="M117">
        <v>219613326</v>
      </c>
      <c r="N117">
        <v>110302700</v>
      </c>
      <c r="O117">
        <v>329916026</v>
      </c>
      <c r="P117">
        <v>329916026</v>
      </c>
      <c r="Q117">
        <v>184610400</v>
      </c>
      <c r="R117">
        <v>97400000</v>
      </c>
      <c r="S117">
        <v>94400000</v>
      </c>
    </row>
    <row r="118" spans="1:19" hidden="1" x14ac:dyDescent="0.25">
      <c r="A118">
        <v>2021</v>
      </c>
      <c r="B118" t="s">
        <v>244</v>
      </c>
      <c r="C118" t="s">
        <v>245</v>
      </c>
      <c r="D118" t="s">
        <v>1757</v>
      </c>
      <c r="E118" t="s">
        <v>306</v>
      </c>
      <c r="F118" t="s">
        <v>39</v>
      </c>
      <c r="G118" t="s">
        <v>40</v>
      </c>
      <c r="H118" t="s">
        <v>1722</v>
      </c>
      <c r="I118" t="s">
        <v>307</v>
      </c>
      <c r="J118" t="s">
        <v>1765</v>
      </c>
      <c r="K118" t="s">
        <v>1766</v>
      </c>
      <c r="L118" t="s">
        <v>1767</v>
      </c>
      <c r="M118">
        <v>164709994</v>
      </c>
      <c r="N118">
        <v>-161000000</v>
      </c>
      <c r="O118">
        <v>3709994</v>
      </c>
      <c r="P118">
        <v>3709994</v>
      </c>
      <c r="Q118">
        <v>3021000</v>
      </c>
      <c r="R118">
        <v>1510500</v>
      </c>
      <c r="S118">
        <v>1510500</v>
      </c>
    </row>
    <row r="119" spans="1:19" hidden="1" x14ac:dyDescent="0.25">
      <c r="A119">
        <v>2021</v>
      </c>
      <c r="B119" t="s">
        <v>244</v>
      </c>
      <c r="C119" t="s">
        <v>245</v>
      </c>
      <c r="D119" t="s">
        <v>1757</v>
      </c>
      <c r="E119" t="s">
        <v>308</v>
      </c>
      <c r="F119" t="s">
        <v>39</v>
      </c>
      <c r="G119" t="s">
        <v>40</v>
      </c>
      <c r="H119" t="s">
        <v>1722</v>
      </c>
      <c r="I119" t="s">
        <v>309</v>
      </c>
      <c r="J119" t="s">
        <v>1765</v>
      </c>
      <c r="K119" t="s">
        <v>1766</v>
      </c>
      <c r="L119" t="s">
        <v>1781</v>
      </c>
      <c r="M119">
        <v>54903331</v>
      </c>
      <c r="N119">
        <v>0</v>
      </c>
      <c r="O119">
        <v>54903331</v>
      </c>
      <c r="P119">
        <v>54903331</v>
      </c>
      <c r="Q119">
        <v>51300000</v>
      </c>
      <c r="R119">
        <v>51300000</v>
      </c>
      <c r="S119">
        <v>45800000</v>
      </c>
    </row>
    <row r="120" spans="1:19" hidden="1" x14ac:dyDescent="0.25">
      <c r="A120">
        <v>2021</v>
      </c>
      <c r="B120" t="s">
        <v>244</v>
      </c>
      <c r="C120" t="s">
        <v>245</v>
      </c>
      <c r="D120" t="s">
        <v>1757</v>
      </c>
      <c r="E120" t="s">
        <v>310</v>
      </c>
      <c r="F120" t="s">
        <v>311</v>
      </c>
      <c r="G120" t="s">
        <v>312</v>
      </c>
      <c r="H120" t="s">
        <v>1782</v>
      </c>
      <c r="I120" t="s">
        <v>313</v>
      </c>
      <c r="J120" t="s">
        <v>1759</v>
      </c>
      <c r="K120" t="s">
        <v>1760</v>
      </c>
      <c r="L120" t="s">
        <v>1769</v>
      </c>
      <c r="M120">
        <v>0</v>
      </c>
      <c r="N120">
        <v>2761783480.9000001</v>
      </c>
      <c r="O120">
        <v>2761783480.9000001</v>
      </c>
      <c r="P120">
        <v>2186380352.71</v>
      </c>
      <c r="Q120">
        <v>2186361561.6500001</v>
      </c>
      <c r="R120">
        <v>2186361561.6500001</v>
      </c>
      <c r="S120">
        <v>2186361561.6500001</v>
      </c>
    </row>
    <row r="121" spans="1:19" hidden="1" x14ac:dyDescent="0.25">
      <c r="A121">
        <v>2021</v>
      </c>
      <c r="B121" t="s">
        <v>244</v>
      </c>
      <c r="C121" t="s">
        <v>245</v>
      </c>
      <c r="D121" t="s">
        <v>1757</v>
      </c>
      <c r="E121" t="s">
        <v>314</v>
      </c>
      <c r="F121" t="s">
        <v>311</v>
      </c>
      <c r="G121" t="s">
        <v>312</v>
      </c>
      <c r="H121" t="s">
        <v>1782</v>
      </c>
      <c r="I121" t="s">
        <v>315</v>
      </c>
      <c r="J121" t="s">
        <v>1759</v>
      </c>
      <c r="K121" t="s">
        <v>1760</v>
      </c>
      <c r="L121" t="s">
        <v>1769</v>
      </c>
      <c r="M121">
        <v>1</v>
      </c>
      <c r="N121">
        <v>0</v>
      </c>
      <c r="O121">
        <v>1</v>
      </c>
      <c r="P121">
        <v>0</v>
      </c>
      <c r="Q121">
        <v>0</v>
      </c>
      <c r="R121">
        <v>0</v>
      </c>
      <c r="S121">
        <v>0</v>
      </c>
    </row>
    <row r="122" spans="1:19" hidden="1" x14ac:dyDescent="0.25">
      <c r="A122">
        <v>2021</v>
      </c>
      <c r="B122" t="s">
        <v>244</v>
      </c>
      <c r="C122" t="s">
        <v>245</v>
      </c>
      <c r="D122" t="s">
        <v>1757</v>
      </c>
      <c r="E122" t="s">
        <v>316</v>
      </c>
      <c r="F122" t="s">
        <v>311</v>
      </c>
      <c r="G122" t="s">
        <v>312</v>
      </c>
      <c r="H122" t="s">
        <v>1782</v>
      </c>
      <c r="I122" t="s">
        <v>313</v>
      </c>
      <c r="J122" t="s">
        <v>1759</v>
      </c>
      <c r="K122" t="s">
        <v>1760</v>
      </c>
      <c r="L122" t="s">
        <v>1769</v>
      </c>
      <c r="M122">
        <v>0</v>
      </c>
      <c r="N122">
        <v>696961852</v>
      </c>
      <c r="O122">
        <v>696961852</v>
      </c>
      <c r="P122">
        <v>696961852</v>
      </c>
      <c r="Q122">
        <v>696961852</v>
      </c>
      <c r="R122">
        <v>671453337.87</v>
      </c>
      <c r="S122">
        <v>671453337.87</v>
      </c>
    </row>
    <row r="123" spans="1:19" hidden="1" x14ac:dyDescent="0.25">
      <c r="A123">
        <v>2021</v>
      </c>
      <c r="B123" t="s">
        <v>244</v>
      </c>
      <c r="C123" t="s">
        <v>245</v>
      </c>
      <c r="D123" t="s">
        <v>1757</v>
      </c>
      <c r="E123" t="s">
        <v>317</v>
      </c>
      <c r="F123" t="s">
        <v>39</v>
      </c>
      <c r="G123" t="s">
        <v>40</v>
      </c>
      <c r="H123" t="s">
        <v>1722</v>
      </c>
      <c r="I123" t="s">
        <v>318</v>
      </c>
      <c r="J123" t="s">
        <v>1759</v>
      </c>
      <c r="K123" t="s">
        <v>1760</v>
      </c>
      <c r="L123" t="s">
        <v>1770</v>
      </c>
      <c r="M123">
        <v>1500000000</v>
      </c>
      <c r="N123">
        <v>0</v>
      </c>
      <c r="O123">
        <v>1500000000</v>
      </c>
      <c r="P123">
        <v>1499992529.3</v>
      </c>
      <c r="Q123">
        <v>1389499998.8299999</v>
      </c>
      <c r="R123">
        <v>1375099998.8299999</v>
      </c>
      <c r="S123">
        <v>1363199998.8299999</v>
      </c>
    </row>
    <row r="124" spans="1:19" hidden="1" x14ac:dyDescent="0.25">
      <c r="A124">
        <v>2021</v>
      </c>
      <c r="B124" t="s">
        <v>244</v>
      </c>
      <c r="C124" t="s">
        <v>245</v>
      </c>
      <c r="D124" t="s">
        <v>1757</v>
      </c>
      <c r="E124" t="s">
        <v>319</v>
      </c>
      <c r="F124" t="s">
        <v>39</v>
      </c>
      <c r="G124" t="s">
        <v>40</v>
      </c>
      <c r="H124" t="s">
        <v>1722</v>
      </c>
      <c r="I124" t="s">
        <v>320</v>
      </c>
      <c r="J124" t="s">
        <v>1759</v>
      </c>
      <c r="K124" t="s">
        <v>1775</v>
      </c>
      <c r="L124" t="s">
        <v>1783</v>
      </c>
      <c r="M124">
        <v>700000000</v>
      </c>
      <c r="N124">
        <v>0</v>
      </c>
      <c r="O124">
        <v>700000000</v>
      </c>
      <c r="P124">
        <v>700000000</v>
      </c>
      <c r="Q124">
        <v>613369725.98000002</v>
      </c>
      <c r="R124">
        <v>321601076.77999997</v>
      </c>
      <c r="S124">
        <v>189899398.72</v>
      </c>
    </row>
    <row r="125" spans="1:19" hidden="1" x14ac:dyDescent="0.25">
      <c r="A125">
        <v>2021</v>
      </c>
      <c r="B125" t="s">
        <v>244</v>
      </c>
      <c r="C125" t="s">
        <v>245</v>
      </c>
      <c r="D125" t="s">
        <v>1757</v>
      </c>
      <c r="E125" t="s">
        <v>321</v>
      </c>
      <c r="F125" t="s">
        <v>39</v>
      </c>
      <c r="G125" t="s">
        <v>40</v>
      </c>
      <c r="H125" t="s">
        <v>1722</v>
      </c>
      <c r="I125" t="s">
        <v>322</v>
      </c>
      <c r="J125" t="s">
        <v>1759</v>
      </c>
      <c r="K125" t="s">
        <v>1775</v>
      </c>
      <c r="L125" t="s">
        <v>1776</v>
      </c>
      <c r="M125">
        <v>113100863</v>
      </c>
      <c r="N125">
        <v>0</v>
      </c>
      <c r="O125">
        <v>113100863</v>
      </c>
      <c r="P125">
        <v>113100863</v>
      </c>
      <c r="Q125">
        <v>86990795</v>
      </c>
      <c r="R125">
        <v>86990795</v>
      </c>
      <c r="S125">
        <v>65000000</v>
      </c>
    </row>
    <row r="126" spans="1:19" hidden="1" x14ac:dyDescent="0.25">
      <c r="A126">
        <v>2021</v>
      </c>
      <c r="B126" t="s">
        <v>244</v>
      </c>
      <c r="C126" t="s">
        <v>245</v>
      </c>
      <c r="D126" t="s">
        <v>1757</v>
      </c>
      <c r="E126" t="s">
        <v>323</v>
      </c>
      <c r="F126" t="s">
        <v>247</v>
      </c>
      <c r="G126" t="s">
        <v>248</v>
      </c>
      <c r="H126" t="s">
        <v>1758</v>
      </c>
      <c r="I126" t="s">
        <v>249</v>
      </c>
      <c r="J126" t="s">
        <v>1759</v>
      </c>
      <c r="K126" t="s">
        <v>1760</v>
      </c>
      <c r="L126" t="s">
        <v>1761</v>
      </c>
      <c r="M126">
        <v>0</v>
      </c>
      <c r="N126">
        <v>385642676</v>
      </c>
      <c r="O126">
        <v>385642676</v>
      </c>
      <c r="P126">
        <v>0</v>
      </c>
      <c r="Q126">
        <v>0</v>
      </c>
      <c r="R126">
        <v>0</v>
      </c>
      <c r="S126">
        <v>0</v>
      </c>
    </row>
    <row r="127" spans="1:19" hidden="1" x14ac:dyDescent="0.25">
      <c r="A127">
        <v>2021</v>
      </c>
      <c r="B127" t="s">
        <v>324</v>
      </c>
      <c r="C127" t="s">
        <v>325</v>
      </c>
      <c r="D127" t="s">
        <v>1784</v>
      </c>
      <c r="E127" t="s">
        <v>326</v>
      </c>
      <c r="F127" t="s">
        <v>79</v>
      </c>
      <c r="G127" t="s">
        <v>80</v>
      </c>
      <c r="H127" t="s">
        <v>1735</v>
      </c>
      <c r="I127" t="s">
        <v>327</v>
      </c>
      <c r="J127" t="s">
        <v>1759</v>
      </c>
      <c r="K127" t="s">
        <v>1785</v>
      </c>
      <c r="L127" t="s">
        <v>1786</v>
      </c>
      <c r="M127">
        <v>0</v>
      </c>
      <c r="N127">
        <v>2256570854</v>
      </c>
      <c r="O127">
        <v>2256570854</v>
      </c>
      <c r="P127">
        <v>2256570854</v>
      </c>
      <c r="Q127">
        <v>0</v>
      </c>
      <c r="R127">
        <v>0</v>
      </c>
      <c r="S127">
        <v>0</v>
      </c>
    </row>
    <row r="128" spans="1:19" hidden="1" x14ac:dyDescent="0.25">
      <c r="A128">
        <v>2021</v>
      </c>
      <c r="B128" t="s">
        <v>324</v>
      </c>
      <c r="C128" t="s">
        <v>325</v>
      </c>
      <c r="D128" t="s">
        <v>1784</v>
      </c>
      <c r="E128" t="s">
        <v>328</v>
      </c>
      <c r="F128" t="s">
        <v>329</v>
      </c>
      <c r="G128" t="s">
        <v>330</v>
      </c>
      <c r="H128" t="s">
        <v>1787</v>
      </c>
      <c r="I128" t="s">
        <v>331</v>
      </c>
      <c r="J128" t="s">
        <v>1759</v>
      </c>
      <c r="K128" t="s">
        <v>1785</v>
      </c>
      <c r="L128" t="s">
        <v>1786</v>
      </c>
      <c r="M128">
        <v>2201975541</v>
      </c>
      <c r="N128">
        <v>0</v>
      </c>
      <c r="O128">
        <v>2201975541</v>
      </c>
      <c r="P128">
        <v>2201975541</v>
      </c>
      <c r="Q128">
        <v>0</v>
      </c>
      <c r="R128">
        <v>0</v>
      </c>
      <c r="S128">
        <v>0</v>
      </c>
    </row>
    <row r="129" spans="1:19" hidden="1" x14ac:dyDescent="0.25">
      <c r="A129">
        <v>2021</v>
      </c>
      <c r="B129" t="s">
        <v>324</v>
      </c>
      <c r="C129" t="s">
        <v>325</v>
      </c>
      <c r="D129" t="s">
        <v>1784</v>
      </c>
      <c r="E129" t="s">
        <v>332</v>
      </c>
      <c r="F129" t="s">
        <v>105</v>
      </c>
      <c r="G129" t="s">
        <v>106</v>
      </c>
      <c r="H129" t="s">
        <v>1738</v>
      </c>
      <c r="I129" t="s">
        <v>333</v>
      </c>
      <c r="J129" t="s">
        <v>1759</v>
      </c>
      <c r="K129" t="s">
        <v>1785</v>
      </c>
      <c r="L129" t="s">
        <v>1786</v>
      </c>
      <c r="M129">
        <v>185318190</v>
      </c>
      <c r="N129">
        <v>-185318190</v>
      </c>
      <c r="O129">
        <v>0</v>
      </c>
      <c r="P129">
        <v>0</v>
      </c>
      <c r="Q129">
        <v>0</v>
      </c>
      <c r="R129">
        <v>0</v>
      </c>
      <c r="S129">
        <v>0</v>
      </c>
    </row>
    <row r="130" spans="1:19" hidden="1" x14ac:dyDescent="0.25">
      <c r="A130">
        <v>2021</v>
      </c>
      <c r="B130" t="s">
        <v>324</v>
      </c>
      <c r="C130" t="s">
        <v>325</v>
      </c>
      <c r="D130" t="s">
        <v>1784</v>
      </c>
      <c r="E130" t="s">
        <v>334</v>
      </c>
      <c r="F130" t="s">
        <v>105</v>
      </c>
      <c r="G130" t="s">
        <v>106</v>
      </c>
      <c r="H130" t="s">
        <v>1738</v>
      </c>
      <c r="I130" t="s">
        <v>335</v>
      </c>
      <c r="J130" t="s">
        <v>1759</v>
      </c>
      <c r="K130" t="s">
        <v>1785</v>
      </c>
      <c r="L130" t="s">
        <v>1786</v>
      </c>
      <c r="M130">
        <v>0</v>
      </c>
      <c r="N130">
        <v>0.44</v>
      </c>
      <c r="O130">
        <v>0.44</v>
      </c>
      <c r="P130">
        <v>0</v>
      </c>
      <c r="Q130">
        <v>0</v>
      </c>
      <c r="R130">
        <v>0</v>
      </c>
      <c r="S130">
        <v>0</v>
      </c>
    </row>
    <row r="131" spans="1:19" hidden="1" x14ac:dyDescent="0.25">
      <c r="A131">
        <v>2021</v>
      </c>
      <c r="B131" t="s">
        <v>324</v>
      </c>
      <c r="C131" t="s">
        <v>325</v>
      </c>
      <c r="D131" t="s">
        <v>1784</v>
      </c>
      <c r="E131" t="s">
        <v>336</v>
      </c>
      <c r="F131" t="s">
        <v>105</v>
      </c>
      <c r="G131" t="s">
        <v>106</v>
      </c>
      <c r="H131" t="s">
        <v>1738</v>
      </c>
      <c r="I131" t="s">
        <v>337</v>
      </c>
      <c r="J131" t="s">
        <v>1759</v>
      </c>
      <c r="K131" t="s">
        <v>1785</v>
      </c>
      <c r="L131" t="s">
        <v>1786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</row>
    <row r="132" spans="1:19" hidden="1" x14ac:dyDescent="0.25">
      <c r="A132">
        <v>2021</v>
      </c>
      <c r="B132" t="s">
        <v>324</v>
      </c>
      <c r="C132" t="s">
        <v>325</v>
      </c>
      <c r="D132" t="s">
        <v>1784</v>
      </c>
      <c r="E132" t="s">
        <v>338</v>
      </c>
      <c r="F132" t="s">
        <v>339</v>
      </c>
      <c r="G132" t="s">
        <v>340</v>
      </c>
      <c r="H132" t="s">
        <v>1788</v>
      </c>
      <c r="I132" t="s">
        <v>341</v>
      </c>
      <c r="J132" t="s">
        <v>1759</v>
      </c>
      <c r="K132" t="s">
        <v>1785</v>
      </c>
      <c r="L132" t="s">
        <v>1786</v>
      </c>
      <c r="M132">
        <v>69585022</v>
      </c>
      <c r="N132">
        <v>0</v>
      </c>
      <c r="O132">
        <v>69585022</v>
      </c>
      <c r="P132">
        <v>19334250</v>
      </c>
      <c r="Q132">
        <v>0</v>
      </c>
      <c r="R132">
        <v>0</v>
      </c>
      <c r="S132">
        <v>0</v>
      </c>
    </row>
    <row r="133" spans="1:19" hidden="1" x14ac:dyDescent="0.25">
      <c r="A133">
        <v>2021</v>
      </c>
      <c r="B133" t="s">
        <v>324</v>
      </c>
      <c r="C133" t="s">
        <v>325</v>
      </c>
      <c r="D133" t="s">
        <v>1784</v>
      </c>
      <c r="E133" t="s">
        <v>342</v>
      </c>
      <c r="F133" t="s">
        <v>343</v>
      </c>
      <c r="G133" t="s">
        <v>344</v>
      </c>
      <c r="H133" t="s">
        <v>1789</v>
      </c>
      <c r="I133" t="s">
        <v>345</v>
      </c>
      <c r="J133" t="s">
        <v>1759</v>
      </c>
      <c r="K133" t="s">
        <v>1785</v>
      </c>
      <c r="L133" t="s">
        <v>1786</v>
      </c>
      <c r="M133">
        <v>11291972</v>
      </c>
      <c r="N133">
        <v>0</v>
      </c>
      <c r="O133">
        <v>11291972</v>
      </c>
      <c r="P133">
        <v>0</v>
      </c>
      <c r="Q133">
        <v>0</v>
      </c>
      <c r="R133">
        <v>0</v>
      </c>
      <c r="S133">
        <v>0</v>
      </c>
    </row>
    <row r="134" spans="1:19" hidden="1" x14ac:dyDescent="0.25">
      <c r="A134">
        <v>2021</v>
      </c>
      <c r="B134" t="s">
        <v>324</v>
      </c>
      <c r="C134" t="s">
        <v>325</v>
      </c>
      <c r="D134" t="s">
        <v>1784</v>
      </c>
      <c r="E134" t="s">
        <v>346</v>
      </c>
      <c r="F134" t="s">
        <v>347</v>
      </c>
      <c r="G134" t="s">
        <v>348</v>
      </c>
      <c r="H134" t="s">
        <v>1790</v>
      </c>
      <c r="I134" t="s">
        <v>349</v>
      </c>
      <c r="J134" t="s">
        <v>1759</v>
      </c>
      <c r="K134" t="s">
        <v>1785</v>
      </c>
      <c r="L134" t="s">
        <v>1786</v>
      </c>
      <c r="M134">
        <v>314486520</v>
      </c>
      <c r="N134">
        <v>0</v>
      </c>
      <c r="O134">
        <v>314486520</v>
      </c>
      <c r="P134">
        <v>314486520</v>
      </c>
      <c r="Q134">
        <v>0</v>
      </c>
      <c r="R134">
        <v>0</v>
      </c>
      <c r="S134">
        <v>0</v>
      </c>
    </row>
    <row r="135" spans="1:19" hidden="1" x14ac:dyDescent="0.25">
      <c r="A135">
        <v>2021</v>
      </c>
      <c r="B135" t="s">
        <v>324</v>
      </c>
      <c r="C135" t="s">
        <v>325</v>
      </c>
      <c r="D135" t="s">
        <v>1784</v>
      </c>
      <c r="E135" t="s">
        <v>350</v>
      </c>
      <c r="F135" t="s">
        <v>347</v>
      </c>
      <c r="G135" t="s">
        <v>348</v>
      </c>
      <c r="H135" t="s">
        <v>1790</v>
      </c>
      <c r="I135" t="s">
        <v>351</v>
      </c>
      <c r="J135" t="s">
        <v>1759</v>
      </c>
      <c r="K135" t="s">
        <v>1785</v>
      </c>
      <c r="L135" t="s">
        <v>1786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</row>
    <row r="136" spans="1:19" hidden="1" x14ac:dyDescent="0.25">
      <c r="A136">
        <v>2021</v>
      </c>
      <c r="B136" t="s">
        <v>324</v>
      </c>
      <c r="C136" t="s">
        <v>325</v>
      </c>
      <c r="D136" t="s">
        <v>1784</v>
      </c>
      <c r="E136" t="s">
        <v>352</v>
      </c>
      <c r="F136" t="s">
        <v>353</v>
      </c>
      <c r="G136" t="s">
        <v>354</v>
      </c>
      <c r="H136" t="s">
        <v>1791</v>
      </c>
      <c r="I136" t="s">
        <v>355</v>
      </c>
      <c r="J136" t="s">
        <v>1759</v>
      </c>
      <c r="K136" t="s">
        <v>1785</v>
      </c>
      <c r="L136" t="s">
        <v>1786</v>
      </c>
      <c r="M136">
        <v>151851000</v>
      </c>
      <c r="N136">
        <v>0</v>
      </c>
      <c r="O136">
        <v>151851000</v>
      </c>
      <c r="P136">
        <v>83030367.159999996</v>
      </c>
      <c r="Q136">
        <v>0</v>
      </c>
      <c r="R136">
        <v>0</v>
      </c>
      <c r="S136">
        <v>0</v>
      </c>
    </row>
    <row r="137" spans="1:19" hidden="1" x14ac:dyDescent="0.25">
      <c r="A137">
        <v>2021</v>
      </c>
      <c r="B137" t="s">
        <v>324</v>
      </c>
      <c r="C137" t="s">
        <v>325</v>
      </c>
      <c r="D137" t="s">
        <v>1784</v>
      </c>
      <c r="E137" t="s">
        <v>356</v>
      </c>
      <c r="F137" t="s">
        <v>353</v>
      </c>
      <c r="G137" t="s">
        <v>354</v>
      </c>
      <c r="H137" t="s">
        <v>1791</v>
      </c>
      <c r="I137" t="s">
        <v>357</v>
      </c>
      <c r="J137" t="s">
        <v>1759</v>
      </c>
      <c r="K137" t="s">
        <v>1785</v>
      </c>
      <c r="L137" t="s">
        <v>1786</v>
      </c>
      <c r="M137">
        <v>0</v>
      </c>
      <c r="N137">
        <v>87088050</v>
      </c>
      <c r="O137">
        <v>87088050</v>
      </c>
      <c r="P137">
        <v>87088050</v>
      </c>
      <c r="Q137">
        <v>0</v>
      </c>
      <c r="R137">
        <v>0</v>
      </c>
      <c r="S137">
        <v>0</v>
      </c>
    </row>
    <row r="138" spans="1:19" hidden="1" x14ac:dyDescent="0.25">
      <c r="A138">
        <v>2021</v>
      </c>
      <c r="B138" t="s">
        <v>324</v>
      </c>
      <c r="C138" t="s">
        <v>325</v>
      </c>
      <c r="D138" t="s">
        <v>1784</v>
      </c>
      <c r="E138" t="s">
        <v>358</v>
      </c>
      <c r="F138" t="s">
        <v>176</v>
      </c>
      <c r="G138" t="s">
        <v>177</v>
      </c>
      <c r="H138" t="s">
        <v>1749</v>
      </c>
      <c r="I138" t="s">
        <v>359</v>
      </c>
      <c r="J138" t="s">
        <v>1759</v>
      </c>
      <c r="K138" t="s">
        <v>1785</v>
      </c>
      <c r="L138" t="s">
        <v>1786</v>
      </c>
      <c r="M138">
        <v>0</v>
      </c>
      <c r="N138">
        <v>4399952908.4300003</v>
      </c>
      <c r="O138">
        <v>4399952908.4300003</v>
      </c>
      <c r="P138">
        <v>4399952908</v>
      </c>
      <c r="Q138">
        <v>4399952908</v>
      </c>
      <c r="R138">
        <v>3000000000</v>
      </c>
      <c r="S138">
        <v>3000000000</v>
      </c>
    </row>
    <row r="139" spans="1:19" hidden="1" x14ac:dyDescent="0.25">
      <c r="A139">
        <v>2021</v>
      </c>
      <c r="B139" t="s">
        <v>324</v>
      </c>
      <c r="C139" t="s">
        <v>325</v>
      </c>
      <c r="D139" t="s">
        <v>1784</v>
      </c>
      <c r="E139" t="s">
        <v>360</v>
      </c>
      <c r="F139" t="s">
        <v>176</v>
      </c>
      <c r="G139" t="s">
        <v>177</v>
      </c>
      <c r="H139" t="s">
        <v>1749</v>
      </c>
      <c r="I139" t="s">
        <v>361</v>
      </c>
      <c r="J139" t="s">
        <v>1759</v>
      </c>
      <c r="K139" t="s">
        <v>1785</v>
      </c>
      <c r="L139" t="s">
        <v>1786</v>
      </c>
      <c r="M139">
        <v>5996894959</v>
      </c>
      <c r="N139">
        <v>0</v>
      </c>
      <c r="O139">
        <v>5996894959</v>
      </c>
      <c r="P139">
        <v>5996894959</v>
      </c>
      <c r="Q139">
        <v>2156604029.1199999</v>
      </c>
      <c r="R139">
        <v>412620176.12</v>
      </c>
      <c r="S139">
        <v>319692659.98000002</v>
      </c>
    </row>
    <row r="140" spans="1:19" hidden="1" x14ac:dyDescent="0.25">
      <c r="A140">
        <v>2021</v>
      </c>
      <c r="B140" t="s">
        <v>324</v>
      </c>
      <c r="C140" t="s">
        <v>325</v>
      </c>
      <c r="D140" t="s">
        <v>1784</v>
      </c>
      <c r="E140" t="s">
        <v>362</v>
      </c>
      <c r="F140" t="s">
        <v>206</v>
      </c>
      <c r="G140" t="s">
        <v>207</v>
      </c>
      <c r="H140" t="s">
        <v>1752</v>
      </c>
      <c r="I140" t="s">
        <v>363</v>
      </c>
      <c r="J140" t="s">
        <v>1792</v>
      </c>
      <c r="K140" t="s">
        <v>1793</v>
      </c>
      <c r="L140" t="s">
        <v>1794</v>
      </c>
      <c r="M140">
        <v>1140306289</v>
      </c>
      <c r="N140">
        <v>0</v>
      </c>
      <c r="O140">
        <v>1140306289</v>
      </c>
      <c r="P140">
        <v>476726913.67000002</v>
      </c>
      <c r="Q140">
        <v>0</v>
      </c>
      <c r="R140">
        <v>0</v>
      </c>
      <c r="S140">
        <v>0</v>
      </c>
    </row>
    <row r="141" spans="1:19" hidden="1" x14ac:dyDescent="0.25">
      <c r="A141">
        <v>2021</v>
      </c>
      <c r="B141" t="s">
        <v>324</v>
      </c>
      <c r="C141" t="s">
        <v>325</v>
      </c>
      <c r="D141" t="s">
        <v>1784</v>
      </c>
      <c r="E141" t="s">
        <v>364</v>
      </c>
      <c r="F141" t="s">
        <v>39</v>
      </c>
      <c r="G141" t="s">
        <v>40</v>
      </c>
      <c r="H141" t="s">
        <v>1722</v>
      </c>
      <c r="I141" t="s">
        <v>365</v>
      </c>
      <c r="J141" t="s">
        <v>1759</v>
      </c>
      <c r="K141" t="s">
        <v>1785</v>
      </c>
      <c r="L141" t="s">
        <v>1786</v>
      </c>
      <c r="M141">
        <v>4975680265</v>
      </c>
      <c r="N141">
        <v>0</v>
      </c>
      <c r="O141">
        <v>4975680265</v>
      </c>
      <c r="P141">
        <v>4975680265</v>
      </c>
      <c r="Q141">
        <v>3153728209.7600002</v>
      </c>
      <c r="R141">
        <v>2979402643.52</v>
      </c>
      <c r="S141">
        <v>2957275351.52</v>
      </c>
    </row>
    <row r="142" spans="1:19" hidden="1" x14ac:dyDescent="0.25">
      <c r="A142">
        <v>2021</v>
      </c>
      <c r="B142" t="s">
        <v>324</v>
      </c>
      <c r="C142" t="s">
        <v>325</v>
      </c>
      <c r="D142" t="s">
        <v>1784</v>
      </c>
      <c r="E142" t="s">
        <v>366</v>
      </c>
      <c r="F142" t="s">
        <v>39</v>
      </c>
      <c r="G142" t="s">
        <v>40</v>
      </c>
      <c r="H142" t="s">
        <v>1722</v>
      </c>
      <c r="I142" t="s">
        <v>367</v>
      </c>
      <c r="J142" t="s">
        <v>1759</v>
      </c>
      <c r="K142" t="s">
        <v>1785</v>
      </c>
      <c r="L142" t="s">
        <v>1795</v>
      </c>
      <c r="M142">
        <v>43377730167</v>
      </c>
      <c r="N142">
        <v>0</v>
      </c>
      <c r="O142">
        <v>43377730167</v>
      </c>
      <c r="P142">
        <v>42488610585.260002</v>
      </c>
      <c r="Q142">
        <v>41176677133.449997</v>
      </c>
      <c r="R142">
        <v>32421588559.540001</v>
      </c>
      <c r="S142">
        <v>12597459788.360001</v>
      </c>
    </row>
    <row r="143" spans="1:19" hidden="1" x14ac:dyDescent="0.25">
      <c r="A143">
        <v>2021</v>
      </c>
      <c r="B143" t="s">
        <v>324</v>
      </c>
      <c r="C143" t="s">
        <v>325</v>
      </c>
      <c r="D143" t="s">
        <v>1784</v>
      </c>
      <c r="E143" t="s">
        <v>368</v>
      </c>
      <c r="F143" t="s">
        <v>39</v>
      </c>
      <c r="G143" t="s">
        <v>40</v>
      </c>
      <c r="H143" t="s">
        <v>1722</v>
      </c>
      <c r="I143" t="s">
        <v>369</v>
      </c>
      <c r="J143" t="s">
        <v>1759</v>
      </c>
      <c r="K143" t="s">
        <v>1785</v>
      </c>
      <c r="L143" t="s">
        <v>1795</v>
      </c>
      <c r="M143">
        <v>1000000000</v>
      </c>
      <c r="N143">
        <v>0</v>
      </c>
      <c r="O143">
        <v>1000000000</v>
      </c>
      <c r="P143">
        <v>996543220</v>
      </c>
      <c r="Q143">
        <v>996543220</v>
      </c>
      <c r="R143">
        <v>996543220</v>
      </c>
      <c r="S143">
        <v>996543220</v>
      </c>
    </row>
    <row r="144" spans="1:19" hidden="1" x14ac:dyDescent="0.25">
      <c r="A144">
        <v>2021</v>
      </c>
      <c r="B144" t="s">
        <v>324</v>
      </c>
      <c r="C144" t="s">
        <v>325</v>
      </c>
      <c r="D144" t="s">
        <v>1784</v>
      </c>
      <c r="E144" t="s">
        <v>370</v>
      </c>
      <c r="F144" t="s">
        <v>39</v>
      </c>
      <c r="G144" t="s">
        <v>40</v>
      </c>
      <c r="H144" t="s">
        <v>1722</v>
      </c>
      <c r="I144" t="s">
        <v>371</v>
      </c>
      <c r="J144" t="s">
        <v>1792</v>
      </c>
      <c r="K144" t="s">
        <v>1793</v>
      </c>
      <c r="L144" t="s">
        <v>1796</v>
      </c>
      <c r="M144">
        <v>100265780</v>
      </c>
      <c r="N144">
        <v>0</v>
      </c>
      <c r="O144">
        <v>100265780</v>
      </c>
      <c r="P144">
        <v>100265780</v>
      </c>
      <c r="Q144">
        <v>0</v>
      </c>
      <c r="R144">
        <v>0</v>
      </c>
      <c r="S144">
        <v>0</v>
      </c>
    </row>
    <row r="145" spans="1:19" hidden="1" x14ac:dyDescent="0.25">
      <c r="A145">
        <v>2021</v>
      </c>
      <c r="B145" t="s">
        <v>324</v>
      </c>
      <c r="C145" t="s">
        <v>325</v>
      </c>
      <c r="D145" t="s">
        <v>1784</v>
      </c>
      <c r="E145" t="s">
        <v>372</v>
      </c>
      <c r="F145" t="s">
        <v>39</v>
      </c>
      <c r="G145" t="s">
        <v>40</v>
      </c>
      <c r="H145" t="s">
        <v>1722</v>
      </c>
      <c r="I145" t="s">
        <v>373</v>
      </c>
      <c r="J145" t="s">
        <v>1792</v>
      </c>
      <c r="K145" t="s">
        <v>1793</v>
      </c>
      <c r="L145" t="s">
        <v>1794</v>
      </c>
      <c r="M145">
        <v>3200000000</v>
      </c>
      <c r="N145">
        <v>-2600000000</v>
      </c>
      <c r="O145">
        <v>600000000</v>
      </c>
      <c r="P145">
        <v>600000000</v>
      </c>
      <c r="Q145">
        <v>46000000</v>
      </c>
      <c r="R145">
        <v>46000000</v>
      </c>
      <c r="S145">
        <v>46000000</v>
      </c>
    </row>
    <row r="146" spans="1:19" hidden="1" x14ac:dyDescent="0.25">
      <c r="A146">
        <v>2021</v>
      </c>
      <c r="B146" t="s">
        <v>324</v>
      </c>
      <c r="C146" t="s">
        <v>325</v>
      </c>
      <c r="D146" t="s">
        <v>1784</v>
      </c>
      <c r="E146" t="s">
        <v>374</v>
      </c>
      <c r="F146" t="s">
        <v>39</v>
      </c>
      <c r="G146" t="s">
        <v>40</v>
      </c>
      <c r="H146" t="s">
        <v>1722</v>
      </c>
      <c r="I146" t="s">
        <v>375</v>
      </c>
      <c r="J146" t="s">
        <v>1792</v>
      </c>
      <c r="K146" t="s">
        <v>1793</v>
      </c>
      <c r="L146" t="s">
        <v>1797</v>
      </c>
      <c r="M146">
        <v>879327063</v>
      </c>
      <c r="N146">
        <v>2600000000</v>
      </c>
      <c r="O146">
        <v>3479327063</v>
      </c>
      <c r="P146">
        <v>3479327063</v>
      </c>
      <c r="Q146">
        <v>3458627063</v>
      </c>
      <c r="R146">
        <v>72900000</v>
      </c>
      <c r="S146">
        <v>72900000</v>
      </c>
    </row>
    <row r="147" spans="1:19" hidden="1" x14ac:dyDescent="0.25">
      <c r="A147">
        <v>2021</v>
      </c>
      <c r="B147" t="s">
        <v>324</v>
      </c>
      <c r="C147" t="s">
        <v>325</v>
      </c>
      <c r="D147" t="s">
        <v>1784</v>
      </c>
      <c r="E147" t="s">
        <v>376</v>
      </c>
      <c r="F147" t="s">
        <v>39</v>
      </c>
      <c r="G147" t="s">
        <v>40</v>
      </c>
      <c r="H147" t="s">
        <v>1722</v>
      </c>
      <c r="I147" t="s">
        <v>377</v>
      </c>
      <c r="J147" t="s">
        <v>1792</v>
      </c>
      <c r="K147" t="s">
        <v>1793</v>
      </c>
      <c r="L147" t="s">
        <v>1798</v>
      </c>
      <c r="M147">
        <v>879327063</v>
      </c>
      <c r="N147">
        <v>-439663532</v>
      </c>
      <c r="O147">
        <v>439663531</v>
      </c>
      <c r="P147">
        <v>439663531</v>
      </c>
      <c r="Q147">
        <v>0</v>
      </c>
      <c r="R147">
        <v>0</v>
      </c>
      <c r="S147">
        <v>0</v>
      </c>
    </row>
    <row r="148" spans="1:19" hidden="1" x14ac:dyDescent="0.25">
      <c r="A148">
        <v>2021</v>
      </c>
      <c r="B148" t="s">
        <v>324</v>
      </c>
      <c r="C148" t="s">
        <v>325</v>
      </c>
      <c r="D148" t="s">
        <v>1784</v>
      </c>
      <c r="E148" t="s">
        <v>378</v>
      </c>
      <c r="F148" t="s">
        <v>39</v>
      </c>
      <c r="G148" t="s">
        <v>40</v>
      </c>
      <c r="H148" t="s">
        <v>1722</v>
      </c>
      <c r="I148" t="s">
        <v>379</v>
      </c>
      <c r="J148" t="s">
        <v>1792</v>
      </c>
      <c r="K148" t="s">
        <v>1793</v>
      </c>
      <c r="L148" t="s">
        <v>1799</v>
      </c>
      <c r="M148">
        <v>879327063</v>
      </c>
      <c r="N148">
        <v>0</v>
      </c>
      <c r="O148">
        <v>879327063</v>
      </c>
      <c r="P148">
        <v>879327063</v>
      </c>
      <c r="Q148">
        <v>803401937</v>
      </c>
      <c r="R148">
        <v>0</v>
      </c>
      <c r="S148">
        <v>0</v>
      </c>
    </row>
    <row r="149" spans="1:19" hidden="1" x14ac:dyDescent="0.25">
      <c r="A149">
        <v>2021</v>
      </c>
      <c r="B149" t="s">
        <v>324</v>
      </c>
      <c r="C149" t="s">
        <v>325</v>
      </c>
      <c r="D149" t="s">
        <v>1784</v>
      </c>
      <c r="E149" t="s">
        <v>380</v>
      </c>
      <c r="F149" t="s">
        <v>39</v>
      </c>
      <c r="G149" t="s">
        <v>40</v>
      </c>
      <c r="H149" t="s">
        <v>1722</v>
      </c>
      <c r="I149" t="s">
        <v>381</v>
      </c>
      <c r="J149" t="s">
        <v>1792</v>
      </c>
      <c r="K149" t="s">
        <v>1793</v>
      </c>
      <c r="L149" t="s">
        <v>1800</v>
      </c>
      <c r="M149">
        <v>879327063</v>
      </c>
      <c r="N149">
        <v>-417928532</v>
      </c>
      <c r="O149">
        <v>461398531</v>
      </c>
      <c r="P149">
        <v>461398531</v>
      </c>
      <c r="Q149">
        <v>33693900</v>
      </c>
      <c r="R149">
        <v>33693900</v>
      </c>
      <c r="S149">
        <v>33693900</v>
      </c>
    </row>
    <row r="150" spans="1:19" hidden="1" x14ac:dyDescent="0.25">
      <c r="A150">
        <v>2021</v>
      </c>
      <c r="B150" t="s">
        <v>324</v>
      </c>
      <c r="C150" t="s">
        <v>325</v>
      </c>
      <c r="D150" t="s">
        <v>1784</v>
      </c>
      <c r="E150" t="s">
        <v>382</v>
      </c>
      <c r="F150" t="s">
        <v>39</v>
      </c>
      <c r="G150" t="s">
        <v>40</v>
      </c>
      <c r="H150" t="s">
        <v>1722</v>
      </c>
      <c r="I150" t="s">
        <v>383</v>
      </c>
      <c r="J150" t="s">
        <v>1792</v>
      </c>
      <c r="K150" t="s">
        <v>1801</v>
      </c>
      <c r="L150" t="s">
        <v>1802</v>
      </c>
      <c r="M150">
        <v>439663531</v>
      </c>
      <c r="N150">
        <v>0</v>
      </c>
      <c r="O150">
        <v>439663531</v>
      </c>
      <c r="P150">
        <v>439663431</v>
      </c>
      <c r="Q150">
        <v>426880000</v>
      </c>
      <c r="R150">
        <v>426880000</v>
      </c>
      <c r="S150">
        <v>173380000</v>
      </c>
    </row>
    <row r="151" spans="1:19" hidden="1" x14ac:dyDescent="0.25">
      <c r="A151">
        <v>2021</v>
      </c>
      <c r="B151" t="s">
        <v>324</v>
      </c>
      <c r="C151" t="s">
        <v>325</v>
      </c>
      <c r="D151" t="s">
        <v>1784</v>
      </c>
      <c r="E151" t="s">
        <v>384</v>
      </c>
      <c r="F151" t="s">
        <v>39</v>
      </c>
      <c r="G151" t="s">
        <v>40</v>
      </c>
      <c r="H151" t="s">
        <v>1722</v>
      </c>
      <c r="I151" t="s">
        <v>385</v>
      </c>
      <c r="J151" t="s">
        <v>1792</v>
      </c>
      <c r="K151" t="s">
        <v>1801</v>
      </c>
      <c r="L151" t="s">
        <v>1803</v>
      </c>
      <c r="M151">
        <v>489255710</v>
      </c>
      <c r="N151">
        <v>0</v>
      </c>
      <c r="O151">
        <v>489255710</v>
      </c>
      <c r="P151">
        <v>489200000</v>
      </c>
      <c r="Q151">
        <v>489200000</v>
      </c>
      <c r="R151">
        <v>489200000</v>
      </c>
      <c r="S151">
        <v>391360000</v>
      </c>
    </row>
    <row r="152" spans="1:19" hidden="1" x14ac:dyDescent="0.25">
      <c r="A152">
        <v>2021</v>
      </c>
      <c r="B152" t="s">
        <v>324</v>
      </c>
      <c r="C152" t="s">
        <v>325</v>
      </c>
      <c r="D152" t="s">
        <v>1784</v>
      </c>
      <c r="E152" t="s">
        <v>386</v>
      </c>
      <c r="F152" t="s">
        <v>39</v>
      </c>
      <c r="G152" t="s">
        <v>40</v>
      </c>
      <c r="H152" t="s">
        <v>1722</v>
      </c>
      <c r="I152" t="s">
        <v>387</v>
      </c>
      <c r="J152" t="s">
        <v>1792</v>
      </c>
      <c r="K152" t="s">
        <v>1801</v>
      </c>
      <c r="L152" t="s">
        <v>1803</v>
      </c>
      <c r="M152">
        <v>1</v>
      </c>
      <c r="N152">
        <v>0</v>
      </c>
      <c r="O152">
        <v>1</v>
      </c>
      <c r="P152">
        <v>0</v>
      </c>
      <c r="Q152">
        <v>0</v>
      </c>
      <c r="R152">
        <v>0</v>
      </c>
      <c r="S152">
        <v>0</v>
      </c>
    </row>
    <row r="153" spans="1:19" hidden="1" x14ac:dyDescent="0.25">
      <c r="A153">
        <v>2021</v>
      </c>
      <c r="B153" t="s">
        <v>324</v>
      </c>
      <c r="C153" t="s">
        <v>325</v>
      </c>
      <c r="D153" t="s">
        <v>1784</v>
      </c>
      <c r="E153" t="s">
        <v>388</v>
      </c>
      <c r="F153" t="s">
        <v>39</v>
      </c>
      <c r="G153" t="s">
        <v>40</v>
      </c>
      <c r="H153" t="s">
        <v>1722</v>
      </c>
      <c r="I153" t="s">
        <v>389</v>
      </c>
      <c r="J153" t="s">
        <v>1759</v>
      </c>
      <c r="K153" t="s">
        <v>1785</v>
      </c>
      <c r="L153" t="s">
        <v>1786</v>
      </c>
      <c r="M153">
        <v>0</v>
      </c>
      <c r="N153">
        <v>812317629.10000002</v>
      </c>
      <c r="O153">
        <v>812317629.10000002</v>
      </c>
      <c r="P153">
        <v>812317629</v>
      </c>
      <c r="Q153">
        <v>37556400</v>
      </c>
      <c r="R153">
        <v>37556400</v>
      </c>
      <c r="S153">
        <v>37556400</v>
      </c>
    </row>
    <row r="154" spans="1:19" hidden="1" x14ac:dyDescent="0.25">
      <c r="A154">
        <v>2021</v>
      </c>
      <c r="B154" t="s">
        <v>324</v>
      </c>
      <c r="C154" t="s">
        <v>325</v>
      </c>
      <c r="D154" t="s">
        <v>1784</v>
      </c>
      <c r="E154" t="s">
        <v>390</v>
      </c>
      <c r="F154" t="s">
        <v>39</v>
      </c>
      <c r="G154" t="s">
        <v>40</v>
      </c>
      <c r="H154" t="s">
        <v>1722</v>
      </c>
      <c r="I154" t="s">
        <v>391</v>
      </c>
      <c r="J154" t="s">
        <v>1759</v>
      </c>
      <c r="K154" t="s">
        <v>1785</v>
      </c>
      <c r="L154" t="s">
        <v>1795</v>
      </c>
      <c r="M154">
        <v>0</v>
      </c>
      <c r="N154">
        <v>4862317629.1099997</v>
      </c>
      <c r="O154">
        <v>4862317629.1099997</v>
      </c>
      <c r="P154">
        <v>4862317629</v>
      </c>
      <c r="Q154">
        <v>4862317629</v>
      </c>
      <c r="R154">
        <v>4862317629</v>
      </c>
      <c r="S154">
        <v>0</v>
      </c>
    </row>
    <row r="155" spans="1:19" hidden="1" x14ac:dyDescent="0.25">
      <c r="A155">
        <v>2021</v>
      </c>
      <c r="B155" t="s">
        <v>324</v>
      </c>
      <c r="C155" t="s">
        <v>325</v>
      </c>
      <c r="D155" t="s">
        <v>1784</v>
      </c>
      <c r="E155" t="s">
        <v>392</v>
      </c>
      <c r="F155" t="s">
        <v>393</v>
      </c>
      <c r="G155" t="s">
        <v>394</v>
      </c>
      <c r="H155" t="s">
        <v>1804</v>
      </c>
      <c r="I155" t="s">
        <v>395</v>
      </c>
      <c r="J155" t="s">
        <v>1792</v>
      </c>
      <c r="K155" t="s">
        <v>1793</v>
      </c>
      <c r="L155" t="s">
        <v>1797</v>
      </c>
      <c r="M155">
        <v>89871000</v>
      </c>
      <c r="N155">
        <v>-89871000</v>
      </c>
      <c r="O155">
        <v>0</v>
      </c>
      <c r="P155">
        <v>0</v>
      </c>
      <c r="Q155">
        <v>0</v>
      </c>
      <c r="R155">
        <v>0</v>
      </c>
      <c r="S155">
        <v>0</v>
      </c>
    </row>
    <row r="156" spans="1:19" hidden="1" x14ac:dyDescent="0.25">
      <c r="A156">
        <v>2021</v>
      </c>
      <c r="B156" t="s">
        <v>396</v>
      </c>
      <c r="C156" t="s">
        <v>397</v>
      </c>
      <c r="D156" t="s">
        <v>1805</v>
      </c>
      <c r="E156" t="s">
        <v>398</v>
      </c>
      <c r="F156" t="s">
        <v>399</v>
      </c>
      <c r="G156" t="s">
        <v>400</v>
      </c>
      <c r="H156" t="s">
        <v>1806</v>
      </c>
      <c r="I156" t="s">
        <v>401</v>
      </c>
      <c r="J156" t="s">
        <v>1759</v>
      </c>
      <c r="K156" t="s">
        <v>1807</v>
      </c>
      <c r="L156" t="s">
        <v>1808</v>
      </c>
      <c r="M156">
        <v>0</v>
      </c>
      <c r="N156">
        <v>4860564</v>
      </c>
      <c r="O156">
        <v>4860564</v>
      </c>
      <c r="P156">
        <v>0</v>
      </c>
      <c r="Q156">
        <v>0</v>
      </c>
      <c r="R156">
        <v>0</v>
      </c>
      <c r="S156">
        <v>0</v>
      </c>
    </row>
    <row r="157" spans="1:19" hidden="1" x14ac:dyDescent="0.25">
      <c r="A157">
        <v>2021</v>
      </c>
      <c r="B157" t="s">
        <v>396</v>
      </c>
      <c r="C157" t="s">
        <v>397</v>
      </c>
      <c r="D157" t="s">
        <v>1805</v>
      </c>
      <c r="E157" t="s">
        <v>402</v>
      </c>
      <c r="F157" t="s">
        <v>399</v>
      </c>
      <c r="G157" t="s">
        <v>400</v>
      </c>
      <c r="H157" t="s">
        <v>1806</v>
      </c>
      <c r="I157" t="s">
        <v>403</v>
      </c>
      <c r="J157" t="s">
        <v>1759</v>
      </c>
      <c r="K157" t="s">
        <v>1807</v>
      </c>
      <c r="L157" t="s">
        <v>1808</v>
      </c>
      <c r="M157">
        <v>0</v>
      </c>
      <c r="N157">
        <v>807314</v>
      </c>
      <c r="O157">
        <v>807314</v>
      </c>
      <c r="P157">
        <v>0</v>
      </c>
      <c r="Q157">
        <v>0</v>
      </c>
      <c r="R157">
        <v>0</v>
      </c>
      <c r="S157">
        <v>0</v>
      </c>
    </row>
    <row r="158" spans="1:19" hidden="1" x14ac:dyDescent="0.25">
      <c r="A158">
        <v>2021</v>
      </c>
      <c r="B158" t="s">
        <v>396</v>
      </c>
      <c r="C158" t="s">
        <v>397</v>
      </c>
      <c r="D158" t="s">
        <v>1805</v>
      </c>
      <c r="E158" t="s">
        <v>404</v>
      </c>
      <c r="F158" t="s">
        <v>39</v>
      </c>
      <c r="G158" t="s">
        <v>40</v>
      </c>
      <c r="H158" t="s">
        <v>1722</v>
      </c>
      <c r="I158" t="s">
        <v>405</v>
      </c>
      <c r="J158" t="s">
        <v>1759</v>
      </c>
      <c r="K158" t="s">
        <v>1807</v>
      </c>
      <c r="L158" t="s">
        <v>1808</v>
      </c>
      <c r="M158">
        <v>14909239081</v>
      </c>
      <c r="N158">
        <v>0</v>
      </c>
      <c r="O158">
        <v>14909239081</v>
      </c>
      <c r="P158">
        <v>14908194261.82</v>
      </c>
      <c r="Q158">
        <v>14600716923.18</v>
      </c>
      <c r="R158">
        <v>11378344318.809999</v>
      </c>
      <c r="S158">
        <v>10519385045.809999</v>
      </c>
    </row>
    <row r="159" spans="1:19" hidden="1" x14ac:dyDescent="0.25">
      <c r="A159">
        <v>2021</v>
      </c>
      <c r="B159" t="s">
        <v>406</v>
      </c>
      <c r="C159" t="s">
        <v>407</v>
      </c>
      <c r="D159" t="s">
        <v>1809</v>
      </c>
      <c r="E159" t="s">
        <v>408</v>
      </c>
      <c r="F159" t="s">
        <v>39</v>
      </c>
      <c r="G159" t="s">
        <v>40</v>
      </c>
      <c r="H159" t="s">
        <v>1722</v>
      </c>
      <c r="I159" t="s">
        <v>409</v>
      </c>
      <c r="J159" t="s">
        <v>1759</v>
      </c>
      <c r="K159" t="s">
        <v>1810</v>
      </c>
      <c r="L159" t="s">
        <v>1811</v>
      </c>
      <c r="M159">
        <v>800000000</v>
      </c>
      <c r="N159">
        <v>0</v>
      </c>
      <c r="O159">
        <v>800000000</v>
      </c>
      <c r="P159">
        <v>800000000</v>
      </c>
      <c r="Q159">
        <v>673499266</v>
      </c>
      <c r="R159">
        <v>596349266</v>
      </c>
      <c r="S159">
        <v>567842600</v>
      </c>
    </row>
    <row r="160" spans="1:19" hidden="1" x14ac:dyDescent="0.25">
      <c r="A160">
        <v>2021</v>
      </c>
      <c r="B160" t="s">
        <v>406</v>
      </c>
      <c r="C160" t="s">
        <v>407</v>
      </c>
      <c r="D160" t="s">
        <v>1809</v>
      </c>
      <c r="E160" t="s">
        <v>410</v>
      </c>
      <c r="F160" t="s">
        <v>411</v>
      </c>
      <c r="G160" t="s">
        <v>412</v>
      </c>
      <c r="H160" t="s">
        <v>1812</v>
      </c>
      <c r="I160" t="s">
        <v>413</v>
      </c>
      <c r="J160" t="s">
        <v>1712</v>
      </c>
      <c r="K160" t="s">
        <v>1813</v>
      </c>
      <c r="L160" t="s">
        <v>1814</v>
      </c>
      <c r="M160">
        <v>45888000000</v>
      </c>
      <c r="N160">
        <v>0</v>
      </c>
      <c r="O160">
        <v>45888000000</v>
      </c>
      <c r="P160">
        <v>45793420301</v>
      </c>
      <c r="Q160">
        <v>42729387892</v>
      </c>
      <c r="R160">
        <v>26432789365</v>
      </c>
      <c r="S160">
        <v>23954428066</v>
      </c>
    </row>
    <row r="161" spans="1:19" hidden="1" x14ac:dyDescent="0.25">
      <c r="A161">
        <v>2021</v>
      </c>
      <c r="B161" t="s">
        <v>406</v>
      </c>
      <c r="C161" t="s">
        <v>407</v>
      </c>
      <c r="D161" t="s">
        <v>1809</v>
      </c>
      <c r="E161" t="s">
        <v>414</v>
      </c>
      <c r="F161" t="s">
        <v>411</v>
      </c>
      <c r="G161" t="s">
        <v>412</v>
      </c>
      <c r="H161" t="s">
        <v>1812</v>
      </c>
      <c r="I161" t="s">
        <v>415</v>
      </c>
      <c r="J161" t="s">
        <v>1712</v>
      </c>
      <c r="K161" t="s">
        <v>1813</v>
      </c>
      <c r="L161" t="s">
        <v>1814</v>
      </c>
      <c r="M161">
        <v>0</v>
      </c>
      <c r="N161">
        <v>11566769946</v>
      </c>
      <c r="O161">
        <v>11566769946</v>
      </c>
      <c r="P161">
        <v>3000000000</v>
      </c>
      <c r="Q161">
        <v>3000000000</v>
      </c>
      <c r="R161">
        <v>0</v>
      </c>
      <c r="S161">
        <v>0</v>
      </c>
    </row>
    <row r="162" spans="1:19" hidden="1" x14ac:dyDescent="0.25">
      <c r="A162">
        <v>2021</v>
      </c>
      <c r="B162" t="s">
        <v>406</v>
      </c>
      <c r="C162" t="s">
        <v>407</v>
      </c>
      <c r="D162" t="s">
        <v>1809</v>
      </c>
      <c r="E162" t="s">
        <v>416</v>
      </c>
      <c r="F162" t="s">
        <v>105</v>
      </c>
      <c r="G162" t="s">
        <v>106</v>
      </c>
      <c r="H162" t="s">
        <v>1738</v>
      </c>
      <c r="I162" t="s">
        <v>417</v>
      </c>
      <c r="J162" t="s">
        <v>1712</v>
      </c>
      <c r="K162" t="s">
        <v>1813</v>
      </c>
      <c r="L162" t="s">
        <v>1815</v>
      </c>
      <c r="M162">
        <v>0</v>
      </c>
      <c r="N162">
        <v>250000000</v>
      </c>
      <c r="O162">
        <v>250000000</v>
      </c>
      <c r="P162">
        <v>0</v>
      </c>
      <c r="Q162">
        <v>0</v>
      </c>
      <c r="R162">
        <v>0</v>
      </c>
      <c r="S162">
        <v>0</v>
      </c>
    </row>
    <row r="163" spans="1:19" hidden="1" x14ac:dyDescent="0.25">
      <c r="A163">
        <v>2021</v>
      </c>
      <c r="B163" t="s">
        <v>406</v>
      </c>
      <c r="C163" t="s">
        <v>407</v>
      </c>
      <c r="D163" t="s">
        <v>1809</v>
      </c>
      <c r="E163" t="s">
        <v>418</v>
      </c>
      <c r="F163" t="s">
        <v>105</v>
      </c>
      <c r="G163" t="s">
        <v>106</v>
      </c>
      <c r="H163" t="s">
        <v>1738</v>
      </c>
      <c r="I163" t="s">
        <v>419</v>
      </c>
      <c r="J163" t="s">
        <v>1759</v>
      </c>
      <c r="K163" t="s">
        <v>1816</v>
      </c>
      <c r="L163" t="s">
        <v>1817</v>
      </c>
      <c r="M163">
        <v>0</v>
      </c>
      <c r="N163">
        <v>250000000</v>
      </c>
      <c r="O163">
        <v>250000000</v>
      </c>
      <c r="P163">
        <v>250000000</v>
      </c>
      <c r="Q163">
        <v>250000000</v>
      </c>
      <c r="R163">
        <v>219474441</v>
      </c>
      <c r="S163">
        <v>219474441</v>
      </c>
    </row>
    <row r="164" spans="1:19" hidden="1" x14ac:dyDescent="0.25">
      <c r="A164">
        <v>2021</v>
      </c>
      <c r="B164" t="s">
        <v>406</v>
      </c>
      <c r="C164" t="s">
        <v>407</v>
      </c>
      <c r="D164" t="s">
        <v>1809</v>
      </c>
      <c r="E164" t="s">
        <v>420</v>
      </c>
      <c r="F164" t="s">
        <v>421</v>
      </c>
      <c r="G164" t="s">
        <v>422</v>
      </c>
      <c r="H164" t="s">
        <v>1818</v>
      </c>
      <c r="I164" t="s">
        <v>423</v>
      </c>
      <c r="J164" t="s">
        <v>1712</v>
      </c>
      <c r="K164" t="s">
        <v>1813</v>
      </c>
      <c r="L164" t="s">
        <v>1819</v>
      </c>
      <c r="M164">
        <v>0</v>
      </c>
      <c r="N164">
        <v>110771</v>
      </c>
      <c r="O164">
        <v>110771</v>
      </c>
      <c r="P164">
        <v>0</v>
      </c>
      <c r="Q164">
        <v>0</v>
      </c>
      <c r="R164">
        <v>0</v>
      </c>
      <c r="S164">
        <v>0</v>
      </c>
    </row>
    <row r="165" spans="1:19" hidden="1" x14ac:dyDescent="0.25">
      <c r="A165">
        <v>2021</v>
      </c>
      <c r="B165" t="s">
        <v>406</v>
      </c>
      <c r="C165" t="s">
        <v>407</v>
      </c>
      <c r="D165" t="s">
        <v>1809</v>
      </c>
      <c r="E165" t="s">
        <v>424</v>
      </c>
      <c r="F165" t="s">
        <v>421</v>
      </c>
      <c r="G165" t="s">
        <v>422</v>
      </c>
      <c r="H165" t="s">
        <v>1818</v>
      </c>
      <c r="I165" t="s">
        <v>425</v>
      </c>
      <c r="J165" t="s">
        <v>1712</v>
      </c>
      <c r="K165" t="s">
        <v>1813</v>
      </c>
      <c r="L165" t="s">
        <v>1819</v>
      </c>
      <c r="M165">
        <v>0</v>
      </c>
      <c r="N165">
        <v>48977</v>
      </c>
      <c r="O165">
        <v>48977</v>
      </c>
      <c r="P165">
        <v>0</v>
      </c>
      <c r="Q165">
        <v>0</v>
      </c>
      <c r="R165">
        <v>0</v>
      </c>
      <c r="S165">
        <v>0</v>
      </c>
    </row>
    <row r="166" spans="1:19" hidden="1" x14ac:dyDescent="0.25">
      <c r="A166">
        <v>2021</v>
      </c>
      <c r="B166" t="s">
        <v>406</v>
      </c>
      <c r="C166" t="s">
        <v>407</v>
      </c>
      <c r="D166" t="s">
        <v>1809</v>
      </c>
      <c r="E166" t="s">
        <v>426</v>
      </c>
      <c r="F166" t="s">
        <v>150</v>
      </c>
      <c r="G166" t="s">
        <v>151</v>
      </c>
      <c r="H166" t="s">
        <v>1745</v>
      </c>
      <c r="I166" t="s">
        <v>427</v>
      </c>
      <c r="J166" t="s">
        <v>1792</v>
      </c>
      <c r="K166" t="s">
        <v>1820</v>
      </c>
      <c r="L166" t="s">
        <v>1821</v>
      </c>
      <c r="M166">
        <v>0</v>
      </c>
      <c r="N166">
        <v>14910027</v>
      </c>
      <c r="O166">
        <v>14910027</v>
      </c>
      <c r="P166">
        <v>14910027</v>
      </c>
      <c r="Q166">
        <v>0</v>
      </c>
      <c r="R166">
        <v>0</v>
      </c>
      <c r="S166">
        <v>0</v>
      </c>
    </row>
    <row r="167" spans="1:19" hidden="1" x14ac:dyDescent="0.25">
      <c r="A167">
        <v>2021</v>
      </c>
      <c r="B167" t="s">
        <v>406</v>
      </c>
      <c r="C167" t="s">
        <v>407</v>
      </c>
      <c r="D167" t="s">
        <v>1809</v>
      </c>
      <c r="E167" t="s">
        <v>428</v>
      </c>
      <c r="F167" t="s">
        <v>429</v>
      </c>
      <c r="G167" t="s">
        <v>430</v>
      </c>
      <c r="H167" t="s">
        <v>1822</v>
      </c>
      <c r="I167" t="s">
        <v>431</v>
      </c>
      <c r="J167" t="s">
        <v>1712</v>
      </c>
      <c r="K167" t="s">
        <v>1813</v>
      </c>
      <c r="L167" t="s">
        <v>1815</v>
      </c>
      <c r="M167">
        <v>573315000</v>
      </c>
      <c r="N167">
        <v>0</v>
      </c>
      <c r="O167">
        <v>573315000</v>
      </c>
      <c r="P167">
        <v>0</v>
      </c>
      <c r="Q167">
        <v>0</v>
      </c>
      <c r="R167">
        <v>0</v>
      </c>
      <c r="S167">
        <v>0</v>
      </c>
    </row>
    <row r="168" spans="1:19" hidden="1" x14ac:dyDescent="0.25">
      <c r="A168">
        <v>2021</v>
      </c>
      <c r="B168" t="s">
        <v>406</v>
      </c>
      <c r="C168" t="s">
        <v>407</v>
      </c>
      <c r="D168" t="s">
        <v>1809</v>
      </c>
      <c r="E168" t="s">
        <v>432</v>
      </c>
      <c r="F168" t="s">
        <v>429</v>
      </c>
      <c r="G168" t="s">
        <v>430</v>
      </c>
      <c r="H168" t="s">
        <v>1822</v>
      </c>
      <c r="I168" t="s">
        <v>433</v>
      </c>
      <c r="J168" t="s">
        <v>1712</v>
      </c>
      <c r="K168" t="s">
        <v>1813</v>
      </c>
      <c r="L168" t="s">
        <v>1815</v>
      </c>
      <c r="M168">
        <v>0</v>
      </c>
      <c r="N168">
        <v>102190356</v>
      </c>
      <c r="O168">
        <v>102190356</v>
      </c>
      <c r="P168">
        <v>102190356</v>
      </c>
      <c r="Q168">
        <v>102190356</v>
      </c>
      <c r="R168">
        <v>102190356</v>
      </c>
      <c r="S168">
        <v>102190356</v>
      </c>
    </row>
    <row r="169" spans="1:19" hidden="1" x14ac:dyDescent="0.25">
      <c r="A169">
        <v>2021</v>
      </c>
      <c r="B169" t="s">
        <v>406</v>
      </c>
      <c r="C169" t="s">
        <v>407</v>
      </c>
      <c r="D169" t="s">
        <v>1809</v>
      </c>
      <c r="E169" t="s">
        <v>434</v>
      </c>
      <c r="F169" t="s">
        <v>170</v>
      </c>
      <c r="G169" t="s">
        <v>171</v>
      </c>
      <c r="H169" t="s">
        <v>1748</v>
      </c>
      <c r="I169" t="s">
        <v>435</v>
      </c>
      <c r="J169" t="s">
        <v>1712</v>
      </c>
      <c r="K169" t="s">
        <v>1813</v>
      </c>
      <c r="L169" t="s">
        <v>1815</v>
      </c>
      <c r="M169">
        <v>1002562778</v>
      </c>
      <c r="N169">
        <v>-1002562778</v>
      </c>
      <c r="O169">
        <v>0</v>
      </c>
      <c r="P169">
        <v>0</v>
      </c>
      <c r="Q169">
        <v>0</v>
      </c>
      <c r="R169">
        <v>0</v>
      </c>
      <c r="S169">
        <v>0</v>
      </c>
    </row>
    <row r="170" spans="1:19" hidden="1" x14ac:dyDescent="0.25">
      <c r="A170">
        <v>2021</v>
      </c>
      <c r="B170" t="s">
        <v>406</v>
      </c>
      <c r="C170" t="s">
        <v>407</v>
      </c>
      <c r="D170" t="s">
        <v>1809</v>
      </c>
      <c r="E170" t="s">
        <v>436</v>
      </c>
      <c r="F170" t="s">
        <v>176</v>
      </c>
      <c r="G170" t="s">
        <v>177</v>
      </c>
      <c r="H170" t="s">
        <v>1749</v>
      </c>
      <c r="I170" t="s">
        <v>437</v>
      </c>
      <c r="J170" t="s">
        <v>1792</v>
      </c>
      <c r="K170" t="s">
        <v>1793</v>
      </c>
      <c r="L170" t="s">
        <v>1823</v>
      </c>
      <c r="M170">
        <v>1000000000</v>
      </c>
      <c r="N170">
        <v>0</v>
      </c>
      <c r="O170">
        <v>1000000000</v>
      </c>
      <c r="P170">
        <v>1000000000</v>
      </c>
      <c r="Q170">
        <v>997305165</v>
      </c>
      <c r="R170">
        <v>206219637</v>
      </c>
      <c r="S170">
        <v>206219637</v>
      </c>
    </row>
    <row r="171" spans="1:19" hidden="1" x14ac:dyDescent="0.25">
      <c r="A171">
        <v>2021</v>
      </c>
      <c r="B171" t="s">
        <v>406</v>
      </c>
      <c r="C171" t="s">
        <v>407</v>
      </c>
      <c r="D171" t="s">
        <v>1809</v>
      </c>
      <c r="E171" t="s">
        <v>438</v>
      </c>
      <c r="F171" t="s">
        <v>439</v>
      </c>
      <c r="G171" t="s">
        <v>440</v>
      </c>
      <c r="H171" t="s">
        <v>1824</v>
      </c>
      <c r="I171" t="s">
        <v>441</v>
      </c>
      <c r="J171" t="s">
        <v>1712</v>
      </c>
      <c r="K171" t="s">
        <v>1813</v>
      </c>
      <c r="L171" t="s">
        <v>1825</v>
      </c>
      <c r="M171">
        <v>0</v>
      </c>
      <c r="N171">
        <v>1413927836.52</v>
      </c>
      <c r="O171">
        <v>1413927836.52</v>
      </c>
      <c r="P171">
        <v>1413927836.52</v>
      </c>
      <c r="Q171">
        <v>0</v>
      </c>
      <c r="R171">
        <v>0</v>
      </c>
      <c r="S171">
        <v>0</v>
      </c>
    </row>
    <row r="172" spans="1:19" hidden="1" x14ac:dyDescent="0.25">
      <c r="A172">
        <v>2021</v>
      </c>
      <c r="B172" t="s">
        <v>406</v>
      </c>
      <c r="C172" t="s">
        <v>407</v>
      </c>
      <c r="D172" t="s">
        <v>1809</v>
      </c>
      <c r="E172" t="s">
        <v>442</v>
      </c>
      <c r="F172" t="s">
        <v>202</v>
      </c>
      <c r="G172" t="s">
        <v>203</v>
      </c>
      <c r="H172" t="s">
        <v>1751</v>
      </c>
      <c r="I172" t="s">
        <v>443</v>
      </c>
      <c r="J172" t="s">
        <v>1712</v>
      </c>
      <c r="K172" t="s">
        <v>1813</v>
      </c>
      <c r="L172" t="s">
        <v>1819</v>
      </c>
      <c r="M172">
        <v>0</v>
      </c>
      <c r="N172">
        <v>105273311</v>
      </c>
      <c r="O172">
        <v>105273311</v>
      </c>
      <c r="P172">
        <v>105273311</v>
      </c>
      <c r="Q172">
        <v>105273311</v>
      </c>
      <c r="R172">
        <v>105273311</v>
      </c>
      <c r="S172">
        <v>105273311</v>
      </c>
    </row>
    <row r="173" spans="1:19" hidden="1" x14ac:dyDescent="0.25">
      <c r="A173">
        <v>2021</v>
      </c>
      <c r="B173" t="s">
        <v>406</v>
      </c>
      <c r="C173" t="s">
        <v>407</v>
      </c>
      <c r="D173" t="s">
        <v>1809</v>
      </c>
      <c r="E173" t="s">
        <v>444</v>
      </c>
      <c r="F173" t="s">
        <v>202</v>
      </c>
      <c r="G173" t="s">
        <v>203</v>
      </c>
      <c r="H173" t="s">
        <v>1751</v>
      </c>
      <c r="I173" t="s">
        <v>445</v>
      </c>
      <c r="J173" t="s">
        <v>1712</v>
      </c>
      <c r="K173" t="s">
        <v>1813</v>
      </c>
      <c r="L173" t="s">
        <v>1819</v>
      </c>
      <c r="M173">
        <v>0</v>
      </c>
      <c r="N173">
        <v>104818650</v>
      </c>
      <c r="O173">
        <v>104818650</v>
      </c>
      <c r="P173">
        <v>104818650</v>
      </c>
      <c r="Q173">
        <v>104818650</v>
      </c>
      <c r="R173">
        <v>104818650</v>
      </c>
      <c r="S173">
        <v>104818650</v>
      </c>
    </row>
    <row r="174" spans="1:19" hidden="1" x14ac:dyDescent="0.25">
      <c r="A174">
        <v>2021</v>
      </c>
      <c r="B174" t="s">
        <v>406</v>
      </c>
      <c r="C174" t="s">
        <v>407</v>
      </c>
      <c r="D174" t="s">
        <v>1809</v>
      </c>
      <c r="E174" t="s">
        <v>446</v>
      </c>
      <c r="F174" t="s">
        <v>202</v>
      </c>
      <c r="G174" t="s">
        <v>203</v>
      </c>
      <c r="H174" t="s">
        <v>1751</v>
      </c>
      <c r="I174" t="s">
        <v>447</v>
      </c>
      <c r="J174" t="s">
        <v>1712</v>
      </c>
      <c r="K174" t="s">
        <v>1813</v>
      </c>
      <c r="L174" t="s">
        <v>1819</v>
      </c>
      <c r="M174">
        <v>104507887</v>
      </c>
      <c r="N174">
        <v>0</v>
      </c>
      <c r="O174">
        <v>104507887</v>
      </c>
      <c r="P174">
        <v>104507887</v>
      </c>
      <c r="Q174">
        <v>104507887</v>
      </c>
      <c r="R174">
        <v>87038970.560000002</v>
      </c>
      <c r="S174">
        <v>87038970.560000002</v>
      </c>
    </row>
    <row r="175" spans="1:19" hidden="1" x14ac:dyDescent="0.25">
      <c r="A175">
        <v>2021</v>
      </c>
      <c r="B175" t="s">
        <v>406</v>
      </c>
      <c r="C175" t="s">
        <v>407</v>
      </c>
      <c r="D175" t="s">
        <v>1809</v>
      </c>
      <c r="E175" t="s">
        <v>448</v>
      </c>
      <c r="F175" t="s">
        <v>206</v>
      </c>
      <c r="G175" t="s">
        <v>207</v>
      </c>
      <c r="H175" t="s">
        <v>1752</v>
      </c>
      <c r="I175" t="s">
        <v>449</v>
      </c>
      <c r="J175" t="s">
        <v>1759</v>
      </c>
      <c r="K175" t="s">
        <v>1816</v>
      </c>
      <c r="L175" t="s">
        <v>1817</v>
      </c>
      <c r="M175">
        <v>100000000</v>
      </c>
      <c r="N175">
        <v>0</v>
      </c>
      <c r="O175">
        <v>100000000</v>
      </c>
      <c r="P175">
        <v>0</v>
      </c>
      <c r="Q175">
        <v>0</v>
      </c>
      <c r="R175">
        <v>0</v>
      </c>
      <c r="S175">
        <v>0</v>
      </c>
    </row>
    <row r="176" spans="1:19" hidden="1" x14ac:dyDescent="0.25">
      <c r="A176">
        <v>2021</v>
      </c>
      <c r="B176" t="s">
        <v>406</v>
      </c>
      <c r="C176" t="s">
        <v>407</v>
      </c>
      <c r="D176" t="s">
        <v>1809</v>
      </c>
      <c r="E176" t="s">
        <v>450</v>
      </c>
      <c r="F176" t="s">
        <v>451</v>
      </c>
      <c r="G176" t="s">
        <v>452</v>
      </c>
      <c r="H176" t="s">
        <v>1826</v>
      </c>
      <c r="I176" t="s">
        <v>453</v>
      </c>
      <c r="J176" t="s">
        <v>1712</v>
      </c>
      <c r="K176" t="s">
        <v>1813</v>
      </c>
      <c r="L176" t="s">
        <v>1815</v>
      </c>
      <c r="M176">
        <v>0</v>
      </c>
      <c r="N176">
        <v>210552595</v>
      </c>
      <c r="O176">
        <v>210552595</v>
      </c>
      <c r="P176">
        <v>0</v>
      </c>
      <c r="Q176">
        <v>0</v>
      </c>
      <c r="R176">
        <v>0</v>
      </c>
      <c r="S176">
        <v>0</v>
      </c>
    </row>
    <row r="177" spans="1:19" hidden="1" x14ac:dyDescent="0.25">
      <c r="A177">
        <v>2021</v>
      </c>
      <c r="B177" t="s">
        <v>406</v>
      </c>
      <c r="C177" t="s">
        <v>407</v>
      </c>
      <c r="D177" t="s">
        <v>1809</v>
      </c>
      <c r="E177" t="s">
        <v>454</v>
      </c>
      <c r="F177" t="s">
        <v>451</v>
      </c>
      <c r="G177" t="s">
        <v>452</v>
      </c>
      <c r="H177" t="s">
        <v>1826</v>
      </c>
      <c r="I177" t="s">
        <v>455</v>
      </c>
      <c r="J177" t="s">
        <v>1712</v>
      </c>
      <c r="K177" t="s">
        <v>1813</v>
      </c>
      <c r="L177" t="s">
        <v>1815</v>
      </c>
      <c r="M177">
        <v>0</v>
      </c>
      <c r="N177">
        <v>762749058</v>
      </c>
      <c r="O177">
        <v>762749058</v>
      </c>
      <c r="P177">
        <v>762749058</v>
      </c>
      <c r="Q177">
        <v>762749058</v>
      </c>
      <c r="R177">
        <v>762749058</v>
      </c>
      <c r="S177">
        <v>762749058</v>
      </c>
    </row>
    <row r="178" spans="1:19" hidden="1" x14ac:dyDescent="0.25">
      <c r="A178">
        <v>2021</v>
      </c>
      <c r="B178" t="s">
        <v>406</v>
      </c>
      <c r="C178" t="s">
        <v>407</v>
      </c>
      <c r="D178" t="s">
        <v>1809</v>
      </c>
      <c r="E178" t="s">
        <v>456</v>
      </c>
      <c r="F178" t="s">
        <v>451</v>
      </c>
      <c r="G178" t="s">
        <v>452</v>
      </c>
      <c r="H178" t="s">
        <v>1826</v>
      </c>
      <c r="I178" t="s">
        <v>457</v>
      </c>
      <c r="J178" t="s">
        <v>1712</v>
      </c>
      <c r="K178" t="s">
        <v>1813</v>
      </c>
      <c r="L178" t="s">
        <v>1815</v>
      </c>
      <c r="M178">
        <v>0</v>
      </c>
      <c r="N178">
        <v>3349920094.5999999</v>
      </c>
      <c r="O178">
        <v>3349920094.5999999</v>
      </c>
      <c r="P178">
        <v>3349920094</v>
      </c>
      <c r="Q178">
        <v>3349920094</v>
      </c>
      <c r="R178">
        <v>3349920094</v>
      </c>
      <c r="S178">
        <v>3349920094</v>
      </c>
    </row>
    <row r="179" spans="1:19" hidden="1" x14ac:dyDescent="0.25">
      <c r="A179">
        <v>2021</v>
      </c>
      <c r="B179" t="s">
        <v>406</v>
      </c>
      <c r="C179" t="s">
        <v>407</v>
      </c>
      <c r="D179" t="s">
        <v>1809</v>
      </c>
      <c r="E179" t="s">
        <v>458</v>
      </c>
      <c r="F179" t="s">
        <v>451</v>
      </c>
      <c r="G179" t="s">
        <v>452</v>
      </c>
      <c r="H179" t="s">
        <v>1826</v>
      </c>
      <c r="I179" t="s">
        <v>459</v>
      </c>
      <c r="J179" t="s">
        <v>1712</v>
      </c>
      <c r="K179" t="s">
        <v>1813</v>
      </c>
      <c r="L179" t="s">
        <v>1815</v>
      </c>
      <c r="M179">
        <v>0</v>
      </c>
      <c r="N179">
        <v>432273978.5</v>
      </c>
      <c r="O179">
        <v>432273978.5</v>
      </c>
      <c r="P179">
        <v>432273978</v>
      </c>
      <c r="Q179">
        <v>432273978</v>
      </c>
      <c r="R179">
        <v>432273978</v>
      </c>
      <c r="S179">
        <v>432273978</v>
      </c>
    </row>
    <row r="180" spans="1:19" hidden="1" x14ac:dyDescent="0.25">
      <c r="A180">
        <v>2021</v>
      </c>
      <c r="B180" t="s">
        <v>406</v>
      </c>
      <c r="C180" t="s">
        <v>407</v>
      </c>
      <c r="D180" t="s">
        <v>1809</v>
      </c>
      <c r="E180" t="s">
        <v>460</v>
      </c>
      <c r="F180" t="s">
        <v>451</v>
      </c>
      <c r="G180" t="s">
        <v>452</v>
      </c>
      <c r="H180" t="s">
        <v>1826</v>
      </c>
      <c r="I180" t="s">
        <v>461</v>
      </c>
      <c r="J180" t="s">
        <v>1712</v>
      </c>
      <c r="K180" t="s">
        <v>1813</v>
      </c>
      <c r="L180" t="s">
        <v>1815</v>
      </c>
      <c r="M180">
        <v>1343486814</v>
      </c>
      <c r="N180">
        <v>0</v>
      </c>
      <c r="O180">
        <v>1343486814</v>
      </c>
      <c r="P180">
        <v>1343486814</v>
      </c>
      <c r="Q180">
        <v>1343486814</v>
      </c>
      <c r="R180">
        <v>1343486814</v>
      </c>
      <c r="S180">
        <v>1343486814</v>
      </c>
    </row>
    <row r="181" spans="1:19" hidden="1" x14ac:dyDescent="0.25">
      <c r="A181">
        <v>2021</v>
      </c>
      <c r="B181" t="s">
        <v>406</v>
      </c>
      <c r="C181" t="s">
        <v>407</v>
      </c>
      <c r="D181" t="s">
        <v>1809</v>
      </c>
      <c r="E181" t="s">
        <v>462</v>
      </c>
      <c r="F181" t="s">
        <v>451</v>
      </c>
      <c r="G181" t="s">
        <v>452</v>
      </c>
      <c r="H181" t="s">
        <v>1826</v>
      </c>
      <c r="I181" t="s">
        <v>463</v>
      </c>
      <c r="J181" t="s">
        <v>1712</v>
      </c>
      <c r="K181" t="s">
        <v>1813</v>
      </c>
      <c r="L181" t="s">
        <v>1815</v>
      </c>
      <c r="M181">
        <v>1095680487</v>
      </c>
      <c r="N181">
        <v>-1095680487</v>
      </c>
      <c r="O181">
        <v>0</v>
      </c>
      <c r="P181">
        <v>0</v>
      </c>
      <c r="Q181">
        <v>0</v>
      </c>
      <c r="R181">
        <v>0</v>
      </c>
      <c r="S181">
        <v>0</v>
      </c>
    </row>
    <row r="182" spans="1:19" hidden="1" x14ac:dyDescent="0.25">
      <c r="A182">
        <v>2021</v>
      </c>
      <c r="B182" t="s">
        <v>406</v>
      </c>
      <c r="C182" t="s">
        <v>407</v>
      </c>
      <c r="D182" t="s">
        <v>1809</v>
      </c>
      <c r="E182" t="s">
        <v>464</v>
      </c>
      <c r="F182" t="s">
        <v>451</v>
      </c>
      <c r="G182" t="s">
        <v>452</v>
      </c>
      <c r="H182" t="s">
        <v>1826</v>
      </c>
      <c r="I182" t="s">
        <v>465</v>
      </c>
      <c r="J182" t="s">
        <v>1712</v>
      </c>
      <c r="K182" t="s">
        <v>1813</v>
      </c>
      <c r="L182" t="s">
        <v>1815</v>
      </c>
      <c r="M182">
        <v>734439458</v>
      </c>
      <c r="N182">
        <v>-734439458</v>
      </c>
      <c r="O182">
        <v>0</v>
      </c>
      <c r="P182">
        <v>0</v>
      </c>
      <c r="Q182">
        <v>0</v>
      </c>
      <c r="R182">
        <v>0</v>
      </c>
      <c r="S182">
        <v>0</v>
      </c>
    </row>
    <row r="183" spans="1:19" hidden="1" x14ac:dyDescent="0.25">
      <c r="A183">
        <v>2021</v>
      </c>
      <c r="B183" t="s">
        <v>406</v>
      </c>
      <c r="C183" t="s">
        <v>407</v>
      </c>
      <c r="D183" t="s">
        <v>1809</v>
      </c>
      <c r="E183" t="s">
        <v>466</v>
      </c>
      <c r="F183" t="s">
        <v>451</v>
      </c>
      <c r="G183" t="s">
        <v>452</v>
      </c>
      <c r="H183" t="s">
        <v>1826</v>
      </c>
      <c r="I183" t="s">
        <v>467</v>
      </c>
      <c r="J183" t="s">
        <v>1712</v>
      </c>
      <c r="K183" t="s">
        <v>1813</v>
      </c>
      <c r="L183" t="s">
        <v>1815</v>
      </c>
      <c r="M183">
        <v>14354151181</v>
      </c>
      <c r="N183">
        <v>0</v>
      </c>
      <c r="O183">
        <v>14354151181</v>
      </c>
      <c r="P183">
        <v>12034271605.07</v>
      </c>
      <c r="Q183">
        <v>12034271605.07</v>
      </c>
      <c r="R183">
        <v>10572381557.07</v>
      </c>
      <c r="S183">
        <v>10572381557.07</v>
      </c>
    </row>
    <row r="184" spans="1:19" hidden="1" x14ac:dyDescent="0.25">
      <c r="A184">
        <v>2021</v>
      </c>
      <c r="B184" t="s">
        <v>406</v>
      </c>
      <c r="C184" t="s">
        <v>407</v>
      </c>
      <c r="D184" t="s">
        <v>1809</v>
      </c>
      <c r="E184" t="s">
        <v>468</v>
      </c>
      <c r="F184" t="s">
        <v>451</v>
      </c>
      <c r="G184" t="s">
        <v>452</v>
      </c>
      <c r="H184" t="s">
        <v>1826</v>
      </c>
      <c r="I184" t="s">
        <v>469</v>
      </c>
      <c r="J184" t="s">
        <v>1712</v>
      </c>
      <c r="K184" t="s">
        <v>1813</v>
      </c>
      <c r="L184" t="s">
        <v>1815</v>
      </c>
      <c r="M184">
        <v>15699313668</v>
      </c>
      <c r="N184">
        <v>-167635760</v>
      </c>
      <c r="O184">
        <v>15531677908</v>
      </c>
      <c r="P184">
        <v>10023901196</v>
      </c>
      <c r="Q184">
        <v>8416004894</v>
      </c>
      <c r="R184">
        <v>8416004894</v>
      </c>
      <c r="S184">
        <v>8416004894</v>
      </c>
    </row>
    <row r="185" spans="1:19" hidden="1" x14ac:dyDescent="0.25">
      <c r="A185">
        <v>2021</v>
      </c>
      <c r="B185" t="s">
        <v>406</v>
      </c>
      <c r="C185" t="s">
        <v>407</v>
      </c>
      <c r="D185" t="s">
        <v>1809</v>
      </c>
      <c r="E185" t="s">
        <v>470</v>
      </c>
      <c r="F185" t="s">
        <v>451</v>
      </c>
      <c r="G185" t="s">
        <v>452</v>
      </c>
      <c r="H185" t="s">
        <v>1826</v>
      </c>
      <c r="I185" t="s">
        <v>471</v>
      </c>
      <c r="J185" t="s">
        <v>1712</v>
      </c>
      <c r="K185" t="s">
        <v>1813</v>
      </c>
      <c r="L185" t="s">
        <v>1815</v>
      </c>
      <c r="M185">
        <v>2866105208</v>
      </c>
      <c r="N185">
        <v>-2866105208</v>
      </c>
      <c r="O185">
        <v>0</v>
      </c>
      <c r="P185">
        <v>0</v>
      </c>
      <c r="Q185">
        <v>0</v>
      </c>
      <c r="R185">
        <v>0</v>
      </c>
      <c r="S185">
        <v>0</v>
      </c>
    </row>
    <row r="186" spans="1:19" hidden="1" x14ac:dyDescent="0.25">
      <c r="A186">
        <v>2021</v>
      </c>
      <c r="B186" t="s">
        <v>406</v>
      </c>
      <c r="C186" t="s">
        <v>407</v>
      </c>
      <c r="D186" t="s">
        <v>1809</v>
      </c>
      <c r="E186" t="s">
        <v>472</v>
      </c>
      <c r="F186" t="s">
        <v>39</v>
      </c>
      <c r="G186" t="s">
        <v>40</v>
      </c>
      <c r="H186" t="s">
        <v>1722</v>
      </c>
      <c r="I186" t="s">
        <v>473</v>
      </c>
      <c r="J186" t="s">
        <v>1715</v>
      </c>
      <c r="K186" t="s">
        <v>1827</v>
      </c>
      <c r="L186" t="s">
        <v>1828</v>
      </c>
      <c r="M186">
        <v>600000000</v>
      </c>
      <c r="N186">
        <v>865000000</v>
      </c>
      <c r="O186">
        <v>1465000000</v>
      </c>
      <c r="P186">
        <v>1465000000</v>
      </c>
      <c r="Q186">
        <v>1465000000</v>
      </c>
      <c r="R186">
        <v>1378500000</v>
      </c>
      <c r="S186">
        <v>972500000</v>
      </c>
    </row>
    <row r="187" spans="1:19" hidden="1" x14ac:dyDescent="0.25">
      <c r="A187">
        <v>2021</v>
      </c>
      <c r="B187" t="s">
        <v>406</v>
      </c>
      <c r="C187" t="s">
        <v>407</v>
      </c>
      <c r="D187" t="s">
        <v>1809</v>
      </c>
      <c r="E187" t="s">
        <v>474</v>
      </c>
      <c r="F187" t="s">
        <v>39</v>
      </c>
      <c r="G187" t="s">
        <v>40</v>
      </c>
      <c r="H187" t="s">
        <v>1722</v>
      </c>
      <c r="I187" t="s">
        <v>475</v>
      </c>
      <c r="J187" t="s">
        <v>1759</v>
      </c>
      <c r="K187" t="s">
        <v>1760</v>
      </c>
      <c r="L187" t="s">
        <v>1829</v>
      </c>
      <c r="M187">
        <v>2200000000</v>
      </c>
      <c r="N187">
        <v>0</v>
      </c>
      <c r="O187">
        <v>2200000000</v>
      </c>
      <c r="P187">
        <v>2200000000</v>
      </c>
      <c r="Q187">
        <v>2167962848</v>
      </c>
      <c r="R187">
        <v>2167962848</v>
      </c>
      <c r="S187">
        <v>2009190688</v>
      </c>
    </row>
    <row r="188" spans="1:19" hidden="1" x14ac:dyDescent="0.25">
      <c r="A188">
        <v>2021</v>
      </c>
      <c r="B188" t="s">
        <v>406</v>
      </c>
      <c r="C188" t="s">
        <v>407</v>
      </c>
      <c r="D188" t="s">
        <v>1809</v>
      </c>
      <c r="E188" t="s">
        <v>476</v>
      </c>
      <c r="F188" t="s">
        <v>39</v>
      </c>
      <c r="G188" t="s">
        <v>40</v>
      </c>
      <c r="H188" t="s">
        <v>1722</v>
      </c>
      <c r="I188" t="s">
        <v>477</v>
      </c>
      <c r="J188" t="s">
        <v>1792</v>
      </c>
      <c r="K188" t="s">
        <v>1793</v>
      </c>
      <c r="L188" t="s">
        <v>1830</v>
      </c>
      <c r="M188">
        <v>1</v>
      </c>
      <c r="N188">
        <v>0</v>
      </c>
      <c r="O188">
        <v>1</v>
      </c>
      <c r="P188">
        <v>0</v>
      </c>
      <c r="Q188">
        <v>0</v>
      </c>
      <c r="R188">
        <v>0</v>
      </c>
      <c r="S188">
        <v>0</v>
      </c>
    </row>
    <row r="189" spans="1:19" hidden="1" x14ac:dyDescent="0.25">
      <c r="A189">
        <v>2021</v>
      </c>
      <c r="B189" t="s">
        <v>406</v>
      </c>
      <c r="C189" t="s">
        <v>407</v>
      </c>
      <c r="D189" t="s">
        <v>1809</v>
      </c>
      <c r="E189" t="s">
        <v>478</v>
      </c>
      <c r="F189" t="s">
        <v>39</v>
      </c>
      <c r="G189" t="s">
        <v>40</v>
      </c>
      <c r="H189" t="s">
        <v>1722</v>
      </c>
      <c r="I189" t="s">
        <v>479</v>
      </c>
      <c r="J189" t="s">
        <v>1792</v>
      </c>
      <c r="K189" t="s">
        <v>1793</v>
      </c>
      <c r="L189" t="s">
        <v>1823</v>
      </c>
      <c r="M189">
        <v>1000000000</v>
      </c>
      <c r="N189">
        <v>0</v>
      </c>
      <c r="O189">
        <v>1000000000</v>
      </c>
      <c r="P189">
        <v>1000000000</v>
      </c>
      <c r="Q189">
        <v>847629761</v>
      </c>
      <c r="R189">
        <v>723479001</v>
      </c>
      <c r="S189">
        <v>688659667</v>
      </c>
    </row>
    <row r="190" spans="1:19" hidden="1" x14ac:dyDescent="0.25">
      <c r="A190">
        <v>2021</v>
      </c>
      <c r="B190" t="s">
        <v>406</v>
      </c>
      <c r="C190" t="s">
        <v>407</v>
      </c>
      <c r="D190" t="s">
        <v>1809</v>
      </c>
      <c r="E190" t="s">
        <v>480</v>
      </c>
      <c r="F190" t="s">
        <v>39</v>
      </c>
      <c r="G190" t="s">
        <v>40</v>
      </c>
      <c r="H190" t="s">
        <v>1722</v>
      </c>
      <c r="I190" t="s">
        <v>481</v>
      </c>
      <c r="J190" t="s">
        <v>1792</v>
      </c>
      <c r="K190" t="s">
        <v>1793</v>
      </c>
      <c r="L190" t="s">
        <v>1831</v>
      </c>
      <c r="M190">
        <v>11671200</v>
      </c>
      <c r="N190">
        <v>0</v>
      </c>
      <c r="O190">
        <v>11671200</v>
      </c>
      <c r="P190">
        <v>11671200</v>
      </c>
      <c r="Q190">
        <v>5525000</v>
      </c>
      <c r="R190">
        <v>420000</v>
      </c>
      <c r="S190">
        <v>0</v>
      </c>
    </row>
    <row r="191" spans="1:19" hidden="1" x14ac:dyDescent="0.25">
      <c r="A191">
        <v>2021</v>
      </c>
      <c r="B191" t="s">
        <v>406</v>
      </c>
      <c r="C191" t="s">
        <v>407</v>
      </c>
      <c r="D191" t="s">
        <v>1809</v>
      </c>
      <c r="E191" t="s">
        <v>482</v>
      </c>
      <c r="F191" t="s">
        <v>39</v>
      </c>
      <c r="G191" t="s">
        <v>40</v>
      </c>
      <c r="H191" t="s">
        <v>1722</v>
      </c>
      <c r="I191" t="s">
        <v>483</v>
      </c>
      <c r="J191" t="s">
        <v>1792</v>
      </c>
      <c r="K191" t="s">
        <v>1793</v>
      </c>
      <c r="L191" t="s">
        <v>1831</v>
      </c>
      <c r="M191">
        <v>53569577</v>
      </c>
      <c r="N191">
        <v>0</v>
      </c>
      <c r="O191">
        <v>53569577</v>
      </c>
      <c r="P191">
        <v>53569577</v>
      </c>
      <c r="Q191">
        <v>41400000</v>
      </c>
      <c r="R191">
        <v>0</v>
      </c>
      <c r="S191">
        <v>0</v>
      </c>
    </row>
    <row r="192" spans="1:19" hidden="1" x14ac:dyDescent="0.25">
      <c r="A192">
        <v>2021</v>
      </c>
      <c r="B192" t="s">
        <v>406</v>
      </c>
      <c r="C192" t="s">
        <v>407</v>
      </c>
      <c r="D192" t="s">
        <v>1809</v>
      </c>
      <c r="E192" t="s">
        <v>484</v>
      </c>
      <c r="F192" t="s">
        <v>39</v>
      </c>
      <c r="G192" t="s">
        <v>40</v>
      </c>
      <c r="H192" t="s">
        <v>1722</v>
      </c>
      <c r="I192" t="s">
        <v>485</v>
      </c>
      <c r="J192" t="s">
        <v>1792</v>
      </c>
      <c r="K192" t="s">
        <v>1820</v>
      </c>
      <c r="L192" t="s">
        <v>1821</v>
      </c>
      <c r="M192">
        <v>50000000</v>
      </c>
      <c r="N192">
        <v>0</v>
      </c>
      <c r="O192">
        <v>50000000</v>
      </c>
      <c r="P192">
        <v>50000000</v>
      </c>
      <c r="Q192">
        <v>0</v>
      </c>
      <c r="R192">
        <v>0</v>
      </c>
      <c r="S192">
        <v>0</v>
      </c>
    </row>
    <row r="193" spans="1:19" hidden="1" x14ac:dyDescent="0.25">
      <c r="A193">
        <v>2021</v>
      </c>
      <c r="B193" t="s">
        <v>406</v>
      </c>
      <c r="C193" t="s">
        <v>407</v>
      </c>
      <c r="D193" t="s">
        <v>1809</v>
      </c>
      <c r="E193" t="s">
        <v>486</v>
      </c>
      <c r="F193" t="s">
        <v>39</v>
      </c>
      <c r="G193" t="s">
        <v>40</v>
      </c>
      <c r="H193" t="s">
        <v>1722</v>
      </c>
      <c r="I193" t="s">
        <v>487</v>
      </c>
      <c r="J193" t="s">
        <v>1792</v>
      </c>
      <c r="K193" t="s">
        <v>1820</v>
      </c>
      <c r="L193" t="s">
        <v>1821</v>
      </c>
      <c r="M193">
        <v>50000000</v>
      </c>
      <c r="N193">
        <v>0</v>
      </c>
      <c r="O193">
        <v>50000000</v>
      </c>
      <c r="P193">
        <v>50000000</v>
      </c>
      <c r="Q193">
        <v>0</v>
      </c>
      <c r="R193">
        <v>0</v>
      </c>
      <c r="S193">
        <v>0</v>
      </c>
    </row>
    <row r="194" spans="1:19" hidden="1" x14ac:dyDescent="0.25">
      <c r="A194">
        <v>2021</v>
      </c>
      <c r="B194" t="s">
        <v>406</v>
      </c>
      <c r="C194" t="s">
        <v>407</v>
      </c>
      <c r="D194" t="s">
        <v>1809</v>
      </c>
      <c r="E194" t="s">
        <v>488</v>
      </c>
      <c r="F194" t="s">
        <v>39</v>
      </c>
      <c r="G194" t="s">
        <v>40</v>
      </c>
      <c r="H194" t="s">
        <v>1722</v>
      </c>
      <c r="I194" t="s">
        <v>489</v>
      </c>
      <c r="J194" t="s">
        <v>1792</v>
      </c>
      <c r="K194" t="s">
        <v>1820</v>
      </c>
      <c r="L194" t="s">
        <v>1821</v>
      </c>
      <c r="M194">
        <v>25000000</v>
      </c>
      <c r="N194">
        <v>0</v>
      </c>
      <c r="O194">
        <v>25000000</v>
      </c>
      <c r="P194">
        <v>25000000</v>
      </c>
      <c r="Q194">
        <v>25000000</v>
      </c>
      <c r="R194">
        <v>25000000</v>
      </c>
      <c r="S194">
        <v>0</v>
      </c>
    </row>
    <row r="195" spans="1:19" hidden="1" x14ac:dyDescent="0.25">
      <c r="A195">
        <v>2021</v>
      </c>
      <c r="B195" t="s">
        <v>406</v>
      </c>
      <c r="C195" t="s">
        <v>407</v>
      </c>
      <c r="D195" t="s">
        <v>1809</v>
      </c>
      <c r="E195" t="s">
        <v>490</v>
      </c>
      <c r="F195" t="s">
        <v>39</v>
      </c>
      <c r="G195" t="s">
        <v>40</v>
      </c>
      <c r="H195" t="s">
        <v>1722</v>
      </c>
      <c r="I195" t="s">
        <v>491</v>
      </c>
      <c r="J195" t="s">
        <v>1792</v>
      </c>
      <c r="K195" t="s">
        <v>1820</v>
      </c>
      <c r="L195" t="s">
        <v>1821</v>
      </c>
      <c r="M195">
        <v>50000000</v>
      </c>
      <c r="N195">
        <v>0</v>
      </c>
      <c r="O195">
        <v>50000000</v>
      </c>
      <c r="P195">
        <v>50000000</v>
      </c>
      <c r="Q195">
        <v>50000000</v>
      </c>
      <c r="R195">
        <v>0</v>
      </c>
      <c r="S195">
        <v>0</v>
      </c>
    </row>
    <row r="196" spans="1:19" hidden="1" x14ac:dyDescent="0.25">
      <c r="A196">
        <v>2021</v>
      </c>
      <c r="B196" t="s">
        <v>406</v>
      </c>
      <c r="C196" t="s">
        <v>407</v>
      </c>
      <c r="D196" t="s">
        <v>1809</v>
      </c>
      <c r="E196" t="s">
        <v>492</v>
      </c>
      <c r="F196" t="s">
        <v>39</v>
      </c>
      <c r="G196" t="s">
        <v>40</v>
      </c>
      <c r="H196" t="s">
        <v>1722</v>
      </c>
      <c r="I196" t="s">
        <v>491</v>
      </c>
      <c r="J196" t="s">
        <v>1792</v>
      </c>
      <c r="K196" t="s">
        <v>1820</v>
      </c>
      <c r="L196" t="s">
        <v>1832</v>
      </c>
      <c r="M196">
        <v>100000000</v>
      </c>
      <c r="N196">
        <v>0</v>
      </c>
      <c r="O196">
        <v>100000000</v>
      </c>
      <c r="P196">
        <v>100000000</v>
      </c>
      <c r="Q196">
        <v>100000000</v>
      </c>
      <c r="R196">
        <v>0</v>
      </c>
      <c r="S196">
        <v>0</v>
      </c>
    </row>
    <row r="197" spans="1:19" hidden="1" x14ac:dyDescent="0.25">
      <c r="A197">
        <v>2021</v>
      </c>
      <c r="B197" t="s">
        <v>406</v>
      </c>
      <c r="C197" t="s">
        <v>407</v>
      </c>
      <c r="D197" t="s">
        <v>1809</v>
      </c>
      <c r="E197" t="s">
        <v>493</v>
      </c>
      <c r="F197" t="s">
        <v>39</v>
      </c>
      <c r="G197" t="s">
        <v>40</v>
      </c>
      <c r="H197" t="s">
        <v>1722</v>
      </c>
      <c r="I197" t="s">
        <v>491</v>
      </c>
      <c r="J197" t="s">
        <v>1792</v>
      </c>
      <c r="K197" t="s">
        <v>1820</v>
      </c>
      <c r="L197" t="s">
        <v>1833</v>
      </c>
      <c r="M197">
        <v>100000000</v>
      </c>
      <c r="N197">
        <v>0</v>
      </c>
      <c r="O197">
        <v>100000000</v>
      </c>
      <c r="P197">
        <v>100000000</v>
      </c>
      <c r="Q197">
        <v>100000000</v>
      </c>
      <c r="R197">
        <v>0</v>
      </c>
      <c r="S197">
        <v>0</v>
      </c>
    </row>
    <row r="198" spans="1:19" hidden="1" x14ac:dyDescent="0.25">
      <c r="A198">
        <v>2021</v>
      </c>
      <c r="B198" t="s">
        <v>406</v>
      </c>
      <c r="C198" t="s">
        <v>407</v>
      </c>
      <c r="D198" t="s">
        <v>1809</v>
      </c>
      <c r="E198" t="s">
        <v>494</v>
      </c>
      <c r="F198" t="s">
        <v>39</v>
      </c>
      <c r="G198" t="s">
        <v>40</v>
      </c>
      <c r="H198" t="s">
        <v>1722</v>
      </c>
      <c r="I198" t="s">
        <v>495</v>
      </c>
      <c r="J198" t="s">
        <v>1759</v>
      </c>
      <c r="K198" t="s">
        <v>1816</v>
      </c>
      <c r="L198" t="s">
        <v>1817</v>
      </c>
      <c r="M198">
        <v>196246775</v>
      </c>
      <c r="N198">
        <v>0</v>
      </c>
      <c r="O198">
        <v>196246775</v>
      </c>
      <c r="P198">
        <v>196246775</v>
      </c>
      <c r="Q198">
        <v>146396335.41</v>
      </c>
      <c r="R198">
        <v>82800901</v>
      </c>
      <c r="S198">
        <v>82800901</v>
      </c>
    </row>
    <row r="199" spans="1:19" hidden="1" x14ac:dyDescent="0.25">
      <c r="A199">
        <v>2021</v>
      </c>
      <c r="B199" t="s">
        <v>406</v>
      </c>
      <c r="C199" t="s">
        <v>407</v>
      </c>
      <c r="D199" t="s">
        <v>1809</v>
      </c>
      <c r="E199" t="s">
        <v>496</v>
      </c>
      <c r="F199" t="s">
        <v>39</v>
      </c>
      <c r="G199" t="s">
        <v>40</v>
      </c>
      <c r="H199" t="s">
        <v>1722</v>
      </c>
      <c r="I199" t="s">
        <v>497</v>
      </c>
      <c r="J199" t="s">
        <v>1759</v>
      </c>
      <c r="K199" t="s">
        <v>1816</v>
      </c>
      <c r="L199" t="s">
        <v>1817</v>
      </c>
      <c r="M199">
        <v>800000000</v>
      </c>
      <c r="N199">
        <v>0</v>
      </c>
      <c r="O199">
        <v>800000000</v>
      </c>
      <c r="P199">
        <v>800000000</v>
      </c>
      <c r="Q199">
        <v>377500000</v>
      </c>
      <c r="R199">
        <v>377500000</v>
      </c>
      <c r="S199">
        <v>372500000</v>
      </c>
    </row>
    <row r="200" spans="1:19" hidden="1" x14ac:dyDescent="0.25">
      <c r="A200">
        <v>2021</v>
      </c>
      <c r="B200" t="s">
        <v>406</v>
      </c>
      <c r="C200" t="s">
        <v>407</v>
      </c>
      <c r="D200" t="s">
        <v>1809</v>
      </c>
      <c r="E200" t="s">
        <v>498</v>
      </c>
      <c r="F200" t="s">
        <v>39</v>
      </c>
      <c r="G200" t="s">
        <v>40</v>
      </c>
      <c r="H200" t="s">
        <v>1722</v>
      </c>
      <c r="I200" t="s">
        <v>499</v>
      </c>
      <c r="J200" t="s">
        <v>1759</v>
      </c>
      <c r="K200" t="s">
        <v>1816</v>
      </c>
      <c r="L200" t="s">
        <v>1834</v>
      </c>
      <c r="M200">
        <v>46073654</v>
      </c>
      <c r="N200">
        <v>0</v>
      </c>
      <c r="O200">
        <v>46073654</v>
      </c>
      <c r="P200">
        <v>46073654</v>
      </c>
      <c r="Q200">
        <v>0</v>
      </c>
      <c r="R200">
        <v>0</v>
      </c>
      <c r="S200">
        <v>0</v>
      </c>
    </row>
    <row r="201" spans="1:19" hidden="1" x14ac:dyDescent="0.25">
      <c r="A201">
        <v>2021</v>
      </c>
      <c r="B201" t="s">
        <v>406</v>
      </c>
      <c r="C201" t="s">
        <v>407</v>
      </c>
      <c r="D201" t="s">
        <v>1809</v>
      </c>
      <c r="E201" t="s">
        <v>500</v>
      </c>
      <c r="F201" t="s">
        <v>39</v>
      </c>
      <c r="G201" t="s">
        <v>40</v>
      </c>
      <c r="H201" t="s">
        <v>1722</v>
      </c>
      <c r="I201" t="s">
        <v>501</v>
      </c>
      <c r="J201" t="s">
        <v>1759</v>
      </c>
      <c r="K201" t="s">
        <v>1810</v>
      </c>
      <c r="L201" t="s">
        <v>1835</v>
      </c>
      <c r="M201">
        <v>103611304</v>
      </c>
      <c r="N201">
        <v>0</v>
      </c>
      <c r="O201">
        <v>103611304</v>
      </c>
      <c r="P201">
        <v>103611304</v>
      </c>
      <c r="Q201">
        <v>103611304</v>
      </c>
      <c r="R201">
        <v>0</v>
      </c>
      <c r="S201">
        <v>0</v>
      </c>
    </row>
    <row r="202" spans="1:19" hidden="1" x14ac:dyDescent="0.25">
      <c r="A202">
        <v>2021</v>
      </c>
      <c r="B202" t="s">
        <v>406</v>
      </c>
      <c r="C202" t="s">
        <v>407</v>
      </c>
      <c r="D202" t="s">
        <v>1809</v>
      </c>
      <c r="E202" t="s">
        <v>502</v>
      </c>
      <c r="F202" t="s">
        <v>39</v>
      </c>
      <c r="G202" t="s">
        <v>40</v>
      </c>
      <c r="H202" t="s">
        <v>1722</v>
      </c>
      <c r="I202" t="s">
        <v>503</v>
      </c>
      <c r="J202" t="s">
        <v>1759</v>
      </c>
      <c r="K202" t="s">
        <v>1810</v>
      </c>
      <c r="L202" t="s">
        <v>1836</v>
      </c>
      <c r="M202">
        <v>611444542</v>
      </c>
      <c r="N202">
        <v>0</v>
      </c>
      <c r="O202">
        <v>611444542</v>
      </c>
      <c r="P202">
        <v>611444542</v>
      </c>
      <c r="Q202">
        <v>608283333.33000004</v>
      </c>
      <c r="R202">
        <v>608283333.33000004</v>
      </c>
      <c r="S202">
        <v>604283333.33000004</v>
      </c>
    </row>
    <row r="203" spans="1:19" hidden="1" x14ac:dyDescent="0.25">
      <c r="A203">
        <v>2021</v>
      </c>
      <c r="B203" t="s">
        <v>406</v>
      </c>
      <c r="C203" t="s">
        <v>407</v>
      </c>
      <c r="D203" t="s">
        <v>1809</v>
      </c>
      <c r="E203" t="s">
        <v>504</v>
      </c>
      <c r="F203" t="s">
        <v>39</v>
      </c>
      <c r="G203" t="s">
        <v>40</v>
      </c>
      <c r="H203" t="s">
        <v>1722</v>
      </c>
      <c r="I203" t="s">
        <v>505</v>
      </c>
      <c r="J203" t="s">
        <v>1759</v>
      </c>
      <c r="K203" t="s">
        <v>1810</v>
      </c>
      <c r="L203" t="s">
        <v>1837</v>
      </c>
      <c r="M203">
        <v>600000000</v>
      </c>
      <c r="N203">
        <v>0</v>
      </c>
      <c r="O203">
        <v>600000000</v>
      </c>
      <c r="P203">
        <v>600000000</v>
      </c>
      <c r="Q203">
        <v>387866666.32999998</v>
      </c>
      <c r="R203">
        <v>284673332.97000003</v>
      </c>
      <c r="S203">
        <v>280173332.97000003</v>
      </c>
    </row>
    <row r="204" spans="1:19" hidden="1" x14ac:dyDescent="0.25">
      <c r="A204">
        <v>2021</v>
      </c>
      <c r="B204" t="s">
        <v>406</v>
      </c>
      <c r="C204" t="s">
        <v>407</v>
      </c>
      <c r="D204" t="s">
        <v>1809</v>
      </c>
      <c r="E204" t="s">
        <v>506</v>
      </c>
      <c r="F204" t="s">
        <v>39</v>
      </c>
      <c r="G204" t="s">
        <v>40</v>
      </c>
      <c r="H204" t="s">
        <v>1722</v>
      </c>
      <c r="I204" t="s">
        <v>507</v>
      </c>
      <c r="J204" t="s">
        <v>1712</v>
      </c>
      <c r="K204" t="s">
        <v>1813</v>
      </c>
      <c r="L204" t="s">
        <v>1815</v>
      </c>
      <c r="M204">
        <v>5649821546</v>
      </c>
      <c r="N204">
        <v>0</v>
      </c>
      <c r="O204">
        <v>5649821546</v>
      </c>
      <c r="P204">
        <v>0</v>
      </c>
      <c r="Q204">
        <v>0</v>
      </c>
      <c r="R204">
        <v>0</v>
      </c>
      <c r="S204">
        <v>0</v>
      </c>
    </row>
    <row r="205" spans="1:19" hidden="1" x14ac:dyDescent="0.25">
      <c r="A205">
        <v>2021</v>
      </c>
      <c r="B205" t="s">
        <v>406</v>
      </c>
      <c r="C205" t="s">
        <v>407</v>
      </c>
      <c r="D205" t="s">
        <v>1809</v>
      </c>
      <c r="E205" t="s">
        <v>508</v>
      </c>
      <c r="F205" t="s">
        <v>39</v>
      </c>
      <c r="G205" t="s">
        <v>40</v>
      </c>
      <c r="H205" t="s">
        <v>1722</v>
      </c>
      <c r="I205" t="s">
        <v>509</v>
      </c>
      <c r="J205" t="s">
        <v>1712</v>
      </c>
      <c r="K205" t="s">
        <v>1813</v>
      </c>
      <c r="L205" t="s">
        <v>1815</v>
      </c>
      <c r="M205">
        <v>2231947627</v>
      </c>
      <c r="N205">
        <v>0</v>
      </c>
      <c r="O205">
        <v>2231947627</v>
      </c>
      <c r="P205">
        <v>1842465165</v>
      </c>
      <c r="Q205">
        <v>1842465165</v>
      </c>
      <c r="R205">
        <v>1842465165</v>
      </c>
      <c r="S205">
        <v>1842465165</v>
      </c>
    </row>
    <row r="206" spans="1:19" hidden="1" x14ac:dyDescent="0.25">
      <c r="A206">
        <v>2021</v>
      </c>
      <c r="B206" t="s">
        <v>406</v>
      </c>
      <c r="C206" t="s">
        <v>407</v>
      </c>
      <c r="D206" t="s">
        <v>1809</v>
      </c>
      <c r="E206" t="s">
        <v>510</v>
      </c>
      <c r="F206" t="s">
        <v>39</v>
      </c>
      <c r="G206" t="s">
        <v>40</v>
      </c>
      <c r="H206" t="s">
        <v>1722</v>
      </c>
      <c r="I206" t="s">
        <v>511</v>
      </c>
      <c r="J206" t="s">
        <v>1712</v>
      </c>
      <c r="K206" t="s">
        <v>1813</v>
      </c>
      <c r="L206" t="s">
        <v>1815</v>
      </c>
      <c r="M206">
        <v>1</v>
      </c>
      <c r="N206">
        <v>0</v>
      </c>
      <c r="O206">
        <v>1</v>
      </c>
      <c r="P206">
        <v>0</v>
      </c>
      <c r="Q206">
        <v>0</v>
      </c>
      <c r="R206">
        <v>0</v>
      </c>
      <c r="S206">
        <v>0</v>
      </c>
    </row>
    <row r="207" spans="1:19" hidden="1" x14ac:dyDescent="0.25">
      <c r="A207">
        <v>2021</v>
      </c>
      <c r="B207" t="s">
        <v>406</v>
      </c>
      <c r="C207" t="s">
        <v>407</v>
      </c>
      <c r="D207" t="s">
        <v>1809</v>
      </c>
      <c r="E207" t="s">
        <v>512</v>
      </c>
      <c r="F207" t="s">
        <v>39</v>
      </c>
      <c r="G207" t="s">
        <v>40</v>
      </c>
      <c r="H207" t="s">
        <v>1722</v>
      </c>
      <c r="I207" t="s">
        <v>513</v>
      </c>
      <c r="J207" t="s">
        <v>1712</v>
      </c>
      <c r="K207" t="s">
        <v>1813</v>
      </c>
      <c r="L207" t="s">
        <v>1815</v>
      </c>
      <c r="M207">
        <v>300000000</v>
      </c>
      <c r="N207">
        <v>0</v>
      </c>
      <c r="O207">
        <v>300000000</v>
      </c>
      <c r="P207">
        <v>300000000</v>
      </c>
      <c r="Q207">
        <v>257270000</v>
      </c>
      <c r="R207">
        <v>253664000</v>
      </c>
      <c r="S207">
        <v>239977000</v>
      </c>
    </row>
    <row r="208" spans="1:19" hidden="1" x14ac:dyDescent="0.25">
      <c r="A208">
        <v>2021</v>
      </c>
      <c r="B208" t="s">
        <v>406</v>
      </c>
      <c r="C208" t="s">
        <v>407</v>
      </c>
      <c r="D208" t="s">
        <v>1809</v>
      </c>
      <c r="E208" t="s">
        <v>514</v>
      </c>
      <c r="F208" t="s">
        <v>39</v>
      </c>
      <c r="G208" t="s">
        <v>40</v>
      </c>
      <c r="H208" t="s">
        <v>1722</v>
      </c>
      <c r="I208" t="s">
        <v>515</v>
      </c>
      <c r="J208" t="s">
        <v>1712</v>
      </c>
      <c r="K208" t="s">
        <v>1813</v>
      </c>
      <c r="L208" t="s">
        <v>1814</v>
      </c>
      <c r="M208">
        <v>8023209</v>
      </c>
      <c r="N208">
        <v>0</v>
      </c>
      <c r="O208">
        <v>8023209</v>
      </c>
      <c r="P208">
        <v>0</v>
      </c>
      <c r="Q208">
        <v>0</v>
      </c>
      <c r="R208">
        <v>0</v>
      </c>
      <c r="S208">
        <v>0</v>
      </c>
    </row>
    <row r="209" spans="1:19" hidden="1" x14ac:dyDescent="0.25">
      <c r="A209">
        <v>2021</v>
      </c>
      <c r="B209" t="s">
        <v>406</v>
      </c>
      <c r="C209" t="s">
        <v>407</v>
      </c>
      <c r="D209" t="s">
        <v>1809</v>
      </c>
      <c r="E209" t="s">
        <v>516</v>
      </c>
      <c r="F209" t="s">
        <v>39</v>
      </c>
      <c r="G209" t="s">
        <v>40</v>
      </c>
      <c r="H209" t="s">
        <v>1722</v>
      </c>
      <c r="I209" t="s">
        <v>517</v>
      </c>
      <c r="J209" t="s">
        <v>1712</v>
      </c>
      <c r="K209" t="s">
        <v>1813</v>
      </c>
      <c r="L209" t="s">
        <v>1825</v>
      </c>
      <c r="M209">
        <v>1000000000</v>
      </c>
      <c r="N209">
        <v>0</v>
      </c>
      <c r="O209">
        <v>1000000000</v>
      </c>
      <c r="P209">
        <v>654000000</v>
      </c>
      <c r="Q209">
        <v>90832000</v>
      </c>
      <c r="R209">
        <v>86832000</v>
      </c>
      <c r="S209">
        <v>64000000</v>
      </c>
    </row>
    <row r="210" spans="1:19" hidden="1" x14ac:dyDescent="0.25">
      <c r="A210">
        <v>2021</v>
      </c>
      <c r="B210" t="s">
        <v>406</v>
      </c>
      <c r="C210" t="s">
        <v>407</v>
      </c>
      <c r="D210" t="s">
        <v>1809</v>
      </c>
      <c r="E210" t="s">
        <v>518</v>
      </c>
      <c r="F210" t="s">
        <v>39</v>
      </c>
      <c r="G210" t="s">
        <v>40</v>
      </c>
      <c r="H210" t="s">
        <v>1722</v>
      </c>
      <c r="I210" t="s">
        <v>519</v>
      </c>
      <c r="J210" t="s">
        <v>1712</v>
      </c>
      <c r="K210" t="s">
        <v>1813</v>
      </c>
      <c r="L210" t="s">
        <v>1838</v>
      </c>
      <c r="M210">
        <v>30000000</v>
      </c>
      <c r="N210">
        <v>0</v>
      </c>
      <c r="O210">
        <v>30000000</v>
      </c>
      <c r="P210">
        <v>30000000</v>
      </c>
      <c r="Q210">
        <v>11000000</v>
      </c>
      <c r="R210">
        <v>11000000</v>
      </c>
      <c r="S210">
        <v>4000000</v>
      </c>
    </row>
    <row r="211" spans="1:19" hidden="1" x14ac:dyDescent="0.25">
      <c r="A211">
        <v>2021</v>
      </c>
      <c r="B211" t="s">
        <v>520</v>
      </c>
      <c r="C211" t="s">
        <v>521</v>
      </c>
      <c r="D211" t="s">
        <v>1839</v>
      </c>
      <c r="E211" t="s">
        <v>522</v>
      </c>
      <c r="F211" t="s">
        <v>79</v>
      </c>
      <c r="G211" t="s">
        <v>80</v>
      </c>
      <c r="H211" t="s">
        <v>1735</v>
      </c>
      <c r="I211" t="s">
        <v>523</v>
      </c>
      <c r="J211" t="s">
        <v>1712</v>
      </c>
      <c r="K211" t="s">
        <v>1840</v>
      </c>
      <c r="L211" t="s">
        <v>1841</v>
      </c>
      <c r="M211">
        <v>1323407475</v>
      </c>
      <c r="N211">
        <v>0</v>
      </c>
      <c r="O211">
        <v>1323407475</v>
      </c>
      <c r="P211">
        <v>1323407475</v>
      </c>
      <c r="Q211">
        <v>1301999416</v>
      </c>
      <c r="R211">
        <v>45352642.609999999</v>
      </c>
      <c r="S211">
        <v>0</v>
      </c>
    </row>
    <row r="212" spans="1:19" hidden="1" x14ac:dyDescent="0.25">
      <c r="A212">
        <v>2021</v>
      </c>
      <c r="B212" t="s">
        <v>520</v>
      </c>
      <c r="C212" t="s">
        <v>521</v>
      </c>
      <c r="D212" t="s">
        <v>1839</v>
      </c>
      <c r="E212" t="s">
        <v>524</v>
      </c>
      <c r="F212" t="s">
        <v>101</v>
      </c>
      <c r="G212" t="s">
        <v>102</v>
      </c>
      <c r="H212" t="s">
        <v>1737</v>
      </c>
      <c r="I212" t="s">
        <v>525</v>
      </c>
      <c r="J212" t="s">
        <v>1712</v>
      </c>
      <c r="K212" t="s">
        <v>1840</v>
      </c>
      <c r="L212" t="s">
        <v>1842</v>
      </c>
      <c r="M212">
        <v>0</v>
      </c>
      <c r="N212">
        <v>1860968</v>
      </c>
      <c r="O212">
        <v>1860968</v>
      </c>
      <c r="P212">
        <v>0</v>
      </c>
      <c r="Q212">
        <v>0</v>
      </c>
      <c r="R212">
        <v>0</v>
      </c>
      <c r="S212">
        <v>0</v>
      </c>
    </row>
    <row r="213" spans="1:19" hidden="1" x14ac:dyDescent="0.25">
      <c r="A213">
        <v>2021</v>
      </c>
      <c r="B213" t="s">
        <v>520</v>
      </c>
      <c r="C213" t="s">
        <v>521</v>
      </c>
      <c r="D213" t="s">
        <v>1839</v>
      </c>
      <c r="E213" t="s">
        <v>526</v>
      </c>
      <c r="F213" t="s">
        <v>527</v>
      </c>
      <c r="G213" t="s">
        <v>528</v>
      </c>
      <c r="H213" t="s">
        <v>1843</v>
      </c>
      <c r="I213" t="s">
        <v>529</v>
      </c>
      <c r="J213" t="s">
        <v>1712</v>
      </c>
      <c r="K213" t="s">
        <v>1840</v>
      </c>
      <c r="L213" t="s">
        <v>1842</v>
      </c>
      <c r="M213">
        <v>0</v>
      </c>
      <c r="N213">
        <v>6287</v>
      </c>
      <c r="O213">
        <v>6287</v>
      </c>
      <c r="P213">
        <v>0</v>
      </c>
      <c r="Q213">
        <v>0</v>
      </c>
      <c r="R213">
        <v>0</v>
      </c>
      <c r="S213">
        <v>0</v>
      </c>
    </row>
    <row r="214" spans="1:19" hidden="1" x14ac:dyDescent="0.25">
      <c r="A214">
        <v>2021</v>
      </c>
      <c r="B214" t="s">
        <v>520</v>
      </c>
      <c r="C214" t="s">
        <v>521</v>
      </c>
      <c r="D214" t="s">
        <v>1839</v>
      </c>
      <c r="E214" t="s">
        <v>530</v>
      </c>
      <c r="F214" t="s">
        <v>527</v>
      </c>
      <c r="G214" t="s">
        <v>528</v>
      </c>
      <c r="H214" t="s">
        <v>1843</v>
      </c>
      <c r="I214" t="s">
        <v>531</v>
      </c>
      <c r="J214" t="s">
        <v>1712</v>
      </c>
      <c r="K214" t="s">
        <v>1840</v>
      </c>
      <c r="L214" t="s">
        <v>1842</v>
      </c>
      <c r="M214">
        <v>0</v>
      </c>
      <c r="N214">
        <v>132669</v>
      </c>
      <c r="O214">
        <v>132669</v>
      </c>
      <c r="P214">
        <v>0</v>
      </c>
      <c r="Q214">
        <v>0</v>
      </c>
      <c r="R214">
        <v>0</v>
      </c>
      <c r="S214">
        <v>0</v>
      </c>
    </row>
    <row r="215" spans="1:19" hidden="1" x14ac:dyDescent="0.25">
      <c r="A215">
        <v>2021</v>
      </c>
      <c r="B215" t="s">
        <v>520</v>
      </c>
      <c r="C215" t="s">
        <v>521</v>
      </c>
      <c r="D215" t="s">
        <v>1839</v>
      </c>
      <c r="E215" t="s">
        <v>532</v>
      </c>
      <c r="F215" t="s">
        <v>170</v>
      </c>
      <c r="G215" t="s">
        <v>171</v>
      </c>
      <c r="H215" t="s">
        <v>1748</v>
      </c>
      <c r="I215" t="s">
        <v>533</v>
      </c>
      <c r="J215" t="s">
        <v>1712</v>
      </c>
      <c r="K215" t="s">
        <v>1840</v>
      </c>
      <c r="L215" t="s">
        <v>1841</v>
      </c>
      <c r="M215">
        <v>0</v>
      </c>
      <c r="N215">
        <v>4775537961.71</v>
      </c>
      <c r="O215">
        <v>4775537961.71</v>
      </c>
      <c r="P215">
        <v>4775537961.71</v>
      </c>
      <c r="Q215">
        <v>25700682.710000001</v>
      </c>
      <c r="R215">
        <v>0</v>
      </c>
      <c r="S215">
        <v>0</v>
      </c>
    </row>
    <row r="216" spans="1:19" hidden="1" x14ac:dyDescent="0.25">
      <c r="A216">
        <v>2021</v>
      </c>
      <c r="B216" t="s">
        <v>520</v>
      </c>
      <c r="C216" t="s">
        <v>521</v>
      </c>
      <c r="D216" t="s">
        <v>1839</v>
      </c>
      <c r="E216" t="s">
        <v>534</v>
      </c>
      <c r="F216" t="s">
        <v>170</v>
      </c>
      <c r="G216" t="s">
        <v>171</v>
      </c>
      <c r="H216" t="s">
        <v>1748</v>
      </c>
      <c r="I216" t="s">
        <v>535</v>
      </c>
      <c r="J216" t="s">
        <v>1712</v>
      </c>
      <c r="K216" t="s">
        <v>1840</v>
      </c>
      <c r="L216" t="s">
        <v>1841</v>
      </c>
      <c r="M216">
        <v>8092544595</v>
      </c>
      <c r="N216">
        <v>0</v>
      </c>
      <c r="O216">
        <v>8092544595</v>
      </c>
      <c r="P216">
        <v>8092544595</v>
      </c>
      <c r="Q216">
        <v>7624210451.5500002</v>
      </c>
      <c r="R216">
        <v>6236553077.3100004</v>
      </c>
      <c r="S216">
        <v>6236553077.3100004</v>
      </c>
    </row>
    <row r="217" spans="1:19" hidden="1" x14ac:dyDescent="0.25">
      <c r="A217">
        <v>2021</v>
      </c>
      <c r="B217" t="s">
        <v>520</v>
      </c>
      <c r="C217" t="s">
        <v>521</v>
      </c>
      <c r="D217" t="s">
        <v>1839</v>
      </c>
      <c r="E217" t="s">
        <v>536</v>
      </c>
      <c r="F217" t="s">
        <v>170</v>
      </c>
      <c r="G217" t="s">
        <v>171</v>
      </c>
      <c r="H217" t="s">
        <v>1748</v>
      </c>
      <c r="I217" t="s">
        <v>537</v>
      </c>
      <c r="J217" t="s">
        <v>1712</v>
      </c>
      <c r="K217" t="s">
        <v>1840</v>
      </c>
      <c r="L217" t="s">
        <v>1842</v>
      </c>
      <c r="M217">
        <v>2676560170</v>
      </c>
      <c r="N217">
        <v>-1882079981</v>
      </c>
      <c r="O217">
        <v>794480189</v>
      </c>
      <c r="P217">
        <v>236455497</v>
      </c>
      <c r="Q217">
        <v>226635980</v>
      </c>
      <c r="R217">
        <v>0</v>
      </c>
      <c r="S217">
        <v>0</v>
      </c>
    </row>
    <row r="218" spans="1:19" hidden="1" x14ac:dyDescent="0.25">
      <c r="A218">
        <v>2021</v>
      </c>
      <c r="B218" t="s">
        <v>520</v>
      </c>
      <c r="C218" t="s">
        <v>521</v>
      </c>
      <c r="D218" t="s">
        <v>1839</v>
      </c>
      <c r="E218" t="s">
        <v>538</v>
      </c>
      <c r="F218" t="s">
        <v>176</v>
      </c>
      <c r="G218" t="s">
        <v>177</v>
      </c>
      <c r="H218" t="s">
        <v>1749</v>
      </c>
      <c r="I218" t="s">
        <v>539</v>
      </c>
      <c r="J218" t="s">
        <v>1712</v>
      </c>
      <c r="K218" t="s">
        <v>1840</v>
      </c>
      <c r="L218" t="s">
        <v>1841</v>
      </c>
      <c r="M218">
        <v>0</v>
      </c>
      <c r="N218">
        <v>100000000</v>
      </c>
      <c r="O218">
        <v>100000000</v>
      </c>
      <c r="P218">
        <v>100000000</v>
      </c>
      <c r="Q218">
        <v>0</v>
      </c>
      <c r="R218">
        <v>0</v>
      </c>
      <c r="S218">
        <v>0</v>
      </c>
    </row>
    <row r="219" spans="1:19" hidden="1" x14ac:dyDescent="0.25">
      <c r="A219">
        <v>2021</v>
      </c>
      <c r="B219" t="s">
        <v>520</v>
      </c>
      <c r="C219" t="s">
        <v>521</v>
      </c>
      <c r="D219" t="s">
        <v>1839</v>
      </c>
      <c r="E219" t="s">
        <v>540</v>
      </c>
      <c r="F219" t="s">
        <v>541</v>
      </c>
      <c r="G219" t="s">
        <v>542</v>
      </c>
      <c r="H219" t="s">
        <v>1844</v>
      </c>
      <c r="I219" t="s">
        <v>543</v>
      </c>
      <c r="J219" t="s">
        <v>1712</v>
      </c>
      <c r="K219" t="s">
        <v>1840</v>
      </c>
      <c r="L219" t="s">
        <v>1842</v>
      </c>
      <c r="M219">
        <v>0</v>
      </c>
      <c r="N219">
        <v>14999983683</v>
      </c>
      <c r="O219">
        <v>14999983683</v>
      </c>
      <c r="P219">
        <v>14999983683</v>
      </c>
      <c r="Q219">
        <v>14999983683</v>
      </c>
      <c r="R219">
        <v>0</v>
      </c>
      <c r="S219">
        <v>0</v>
      </c>
    </row>
    <row r="220" spans="1:19" hidden="1" x14ac:dyDescent="0.25">
      <c r="A220">
        <v>2021</v>
      </c>
      <c r="B220" t="s">
        <v>520</v>
      </c>
      <c r="C220" t="s">
        <v>521</v>
      </c>
      <c r="D220" t="s">
        <v>1839</v>
      </c>
      <c r="E220" t="s">
        <v>544</v>
      </c>
      <c r="F220" t="s">
        <v>545</v>
      </c>
      <c r="G220" t="s">
        <v>546</v>
      </c>
      <c r="H220" t="s">
        <v>1845</v>
      </c>
      <c r="I220" t="s">
        <v>547</v>
      </c>
      <c r="J220" t="s">
        <v>1712</v>
      </c>
      <c r="K220" t="s">
        <v>1840</v>
      </c>
      <c r="L220" t="s">
        <v>1841</v>
      </c>
      <c r="M220">
        <v>0</v>
      </c>
      <c r="N220">
        <v>597908164.32000005</v>
      </c>
      <c r="O220">
        <v>597908164.32000005</v>
      </c>
      <c r="P220">
        <v>597908164.32000005</v>
      </c>
      <c r="Q220">
        <v>534772746.31999999</v>
      </c>
      <c r="R220">
        <v>27434000</v>
      </c>
      <c r="S220">
        <v>25600000</v>
      </c>
    </row>
    <row r="221" spans="1:19" hidden="1" x14ac:dyDescent="0.25">
      <c r="A221">
        <v>2021</v>
      </c>
      <c r="B221" t="s">
        <v>520</v>
      </c>
      <c r="C221" t="s">
        <v>521</v>
      </c>
      <c r="D221" t="s">
        <v>1839</v>
      </c>
      <c r="E221" t="s">
        <v>548</v>
      </c>
      <c r="F221" t="s">
        <v>222</v>
      </c>
      <c r="G221" t="s">
        <v>223</v>
      </c>
      <c r="H221" t="s">
        <v>1755</v>
      </c>
      <c r="I221" t="s">
        <v>549</v>
      </c>
      <c r="J221" t="s">
        <v>1712</v>
      </c>
      <c r="K221" t="s">
        <v>1840</v>
      </c>
      <c r="L221" t="s">
        <v>1846</v>
      </c>
      <c r="M221">
        <v>0</v>
      </c>
      <c r="N221">
        <v>1500000000</v>
      </c>
      <c r="O221">
        <v>1500000000</v>
      </c>
      <c r="P221">
        <v>300944360</v>
      </c>
      <c r="Q221">
        <v>0</v>
      </c>
      <c r="R221">
        <v>0</v>
      </c>
      <c r="S221">
        <v>0</v>
      </c>
    </row>
    <row r="222" spans="1:19" hidden="1" x14ac:dyDescent="0.25">
      <c r="A222">
        <v>2021</v>
      </c>
      <c r="B222" t="s">
        <v>520</v>
      </c>
      <c r="C222" t="s">
        <v>521</v>
      </c>
      <c r="D222" t="s">
        <v>1839</v>
      </c>
      <c r="E222" t="s">
        <v>550</v>
      </c>
      <c r="F222" t="s">
        <v>222</v>
      </c>
      <c r="G222" t="s">
        <v>223</v>
      </c>
      <c r="H222" t="s">
        <v>1755</v>
      </c>
      <c r="I222" t="s">
        <v>551</v>
      </c>
      <c r="J222" t="s">
        <v>1712</v>
      </c>
      <c r="K222" t="s">
        <v>1840</v>
      </c>
      <c r="L222" t="s">
        <v>1846</v>
      </c>
      <c r="M222">
        <v>1000000000</v>
      </c>
      <c r="N222">
        <v>0</v>
      </c>
      <c r="O222">
        <v>1000000000</v>
      </c>
      <c r="P222">
        <v>988527741</v>
      </c>
      <c r="Q222">
        <v>978887783</v>
      </c>
      <c r="R222">
        <v>896808550.25</v>
      </c>
      <c r="S222">
        <v>896808550.25</v>
      </c>
    </row>
    <row r="223" spans="1:19" hidden="1" x14ac:dyDescent="0.25">
      <c r="A223">
        <v>2021</v>
      </c>
      <c r="B223" t="s">
        <v>520</v>
      </c>
      <c r="C223" t="s">
        <v>521</v>
      </c>
      <c r="D223" t="s">
        <v>1839</v>
      </c>
      <c r="E223" t="s">
        <v>552</v>
      </c>
      <c r="F223" t="s">
        <v>222</v>
      </c>
      <c r="G223" t="s">
        <v>223</v>
      </c>
      <c r="H223" t="s">
        <v>1755</v>
      </c>
      <c r="I223" t="s">
        <v>553</v>
      </c>
      <c r="J223" t="s">
        <v>1712</v>
      </c>
      <c r="K223" t="s">
        <v>1847</v>
      </c>
      <c r="L223" t="s">
        <v>1848</v>
      </c>
      <c r="M223">
        <v>546500000</v>
      </c>
      <c r="N223">
        <v>0</v>
      </c>
      <c r="O223">
        <v>546500000</v>
      </c>
      <c r="P223">
        <v>546500000</v>
      </c>
      <c r="Q223">
        <v>546500000</v>
      </c>
      <c r="R223">
        <v>0</v>
      </c>
      <c r="S223">
        <v>0</v>
      </c>
    </row>
    <row r="224" spans="1:19" hidden="1" x14ac:dyDescent="0.25">
      <c r="A224">
        <v>2021</v>
      </c>
      <c r="B224" t="s">
        <v>520</v>
      </c>
      <c r="C224" t="s">
        <v>521</v>
      </c>
      <c r="D224" t="s">
        <v>1839</v>
      </c>
      <c r="E224" t="s">
        <v>554</v>
      </c>
      <c r="F224" t="s">
        <v>222</v>
      </c>
      <c r="G224" t="s">
        <v>223</v>
      </c>
      <c r="H224" t="s">
        <v>1755</v>
      </c>
      <c r="I224" t="s">
        <v>555</v>
      </c>
      <c r="J224" t="s">
        <v>1712</v>
      </c>
      <c r="K224" t="s">
        <v>1840</v>
      </c>
      <c r="L224" t="s">
        <v>1841</v>
      </c>
      <c r="M224">
        <v>0</v>
      </c>
      <c r="N224">
        <v>271388987</v>
      </c>
      <c r="O224">
        <v>271388987</v>
      </c>
      <c r="P224">
        <v>271388987</v>
      </c>
      <c r="Q224">
        <v>0</v>
      </c>
      <c r="R224">
        <v>0</v>
      </c>
      <c r="S224">
        <v>0</v>
      </c>
    </row>
    <row r="225" spans="1:19" hidden="1" x14ac:dyDescent="0.25">
      <c r="A225">
        <v>2021</v>
      </c>
      <c r="B225" t="s">
        <v>520</v>
      </c>
      <c r="C225" t="s">
        <v>521</v>
      </c>
      <c r="D225" t="s">
        <v>1839</v>
      </c>
      <c r="E225" t="s">
        <v>556</v>
      </c>
      <c r="F225" t="s">
        <v>39</v>
      </c>
      <c r="G225" t="s">
        <v>40</v>
      </c>
      <c r="H225" t="s">
        <v>1722</v>
      </c>
      <c r="I225" t="s">
        <v>557</v>
      </c>
      <c r="J225" t="s">
        <v>1765</v>
      </c>
      <c r="K225" t="s">
        <v>1766</v>
      </c>
      <c r="L225" t="s">
        <v>1849</v>
      </c>
      <c r="M225">
        <v>150000000</v>
      </c>
      <c r="N225">
        <v>0</v>
      </c>
      <c r="O225">
        <v>150000000</v>
      </c>
      <c r="P225">
        <v>150000000</v>
      </c>
      <c r="Q225">
        <v>138457674</v>
      </c>
      <c r="R225">
        <v>0</v>
      </c>
      <c r="S225">
        <v>0</v>
      </c>
    </row>
    <row r="226" spans="1:19" hidden="1" x14ac:dyDescent="0.25">
      <c r="A226">
        <v>2021</v>
      </c>
      <c r="B226" t="s">
        <v>520</v>
      </c>
      <c r="C226" t="s">
        <v>521</v>
      </c>
      <c r="D226" t="s">
        <v>1839</v>
      </c>
      <c r="E226" t="s">
        <v>558</v>
      </c>
      <c r="F226" t="s">
        <v>39</v>
      </c>
      <c r="G226" t="s">
        <v>40</v>
      </c>
      <c r="H226" t="s">
        <v>1722</v>
      </c>
      <c r="I226" t="s">
        <v>559</v>
      </c>
      <c r="J226" t="s">
        <v>1712</v>
      </c>
      <c r="K226" t="s">
        <v>1840</v>
      </c>
      <c r="L226" t="s">
        <v>1841</v>
      </c>
      <c r="M226">
        <v>0</v>
      </c>
      <c r="N226">
        <v>1628611013</v>
      </c>
      <c r="O226">
        <v>1628611013</v>
      </c>
      <c r="P226">
        <v>1628611013</v>
      </c>
      <c r="Q226">
        <v>0</v>
      </c>
      <c r="R226">
        <v>0</v>
      </c>
      <c r="S226">
        <v>0</v>
      </c>
    </row>
    <row r="227" spans="1:19" hidden="1" x14ac:dyDescent="0.25">
      <c r="A227">
        <v>2021</v>
      </c>
      <c r="B227" t="s">
        <v>520</v>
      </c>
      <c r="C227" t="s">
        <v>521</v>
      </c>
      <c r="D227" t="s">
        <v>1839</v>
      </c>
      <c r="E227" t="s">
        <v>560</v>
      </c>
      <c r="F227" t="s">
        <v>233</v>
      </c>
      <c r="G227" t="s">
        <v>234</v>
      </c>
      <c r="H227" t="s">
        <v>1756</v>
      </c>
      <c r="I227" t="s">
        <v>561</v>
      </c>
      <c r="J227" t="s">
        <v>1712</v>
      </c>
      <c r="K227" t="s">
        <v>1840</v>
      </c>
      <c r="L227" t="s">
        <v>1842</v>
      </c>
      <c r="M227">
        <v>0</v>
      </c>
      <c r="N227">
        <v>106911</v>
      </c>
      <c r="O227">
        <v>106911</v>
      </c>
      <c r="P227">
        <v>0</v>
      </c>
      <c r="Q227">
        <v>0</v>
      </c>
      <c r="R227">
        <v>0</v>
      </c>
      <c r="S227">
        <v>0</v>
      </c>
    </row>
    <row r="228" spans="1:19" hidden="1" x14ac:dyDescent="0.25">
      <c r="A228">
        <v>2021</v>
      </c>
      <c r="B228" t="s">
        <v>520</v>
      </c>
      <c r="C228" t="s">
        <v>521</v>
      </c>
      <c r="D228" t="s">
        <v>1839</v>
      </c>
      <c r="E228" t="s">
        <v>562</v>
      </c>
      <c r="F228" t="s">
        <v>39</v>
      </c>
      <c r="G228" t="s">
        <v>40</v>
      </c>
      <c r="H228" t="s">
        <v>1722</v>
      </c>
      <c r="I228" t="s">
        <v>563</v>
      </c>
      <c r="J228" t="s">
        <v>1712</v>
      </c>
      <c r="K228" t="s">
        <v>1718</v>
      </c>
      <c r="L228" t="s">
        <v>1733</v>
      </c>
      <c r="M228">
        <v>1</v>
      </c>
      <c r="N228">
        <v>0</v>
      </c>
      <c r="O228">
        <v>1</v>
      </c>
      <c r="P228">
        <v>0</v>
      </c>
      <c r="Q228">
        <v>0</v>
      </c>
      <c r="R228">
        <v>0</v>
      </c>
      <c r="S228">
        <v>0</v>
      </c>
    </row>
    <row r="229" spans="1:19" hidden="1" x14ac:dyDescent="0.25">
      <c r="A229">
        <v>2021</v>
      </c>
      <c r="B229" t="s">
        <v>520</v>
      </c>
      <c r="C229" t="s">
        <v>521</v>
      </c>
      <c r="D229" t="s">
        <v>1839</v>
      </c>
      <c r="E229" t="s">
        <v>564</v>
      </c>
      <c r="F229" t="s">
        <v>39</v>
      </c>
      <c r="G229" t="s">
        <v>40</v>
      </c>
      <c r="H229" t="s">
        <v>1722</v>
      </c>
      <c r="I229" t="s">
        <v>565</v>
      </c>
      <c r="J229" t="s">
        <v>1712</v>
      </c>
      <c r="K229" t="s">
        <v>1718</v>
      </c>
      <c r="L229" t="s">
        <v>1733</v>
      </c>
      <c r="M229">
        <v>1</v>
      </c>
      <c r="N229">
        <v>0</v>
      </c>
      <c r="O229">
        <v>1</v>
      </c>
      <c r="P229">
        <v>0</v>
      </c>
      <c r="Q229">
        <v>0</v>
      </c>
      <c r="R229">
        <v>0</v>
      </c>
      <c r="S229">
        <v>0</v>
      </c>
    </row>
    <row r="230" spans="1:19" hidden="1" x14ac:dyDescent="0.25">
      <c r="A230">
        <v>2021</v>
      </c>
      <c r="B230" t="s">
        <v>520</v>
      </c>
      <c r="C230" t="s">
        <v>521</v>
      </c>
      <c r="D230" t="s">
        <v>1839</v>
      </c>
      <c r="E230" t="s">
        <v>566</v>
      </c>
      <c r="F230" t="s">
        <v>39</v>
      </c>
      <c r="G230" t="s">
        <v>40</v>
      </c>
      <c r="H230" t="s">
        <v>1722</v>
      </c>
      <c r="I230" t="s">
        <v>567</v>
      </c>
      <c r="J230" t="s">
        <v>1712</v>
      </c>
      <c r="K230" t="s">
        <v>1840</v>
      </c>
      <c r="L230" t="s">
        <v>1841</v>
      </c>
      <c r="M230">
        <v>3200000000</v>
      </c>
      <c r="N230">
        <v>0</v>
      </c>
      <c r="O230">
        <v>3200000000</v>
      </c>
      <c r="P230">
        <v>3200000000</v>
      </c>
      <c r="Q230">
        <v>3174385537</v>
      </c>
      <c r="R230">
        <v>2931050026.9699998</v>
      </c>
      <c r="S230">
        <v>2873504025.6599998</v>
      </c>
    </row>
    <row r="231" spans="1:19" hidden="1" x14ac:dyDescent="0.25">
      <c r="A231">
        <v>2021</v>
      </c>
      <c r="B231" t="s">
        <v>520</v>
      </c>
      <c r="C231" t="s">
        <v>521</v>
      </c>
      <c r="D231" t="s">
        <v>1839</v>
      </c>
      <c r="E231" t="s">
        <v>568</v>
      </c>
      <c r="F231" t="s">
        <v>39</v>
      </c>
      <c r="G231" t="s">
        <v>40</v>
      </c>
      <c r="H231" t="s">
        <v>1722</v>
      </c>
      <c r="I231" t="s">
        <v>569</v>
      </c>
      <c r="J231" t="s">
        <v>1712</v>
      </c>
      <c r="K231" t="s">
        <v>1840</v>
      </c>
      <c r="L231" t="s">
        <v>1842</v>
      </c>
      <c r="M231">
        <v>267692143</v>
      </c>
      <c r="N231">
        <v>0</v>
      </c>
      <c r="O231">
        <v>267692143</v>
      </c>
      <c r="P231">
        <v>267692143</v>
      </c>
      <c r="Q231">
        <v>220564000</v>
      </c>
      <c r="R231">
        <v>214564000</v>
      </c>
      <c r="S231">
        <v>214564000</v>
      </c>
    </row>
    <row r="232" spans="1:19" hidden="1" x14ac:dyDescent="0.25">
      <c r="A232">
        <v>2021</v>
      </c>
      <c r="B232" t="s">
        <v>520</v>
      </c>
      <c r="C232" t="s">
        <v>521</v>
      </c>
      <c r="D232" t="s">
        <v>1839</v>
      </c>
      <c r="E232" t="s">
        <v>570</v>
      </c>
      <c r="F232" t="s">
        <v>39</v>
      </c>
      <c r="G232" t="s">
        <v>40</v>
      </c>
      <c r="H232" t="s">
        <v>1722</v>
      </c>
      <c r="I232" t="s">
        <v>571</v>
      </c>
      <c r="J232" t="s">
        <v>1712</v>
      </c>
      <c r="K232" t="s">
        <v>1847</v>
      </c>
      <c r="L232" t="s">
        <v>1848</v>
      </c>
      <c r="M232">
        <v>291851723</v>
      </c>
      <c r="N232">
        <v>0</v>
      </c>
      <c r="O232">
        <v>291851723</v>
      </c>
      <c r="P232">
        <v>291851723</v>
      </c>
      <c r="Q232">
        <v>229736000</v>
      </c>
      <c r="R232">
        <v>0</v>
      </c>
      <c r="S232">
        <v>0</v>
      </c>
    </row>
    <row r="233" spans="1:19" hidden="1" x14ac:dyDescent="0.25">
      <c r="A233">
        <v>2021</v>
      </c>
      <c r="B233" t="s">
        <v>520</v>
      </c>
      <c r="C233" t="s">
        <v>521</v>
      </c>
      <c r="D233" t="s">
        <v>1839</v>
      </c>
      <c r="E233" t="s">
        <v>572</v>
      </c>
      <c r="F233" t="s">
        <v>39</v>
      </c>
      <c r="G233" t="s">
        <v>40</v>
      </c>
      <c r="H233" t="s">
        <v>1722</v>
      </c>
      <c r="I233" t="s">
        <v>573</v>
      </c>
      <c r="J233" t="s">
        <v>1712</v>
      </c>
      <c r="K233" t="s">
        <v>1840</v>
      </c>
      <c r="L233" t="s">
        <v>1846</v>
      </c>
      <c r="M233">
        <v>3172317774</v>
      </c>
      <c r="N233">
        <v>0</v>
      </c>
      <c r="O233">
        <v>3172317774</v>
      </c>
      <c r="P233">
        <v>3172317774</v>
      </c>
      <c r="Q233">
        <v>3155562309.9400001</v>
      </c>
      <c r="R233">
        <v>1212612684.9400001</v>
      </c>
      <c r="S233">
        <v>1186112684.9400001</v>
      </c>
    </row>
    <row r="234" spans="1:19" x14ac:dyDescent="0.25">
      <c r="A234">
        <v>2021</v>
      </c>
      <c r="B234" t="s">
        <v>574</v>
      </c>
      <c r="C234" t="s">
        <v>575</v>
      </c>
      <c r="D234" t="s">
        <v>1850</v>
      </c>
      <c r="E234" t="s">
        <v>576</v>
      </c>
      <c r="F234" t="s">
        <v>577</v>
      </c>
      <c r="G234" t="s">
        <v>578</v>
      </c>
      <c r="H234" t="s">
        <v>1851</v>
      </c>
      <c r="I234" t="s">
        <v>579</v>
      </c>
      <c r="J234" t="s">
        <v>1715</v>
      </c>
      <c r="K234" t="s">
        <v>1827</v>
      </c>
      <c r="L234" t="s">
        <v>1852</v>
      </c>
      <c r="M234">
        <v>0</v>
      </c>
      <c r="N234">
        <v>0.8</v>
      </c>
      <c r="O234">
        <v>0.8</v>
      </c>
      <c r="P234">
        <v>0</v>
      </c>
      <c r="Q234">
        <v>0</v>
      </c>
      <c r="R234">
        <v>0</v>
      </c>
      <c r="S234">
        <v>0</v>
      </c>
    </row>
    <row r="235" spans="1:19" x14ac:dyDescent="0.25">
      <c r="A235">
        <v>2021</v>
      </c>
      <c r="B235" t="s">
        <v>574</v>
      </c>
      <c r="C235" t="s">
        <v>575</v>
      </c>
      <c r="D235" t="s">
        <v>1850</v>
      </c>
      <c r="E235" t="s">
        <v>580</v>
      </c>
      <c r="F235" t="s">
        <v>581</v>
      </c>
      <c r="G235" t="s">
        <v>582</v>
      </c>
      <c r="H235" t="s">
        <v>1853</v>
      </c>
      <c r="I235" t="s">
        <v>583</v>
      </c>
      <c r="J235" t="s">
        <v>1715</v>
      </c>
      <c r="K235" t="s">
        <v>1827</v>
      </c>
      <c r="L235" t="s">
        <v>1854</v>
      </c>
      <c r="M235">
        <v>0</v>
      </c>
      <c r="N235">
        <v>8395053695</v>
      </c>
      <c r="O235">
        <v>8395053695</v>
      </c>
      <c r="P235">
        <v>0</v>
      </c>
      <c r="Q235">
        <v>0</v>
      </c>
      <c r="R235">
        <v>0</v>
      </c>
      <c r="S235">
        <v>0</v>
      </c>
    </row>
    <row r="236" spans="1:19" x14ac:dyDescent="0.25">
      <c r="A236">
        <v>2021</v>
      </c>
      <c r="B236" t="s">
        <v>574</v>
      </c>
      <c r="C236" t="s">
        <v>575</v>
      </c>
      <c r="D236" t="s">
        <v>1850</v>
      </c>
      <c r="E236" t="s">
        <v>584</v>
      </c>
      <c r="F236" t="s">
        <v>581</v>
      </c>
      <c r="G236" t="s">
        <v>582</v>
      </c>
      <c r="H236" t="s">
        <v>1853</v>
      </c>
      <c r="I236" t="s">
        <v>583</v>
      </c>
      <c r="J236" t="s">
        <v>1715</v>
      </c>
      <c r="K236" t="s">
        <v>1827</v>
      </c>
      <c r="L236" t="s">
        <v>1854</v>
      </c>
      <c r="M236">
        <v>0</v>
      </c>
      <c r="N236">
        <v>886400605</v>
      </c>
      <c r="O236">
        <v>886400605</v>
      </c>
      <c r="P236">
        <v>0</v>
      </c>
      <c r="Q236">
        <v>0</v>
      </c>
      <c r="R236">
        <v>0</v>
      </c>
      <c r="S236">
        <v>0</v>
      </c>
    </row>
    <row r="237" spans="1:19" x14ac:dyDescent="0.25">
      <c r="A237">
        <v>2021</v>
      </c>
      <c r="B237" t="s">
        <v>574</v>
      </c>
      <c r="C237" t="s">
        <v>575</v>
      </c>
      <c r="D237" t="s">
        <v>1850</v>
      </c>
      <c r="E237" t="s">
        <v>585</v>
      </c>
      <c r="F237" t="s">
        <v>581</v>
      </c>
      <c r="G237" t="s">
        <v>582</v>
      </c>
      <c r="H237" t="s">
        <v>1853</v>
      </c>
      <c r="I237" t="s">
        <v>586</v>
      </c>
      <c r="J237" t="s">
        <v>1715</v>
      </c>
      <c r="K237" t="s">
        <v>1827</v>
      </c>
      <c r="L237" t="s">
        <v>1854</v>
      </c>
      <c r="M237">
        <v>2610921477</v>
      </c>
      <c r="N237">
        <v>0</v>
      </c>
      <c r="O237">
        <v>2610921477</v>
      </c>
      <c r="P237">
        <v>2610921477</v>
      </c>
      <c r="Q237">
        <v>2610921477</v>
      </c>
      <c r="R237">
        <v>2610921476.9899998</v>
      </c>
      <c r="S237">
        <v>2610921476.9899998</v>
      </c>
    </row>
    <row r="238" spans="1:19" x14ac:dyDescent="0.25">
      <c r="A238">
        <v>2021</v>
      </c>
      <c r="B238" t="s">
        <v>574</v>
      </c>
      <c r="C238" t="s">
        <v>575</v>
      </c>
      <c r="D238" t="s">
        <v>1850</v>
      </c>
      <c r="E238" t="s">
        <v>587</v>
      </c>
      <c r="F238" t="s">
        <v>222</v>
      </c>
      <c r="G238" t="s">
        <v>223</v>
      </c>
      <c r="H238" t="s">
        <v>1755</v>
      </c>
      <c r="I238" t="s">
        <v>588</v>
      </c>
      <c r="J238" t="s">
        <v>1715</v>
      </c>
      <c r="K238" t="s">
        <v>1827</v>
      </c>
      <c r="L238" t="s">
        <v>1854</v>
      </c>
      <c r="M238">
        <v>0</v>
      </c>
      <c r="N238">
        <v>200000000</v>
      </c>
      <c r="O238">
        <v>200000000</v>
      </c>
      <c r="P238">
        <v>200000000</v>
      </c>
      <c r="Q238">
        <v>200000000</v>
      </c>
      <c r="R238">
        <v>200000000</v>
      </c>
      <c r="S238">
        <v>200000000</v>
      </c>
    </row>
    <row r="239" spans="1:19" x14ac:dyDescent="0.25">
      <c r="A239">
        <v>2021</v>
      </c>
      <c r="B239" t="s">
        <v>574</v>
      </c>
      <c r="C239" t="s">
        <v>575</v>
      </c>
      <c r="D239" t="s">
        <v>1850</v>
      </c>
      <c r="E239" t="s">
        <v>589</v>
      </c>
      <c r="F239" t="s">
        <v>222</v>
      </c>
      <c r="G239" t="s">
        <v>223</v>
      </c>
      <c r="H239" t="s">
        <v>1755</v>
      </c>
      <c r="I239" t="s">
        <v>588</v>
      </c>
      <c r="J239" t="s">
        <v>1715</v>
      </c>
      <c r="K239" t="s">
        <v>1827</v>
      </c>
      <c r="L239" t="s">
        <v>1854</v>
      </c>
      <c r="M239">
        <v>0</v>
      </c>
      <c r="N239">
        <v>38000000</v>
      </c>
      <c r="O239">
        <v>38000000</v>
      </c>
      <c r="P239">
        <v>38000000</v>
      </c>
      <c r="Q239">
        <v>38000000</v>
      </c>
      <c r="R239">
        <v>38000000</v>
      </c>
      <c r="S239">
        <v>38000000</v>
      </c>
    </row>
    <row r="240" spans="1:19" x14ac:dyDescent="0.25">
      <c r="A240">
        <v>2021</v>
      </c>
      <c r="B240" t="s">
        <v>574</v>
      </c>
      <c r="C240" t="s">
        <v>575</v>
      </c>
      <c r="D240" t="s">
        <v>1850</v>
      </c>
      <c r="E240" t="s">
        <v>590</v>
      </c>
      <c r="F240" t="s">
        <v>591</v>
      </c>
      <c r="G240" t="s">
        <v>592</v>
      </c>
      <c r="H240" t="s">
        <v>1855</v>
      </c>
      <c r="I240" t="s">
        <v>593</v>
      </c>
      <c r="J240" t="s">
        <v>1715</v>
      </c>
      <c r="K240" t="s">
        <v>1827</v>
      </c>
      <c r="L240" t="s">
        <v>1856</v>
      </c>
      <c r="M240">
        <v>8557023714</v>
      </c>
      <c r="N240">
        <v>524652680</v>
      </c>
      <c r="O240">
        <v>9081676394</v>
      </c>
      <c r="P240">
        <v>8773446272</v>
      </c>
      <c r="Q240">
        <v>8369402752</v>
      </c>
      <c r="R240">
        <v>3450079385</v>
      </c>
      <c r="S240">
        <v>3450079385</v>
      </c>
    </row>
    <row r="241" spans="1:19" x14ac:dyDescent="0.25">
      <c r="A241">
        <v>2021</v>
      </c>
      <c r="B241" t="s">
        <v>574</v>
      </c>
      <c r="C241" t="s">
        <v>575</v>
      </c>
      <c r="D241" t="s">
        <v>1850</v>
      </c>
      <c r="E241" t="s">
        <v>594</v>
      </c>
      <c r="F241" t="s">
        <v>22</v>
      </c>
      <c r="G241" t="s">
        <v>23</v>
      </c>
      <c r="H241" t="s">
        <v>1711</v>
      </c>
      <c r="I241" t="s">
        <v>595</v>
      </c>
      <c r="J241" t="s">
        <v>1715</v>
      </c>
      <c r="K241" t="s">
        <v>1827</v>
      </c>
      <c r="L241" t="s">
        <v>1854</v>
      </c>
      <c r="M241">
        <v>0</v>
      </c>
      <c r="N241">
        <v>407052051</v>
      </c>
      <c r="O241">
        <v>407052051</v>
      </c>
      <c r="P241">
        <v>407052051</v>
      </c>
      <c r="Q241">
        <v>407052051</v>
      </c>
      <c r="R241">
        <v>407052051</v>
      </c>
      <c r="S241">
        <v>407052051</v>
      </c>
    </row>
    <row r="242" spans="1:19" x14ac:dyDescent="0.25">
      <c r="A242">
        <v>2021</v>
      </c>
      <c r="B242" t="s">
        <v>574</v>
      </c>
      <c r="C242" t="s">
        <v>575</v>
      </c>
      <c r="D242" t="s">
        <v>1850</v>
      </c>
      <c r="E242" t="s">
        <v>596</v>
      </c>
      <c r="F242" t="s">
        <v>39</v>
      </c>
      <c r="G242" t="s">
        <v>40</v>
      </c>
      <c r="H242" t="s">
        <v>1722</v>
      </c>
      <c r="I242" t="s">
        <v>597</v>
      </c>
      <c r="J242" t="s">
        <v>1715</v>
      </c>
      <c r="K242" t="s">
        <v>1827</v>
      </c>
      <c r="L242" t="s">
        <v>1854</v>
      </c>
      <c r="M242">
        <v>319475085</v>
      </c>
      <c r="N242">
        <v>578311892</v>
      </c>
      <c r="O242">
        <v>897786977</v>
      </c>
      <c r="P242">
        <v>897786977</v>
      </c>
      <c r="Q242">
        <v>897786977</v>
      </c>
      <c r="R242">
        <v>533527832</v>
      </c>
      <c r="S242">
        <v>522934500</v>
      </c>
    </row>
    <row r="243" spans="1:19" x14ac:dyDescent="0.25">
      <c r="A243">
        <v>2021</v>
      </c>
      <c r="B243" t="s">
        <v>574</v>
      </c>
      <c r="C243" t="s">
        <v>575</v>
      </c>
      <c r="D243" t="s">
        <v>1850</v>
      </c>
      <c r="E243" t="s">
        <v>598</v>
      </c>
      <c r="F243" t="s">
        <v>39</v>
      </c>
      <c r="G243" t="s">
        <v>40</v>
      </c>
      <c r="H243" t="s">
        <v>1722</v>
      </c>
      <c r="I243" t="s">
        <v>599</v>
      </c>
      <c r="J243" t="s">
        <v>1715</v>
      </c>
      <c r="K243" t="s">
        <v>1827</v>
      </c>
      <c r="L243" t="s">
        <v>1854</v>
      </c>
      <c r="M243">
        <v>13200000000</v>
      </c>
      <c r="N243">
        <v>-782869940</v>
      </c>
      <c r="O243">
        <v>12417130060</v>
      </c>
      <c r="P243">
        <v>12417130059.459999</v>
      </c>
      <c r="Q243">
        <v>12417130058.41</v>
      </c>
      <c r="R243">
        <v>11861336516.99</v>
      </c>
      <c r="S243">
        <v>11267966354.200001</v>
      </c>
    </row>
    <row r="244" spans="1:19" x14ac:dyDescent="0.25">
      <c r="A244">
        <v>2021</v>
      </c>
      <c r="B244" t="s">
        <v>574</v>
      </c>
      <c r="C244" t="s">
        <v>575</v>
      </c>
      <c r="D244" t="s">
        <v>1850</v>
      </c>
      <c r="E244" t="s">
        <v>600</v>
      </c>
      <c r="F244" t="s">
        <v>39</v>
      </c>
      <c r="G244" t="s">
        <v>40</v>
      </c>
      <c r="H244" t="s">
        <v>1722</v>
      </c>
      <c r="I244" t="s">
        <v>601</v>
      </c>
      <c r="J244" t="s">
        <v>1715</v>
      </c>
      <c r="K244" t="s">
        <v>1827</v>
      </c>
      <c r="L244" t="s">
        <v>1854</v>
      </c>
      <c r="M244">
        <v>3005523554</v>
      </c>
      <c r="N244">
        <v>-3005523554</v>
      </c>
      <c r="O244">
        <v>0</v>
      </c>
      <c r="P244">
        <v>0</v>
      </c>
      <c r="Q244">
        <v>0</v>
      </c>
      <c r="R244">
        <v>0</v>
      </c>
      <c r="S244">
        <v>0</v>
      </c>
    </row>
    <row r="245" spans="1:19" x14ac:dyDescent="0.25">
      <c r="A245">
        <v>2021</v>
      </c>
      <c r="B245" t="s">
        <v>574</v>
      </c>
      <c r="C245" t="s">
        <v>575</v>
      </c>
      <c r="D245" t="s">
        <v>1850</v>
      </c>
      <c r="E245" t="s">
        <v>602</v>
      </c>
      <c r="F245" t="s">
        <v>39</v>
      </c>
      <c r="G245" t="s">
        <v>40</v>
      </c>
      <c r="H245" t="s">
        <v>1722</v>
      </c>
      <c r="I245" t="s">
        <v>603</v>
      </c>
      <c r="J245" t="s">
        <v>1715</v>
      </c>
      <c r="K245" t="s">
        <v>1827</v>
      </c>
      <c r="L245" t="s">
        <v>1854</v>
      </c>
      <c r="M245">
        <v>700000000</v>
      </c>
      <c r="N245">
        <v>652134590</v>
      </c>
      <c r="O245">
        <v>1352134590</v>
      </c>
      <c r="P245">
        <v>1352134590</v>
      </c>
      <c r="Q245">
        <v>1185178843</v>
      </c>
      <c r="R245">
        <v>162933333</v>
      </c>
      <c r="S245">
        <v>160133333</v>
      </c>
    </row>
    <row r="246" spans="1:19" x14ac:dyDescent="0.25">
      <c r="A246">
        <v>2021</v>
      </c>
      <c r="B246" t="s">
        <v>574</v>
      </c>
      <c r="C246" t="s">
        <v>575</v>
      </c>
      <c r="D246" t="s">
        <v>1850</v>
      </c>
      <c r="E246" t="s">
        <v>604</v>
      </c>
      <c r="F246" t="s">
        <v>39</v>
      </c>
      <c r="G246" t="s">
        <v>40</v>
      </c>
      <c r="H246" t="s">
        <v>1722</v>
      </c>
      <c r="I246" t="s">
        <v>605</v>
      </c>
      <c r="J246" t="s">
        <v>1715</v>
      </c>
      <c r="K246" t="s">
        <v>1827</v>
      </c>
      <c r="L246" t="s">
        <v>1854</v>
      </c>
      <c r="M246">
        <v>83197486</v>
      </c>
      <c r="N246">
        <v>0</v>
      </c>
      <c r="O246">
        <v>83197486</v>
      </c>
      <c r="P246">
        <v>83197486</v>
      </c>
      <c r="Q246">
        <v>29428736</v>
      </c>
      <c r="R246">
        <v>0</v>
      </c>
      <c r="S246">
        <v>0</v>
      </c>
    </row>
    <row r="247" spans="1:19" x14ac:dyDescent="0.25">
      <c r="A247">
        <v>2021</v>
      </c>
      <c r="B247" t="s">
        <v>574</v>
      </c>
      <c r="C247" t="s">
        <v>575</v>
      </c>
      <c r="D247" t="s">
        <v>1850</v>
      </c>
      <c r="E247" t="s">
        <v>606</v>
      </c>
      <c r="F247" t="s">
        <v>39</v>
      </c>
      <c r="G247" t="s">
        <v>40</v>
      </c>
      <c r="H247" t="s">
        <v>1722</v>
      </c>
      <c r="I247" t="s">
        <v>607</v>
      </c>
      <c r="J247" t="s">
        <v>1715</v>
      </c>
      <c r="K247" t="s">
        <v>1827</v>
      </c>
      <c r="L247" t="s">
        <v>1854</v>
      </c>
      <c r="M247">
        <v>1005827769</v>
      </c>
      <c r="N247">
        <v>-90598949</v>
      </c>
      <c r="O247">
        <v>915228820</v>
      </c>
      <c r="P247">
        <v>915228818.36000001</v>
      </c>
      <c r="Q247">
        <v>915228818.36000001</v>
      </c>
      <c r="R247">
        <v>673338351</v>
      </c>
      <c r="S247">
        <v>673338351</v>
      </c>
    </row>
    <row r="248" spans="1:19" x14ac:dyDescent="0.25">
      <c r="A248">
        <v>2021</v>
      </c>
      <c r="B248" t="s">
        <v>574</v>
      </c>
      <c r="C248" t="s">
        <v>575</v>
      </c>
      <c r="D248" t="s">
        <v>1850</v>
      </c>
      <c r="E248" t="s">
        <v>608</v>
      </c>
      <c r="F248" t="s">
        <v>39</v>
      </c>
      <c r="G248" t="s">
        <v>40</v>
      </c>
      <c r="H248" t="s">
        <v>1722</v>
      </c>
      <c r="I248" t="s">
        <v>609</v>
      </c>
      <c r="J248" t="s">
        <v>1715</v>
      </c>
      <c r="K248" t="s">
        <v>1827</v>
      </c>
      <c r="L248" t="s">
        <v>1854</v>
      </c>
      <c r="M248">
        <v>12000000000</v>
      </c>
      <c r="N248">
        <v>-5537086490</v>
      </c>
      <c r="O248">
        <v>6462913510</v>
      </c>
      <c r="P248">
        <v>6462913510</v>
      </c>
      <c r="Q248">
        <v>6462913510</v>
      </c>
      <c r="R248">
        <v>6432326214</v>
      </c>
      <c r="S248">
        <v>680111819</v>
      </c>
    </row>
    <row r="249" spans="1:19" x14ac:dyDescent="0.25">
      <c r="A249">
        <v>2021</v>
      </c>
      <c r="B249" t="s">
        <v>574</v>
      </c>
      <c r="C249" t="s">
        <v>575</v>
      </c>
      <c r="D249" t="s">
        <v>1850</v>
      </c>
      <c r="E249" t="s">
        <v>610</v>
      </c>
      <c r="F249" t="s">
        <v>39</v>
      </c>
      <c r="G249" t="s">
        <v>40</v>
      </c>
      <c r="H249" t="s">
        <v>1722</v>
      </c>
      <c r="I249" t="s">
        <v>611</v>
      </c>
      <c r="J249" t="s">
        <v>1715</v>
      </c>
      <c r="K249" t="s">
        <v>1827</v>
      </c>
      <c r="L249" t="s">
        <v>1854</v>
      </c>
      <c r="M249">
        <v>2151931782</v>
      </c>
      <c r="N249">
        <v>-215896344</v>
      </c>
      <c r="O249">
        <v>1936035438</v>
      </c>
      <c r="P249">
        <v>1936035438</v>
      </c>
      <c r="Q249">
        <v>1936035438</v>
      </c>
      <c r="R249">
        <v>1598913170</v>
      </c>
      <c r="S249">
        <v>1588876670</v>
      </c>
    </row>
    <row r="250" spans="1:19" x14ac:dyDescent="0.25">
      <c r="A250">
        <v>2021</v>
      </c>
      <c r="B250" t="s">
        <v>574</v>
      </c>
      <c r="C250" t="s">
        <v>575</v>
      </c>
      <c r="D250" t="s">
        <v>1850</v>
      </c>
      <c r="E250" t="s">
        <v>612</v>
      </c>
      <c r="F250" t="s">
        <v>39</v>
      </c>
      <c r="G250" t="s">
        <v>40</v>
      </c>
      <c r="H250" t="s">
        <v>1722</v>
      </c>
      <c r="I250" t="s">
        <v>613</v>
      </c>
      <c r="J250" t="s">
        <v>1715</v>
      </c>
      <c r="K250" t="s">
        <v>1827</v>
      </c>
      <c r="L250" t="s">
        <v>1854</v>
      </c>
      <c r="M250">
        <v>46164420</v>
      </c>
      <c r="N250">
        <v>-46164420</v>
      </c>
      <c r="O250">
        <v>0</v>
      </c>
      <c r="P250">
        <v>0</v>
      </c>
      <c r="Q250">
        <v>0</v>
      </c>
      <c r="R250">
        <v>0</v>
      </c>
      <c r="S250">
        <v>0</v>
      </c>
    </row>
    <row r="251" spans="1:19" x14ac:dyDescent="0.25">
      <c r="A251">
        <v>2021</v>
      </c>
      <c r="B251" t="s">
        <v>574</v>
      </c>
      <c r="C251" t="s">
        <v>575</v>
      </c>
      <c r="D251" t="s">
        <v>1850</v>
      </c>
      <c r="E251" t="s">
        <v>614</v>
      </c>
      <c r="F251" t="s">
        <v>39</v>
      </c>
      <c r="G251" t="s">
        <v>40</v>
      </c>
      <c r="H251" t="s">
        <v>1722</v>
      </c>
      <c r="I251" t="s">
        <v>615</v>
      </c>
      <c r="J251" t="s">
        <v>1715</v>
      </c>
      <c r="K251" t="s">
        <v>1827</v>
      </c>
      <c r="L251" t="s">
        <v>1854</v>
      </c>
      <c r="M251">
        <v>68269277</v>
      </c>
      <c r="N251">
        <v>-68269277</v>
      </c>
      <c r="O251">
        <v>0</v>
      </c>
      <c r="P251">
        <v>0</v>
      </c>
      <c r="Q251">
        <v>0</v>
      </c>
      <c r="R251">
        <v>0</v>
      </c>
      <c r="S251">
        <v>0</v>
      </c>
    </row>
    <row r="252" spans="1:19" x14ac:dyDescent="0.25">
      <c r="A252">
        <v>2021</v>
      </c>
      <c r="B252" t="s">
        <v>574</v>
      </c>
      <c r="C252" t="s">
        <v>575</v>
      </c>
      <c r="D252" t="s">
        <v>1850</v>
      </c>
      <c r="E252" t="s">
        <v>616</v>
      </c>
      <c r="F252" t="s">
        <v>39</v>
      </c>
      <c r="G252" t="s">
        <v>40</v>
      </c>
      <c r="H252" t="s">
        <v>1722</v>
      </c>
      <c r="I252" t="s">
        <v>617</v>
      </c>
      <c r="J252" t="s">
        <v>1715</v>
      </c>
      <c r="K252" t="s">
        <v>1827</v>
      </c>
      <c r="L252" t="s">
        <v>1854</v>
      </c>
      <c r="M252">
        <v>1</v>
      </c>
      <c r="N252">
        <v>1414436226</v>
      </c>
      <c r="O252">
        <v>1414436227</v>
      </c>
      <c r="P252">
        <v>1414436227</v>
      </c>
      <c r="Q252">
        <v>1210686227</v>
      </c>
      <c r="R252">
        <v>1111457362</v>
      </c>
      <c r="S252">
        <v>67130847</v>
      </c>
    </row>
    <row r="253" spans="1:19" x14ac:dyDescent="0.25">
      <c r="A253">
        <v>2021</v>
      </c>
      <c r="B253" t="s">
        <v>574</v>
      </c>
      <c r="C253" t="s">
        <v>575</v>
      </c>
      <c r="D253" t="s">
        <v>1850</v>
      </c>
      <c r="E253" t="s">
        <v>618</v>
      </c>
      <c r="F253" t="s">
        <v>39</v>
      </c>
      <c r="G253" t="s">
        <v>40</v>
      </c>
      <c r="H253" t="s">
        <v>1722</v>
      </c>
      <c r="I253" t="s">
        <v>619</v>
      </c>
      <c r="J253" t="s">
        <v>1715</v>
      </c>
      <c r="K253" t="s">
        <v>1827</v>
      </c>
      <c r="L253" t="s">
        <v>1854</v>
      </c>
      <c r="M253">
        <v>3744652</v>
      </c>
      <c r="N253">
        <v>5000000</v>
      </c>
      <c r="O253">
        <v>8744652</v>
      </c>
      <c r="P253">
        <v>2889366</v>
      </c>
      <c r="Q253">
        <v>2889366</v>
      </c>
      <c r="R253">
        <v>2889366</v>
      </c>
      <c r="S253">
        <v>2889366</v>
      </c>
    </row>
    <row r="254" spans="1:19" x14ac:dyDescent="0.25">
      <c r="A254">
        <v>2021</v>
      </c>
      <c r="B254" t="s">
        <v>574</v>
      </c>
      <c r="C254" t="s">
        <v>575</v>
      </c>
      <c r="D254" t="s">
        <v>1850</v>
      </c>
      <c r="E254" t="s">
        <v>620</v>
      </c>
      <c r="F254" t="s">
        <v>39</v>
      </c>
      <c r="G254" t="s">
        <v>40</v>
      </c>
      <c r="H254" t="s">
        <v>1722</v>
      </c>
      <c r="I254" t="s">
        <v>621</v>
      </c>
      <c r="J254" t="s">
        <v>1715</v>
      </c>
      <c r="K254" t="s">
        <v>1827</v>
      </c>
      <c r="L254" t="s">
        <v>1854</v>
      </c>
      <c r="M254">
        <v>1</v>
      </c>
      <c r="N254">
        <v>1119914747</v>
      </c>
      <c r="O254">
        <v>1119914748</v>
      </c>
      <c r="P254">
        <v>1119914748</v>
      </c>
      <c r="Q254">
        <v>1118047016</v>
      </c>
      <c r="R254">
        <v>1108047016</v>
      </c>
      <c r="S254">
        <v>0</v>
      </c>
    </row>
    <row r="255" spans="1:19" x14ac:dyDescent="0.25">
      <c r="A255">
        <v>2021</v>
      </c>
      <c r="B255" t="s">
        <v>574</v>
      </c>
      <c r="C255" t="s">
        <v>575</v>
      </c>
      <c r="D255" t="s">
        <v>1850</v>
      </c>
      <c r="E255" t="s">
        <v>622</v>
      </c>
      <c r="F255" t="s">
        <v>39</v>
      </c>
      <c r="G255" t="s">
        <v>40</v>
      </c>
      <c r="H255" t="s">
        <v>1722</v>
      </c>
      <c r="I255" t="s">
        <v>623</v>
      </c>
      <c r="J255" t="s">
        <v>1715</v>
      </c>
      <c r="K255" t="s">
        <v>1827</v>
      </c>
      <c r="L255" t="s">
        <v>1854</v>
      </c>
      <c r="M255">
        <v>14747368688</v>
      </c>
      <c r="N255">
        <v>-81494521</v>
      </c>
      <c r="O255">
        <v>14665874167</v>
      </c>
      <c r="P255">
        <v>14665874166.139999</v>
      </c>
      <c r="Q255">
        <v>14665874165.200001</v>
      </c>
      <c r="R255">
        <v>14648274165.200001</v>
      </c>
      <c r="S255">
        <v>14525621924.1</v>
      </c>
    </row>
    <row r="256" spans="1:19" x14ac:dyDescent="0.25">
      <c r="A256">
        <v>2021</v>
      </c>
      <c r="B256" t="s">
        <v>574</v>
      </c>
      <c r="C256" t="s">
        <v>575</v>
      </c>
      <c r="D256" t="s">
        <v>1850</v>
      </c>
      <c r="E256" t="s">
        <v>624</v>
      </c>
      <c r="F256" t="s">
        <v>39</v>
      </c>
      <c r="G256" t="s">
        <v>40</v>
      </c>
      <c r="H256" t="s">
        <v>1722</v>
      </c>
      <c r="I256" t="s">
        <v>625</v>
      </c>
      <c r="J256" t="s">
        <v>1715</v>
      </c>
      <c r="K256" t="s">
        <v>1827</v>
      </c>
      <c r="L256" t="s">
        <v>1857</v>
      </c>
      <c r="M256">
        <v>606752313</v>
      </c>
      <c r="N256">
        <v>-199576313</v>
      </c>
      <c r="O256">
        <v>407176000</v>
      </c>
      <c r="P256">
        <v>407176000</v>
      </c>
      <c r="Q256">
        <v>407176000</v>
      </c>
      <c r="R256">
        <v>407176000</v>
      </c>
      <c r="S256">
        <v>407176000</v>
      </c>
    </row>
    <row r="257" spans="1:19" x14ac:dyDescent="0.25">
      <c r="A257">
        <v>2021</v>
      </c>
      <c r="B257" t="s">
        <v>574</v>
      </c>
      <c r="C257" t="s">
        <v>575</v>
      </c>
      <c r="D257" t="s">
        <v>1850</v>
      </c>
      <c r="E257" t="s">
        <v>626</v>
      </c>
      <c r="F257" t="s">
        <v>39</v>
      </c>
      <c r="G257" t="s">
        <v>40</v>
      </c>
      <c r="H257" t="s">
        <v>1722</v>
      </c>
      <c r="I257" t="s">
        <v>627</v>
      </c>
      <c r="J257" t="s">
        <v>1715</v>
      </c>
      <c r="K257" t="s">
        <v>1827</v>
      </c>
      <c r="L257" t="s">
        <v>1858</v>
      </c>
      <c r="M257">
        <v>199681483</v>
      </c>
      <c r="N257">
        <v>518157183</v>
      </c>
      <c r="O257">
        <v>717838666</v>
      </c>
      <c r="P257">
        <v>717838666</v>
      </c>
      <c r="Q257">
        <v>717838666</v>
      </c>
      <c r="R257">
        <v>717838666</v>
      </c>
      <c r="S257">
        <v>716235333</v>
      </c>
    </row>
    <row r="258" spans="1:19" x14ac:dyDescent="0.25">
      <c r="A258">
        <v>2021</v>
      </c>
      <c r="B258" t="s">
        <v>574</v>
      </c>
      <c r="C258" t="s">
        <v>575</v>
      </c>
      <c r="D258" t="s">
        <v>1850</v>
      </c>
      <c r="E258" t="s">
        <v>628</v>
      </c>
      <c r="F258" t="s">
        <v>39</v>
      </c>
      <c r="G258" t="s">
        <v>40</v>
      </c>
      <c r="H258" t="s">
        <v>1722</v>
      </c>
      <c r="I258" t="s">
        <v>629</v>
      </c>
      <c r="J258" t="s">
        <v>1715</v>
      </c>
      <c r="K258" t="s">
        <v>1827</v>
      </c>
      <c r="L258" t="s">
        <v>1858</v>
      </c>
      <c r="M258">
        <v>68270787</v>
      </c>
      <c r="N258">
        <v>-770787</v>
      </c>
      <c r="O258">
        <v>67500000</v>
      </c>
      <c r="P258">
        <v>67500000</v>
      </c>
      <c r="Q258">
        <v>67500000</v>
      </c>
      <c r="R258">
        <v>67500000</v>
      </c>
      <c r="S258">
        <v>39500000</v>
      </c>
    </row>
    <row r="259" spans="1:19" x14ac:dyDescent="0.25">
      <c r="A259">
        <v>2021</v>
      </c>
      <c r="B259" t="s">
        <v>574</v>
      </c>
      <c r="C259" t="s">
        <v>575</v>
      </c>
      <c r="D259" t="s">
        <v>1850</v>
      </c>
      <c r="E259" t="s">
        <v>630</v>
      </c>
      <c r="F259" t="s">
        <v>39</v>
      </c>
      <c r="G259" t="s">
        <v>40</v>
      </c>
      <c r="H259" t="s">
        <v>1722</v>
      </c>
      <c r="I259" t="s">
        <v>631</v>
      </c>
      <c r="J259" t="s">
        <v>1715</v>
      </c>
      <c r="K259" t="s">
        <v>1827</v>
      </c>
      <c r="L259" t="s">
        <v>1859</v>
      </c>
      <c r="M259">
        <v>145329224</v>
      </c>
      <c r="N259">
        <v>-145329224</v>
      </c>
      <c r="O259">
        <v>0</v>
      </c>
      <c r="P259">
        <v>0</v>
      </c>
      <c r="Q259">
        <v>0</v>
      </c>
      <c r="R259">
        <v>0</v>
      </c>
      <c r="S259">
        <v>0</v>
      </c>
    </row>
    <row r="260" spans="1:19" x14ac:dyDescent="0.25">
      <c r="A260">
        <v>2021</v>
      </c>
      <c r="B260" t="s">
        <v>574</v>
      </c>
      <c r="C260" t="s">
        <v>575</v>
      </c>
      <c r="D260" t="s">
        <v>1850</v>
      </c>
      <c r="E260" t="s">
        <v>632</v>
      </c>
      <c r="F260" t="s">
        <v>39</v>
      </c>
      <c r="G260" t="s">
        <v>40</v>
      </c>
      <c r="H260" t="s">
        <v>1722</v>
      </c>
      <c r="I260" t="s">
        <v>633</v>
      </c>
      <c r="J260" t="s">
        <v>1715</v>
      </c>
      <c r="K260" t="s">
        <v>1827</v>
      </c>
      <c r="L260" t="s">
        <v>1859</v>
      </c>
      <c r="M260">
        <v>177004858</v>
      </c>
      <c r="N260">
        <v>-125938191</v>
      </c>
      <c r="O260">
        <v>51066667</v>
      </c>
      <c r="P260">
        <v>51066667</v>
      </c>
      <c r="Q260">
        <v>51066667</v>
      </c>
      <c r="R260">
        <v>51066667</v>
      </c>
      <c r="S260">
        <v>51066667</v>
      </c>
    </row>
    <row r="261" spans="1:19" x14ac:dyDescent="0.25">
      <c r="A261">
        <v>2021</v>
      </c>
      <c r="B261" t="s">
        <v>574</v>
      </c>
      <c r="C261" t="s">
        <v>575</v>
      </c>
      <c r="D261" t="s">
        <v>1850</v>
      </c>
      <c r="E261" t="s">
        <v>634</v>
      </c>
      <c r="F261" t="s">
        <v>39</v>
      </c>
      <c r="G261" t="s">
        <v>40</v>
      </c>
      <c r="H261" t="s">
        <v>1722</v>
      </c>
      <c r="I261" t="s">
        <v>635</v>
      </c>
      <c r="J261" t="s">
        <v>1715</v>
      </c>
      <c r="K261" t="s">
        <v>1827</v>
      </c>
      <c r="L261" t="s">
        <v>1859</v>
      </c>
      <c r="M261">
        <v>162785745</v>
      </c>
      <c r="N261">
        <v>-11215746</v>
      </c>
      <c r="O261">
        <v>151569999</v>
      </c>
      <c r="P261">
        <v>151569999</v>
      </c>
      <c r="Q261">
        <v>151569999</v>
      </c>
      <c r="R261">
        <v>151569999</v>
      </c>
      <c r="S261">
        <v>149966666</v>
      </c>
    </row>
    <row r="262" spans="1:19" x14ac:dyDescent="0.25">
      <c r="A262">
        <v>2021</v>
      </c>
      <c r="B262" t="s">
        <v>574</v>
      </c>
      <c r="C262" t="s">
        <v>575</v>
      </c>
      <c r="D262" t="s">
        <v>1850</v>
      </c>
      <c r="E262" t="s">
        <v>636</v>
      </c>
      <c r="F262" t="s">
        <v>39</v>
      </c>
      <c r="G262" t="s">
        <v>40</v>
      </c>
      <c r="H262" t="s">
        <v>1722</v>
      </c>
      <c r="I262" t="s">
        <v>637</v>
      </c>
      <c r="J262" t="s">
        <v>1715</v>
      </c>
      <c r="K262" t="s">
        <v>1827</v>
      </c>
      <c r="L262" t="s">
        <v>1860</v>
      </c>
      <c r="M262">
        <v>76847311</v>
      </c>
      <c r="N262">
        <v>-35728216</v>
      </c>
      <c r="O262">
        <v>41119095</v>
      </c>
      <c r="P262">
        <v>41119094.479999997</v>
      </c>
      <c r="Q262">
        <v>41119094.479999997</v>
      </c>
      <c r="R262">
        <v>0</v>
      </c>
      <c r="S262">
        <v>0</v>
      </c>
    </row>
    <row r="263" spans="1:19" x14ac:dyDescent="0.25">
      <c r="A263">
        <v>2021</v>
      </c>
      <c r="B263" t="s">
        <v>574</v>
      </c>
      <c r="C263" t="s">
        <v>575</v>
      </c>
      <c r="D263" t="s">
        <v>1850</v>
      </c>
      <c r="E263" t="s">
        <v>638</v>
      </c>
      <c r="F263" t="s">
        <v>39</v>
      </c>
      <c r="G263" t="s">
        <v>40</v>
      </c>
      <c r="H263" t="s">
        <v>1722</v>
      </c>
      <c r="I263" t="s">
        <v>639</v>
      </c>
      <c r="J263" t="s">
        <v>1715</v>
      </c>
      <c r="K263" t="s">
        <v>1827</v>
      </c>
      <c r="L263" t="s">
        <v>1860</v>
      </c>
      <c r="M263">
        <v>329593424</v>
      </c>
      <c r="N263">
        <v>522899376</v>
      </c>
      <c r="O263">
        <v>852492800</v>
      </c>
      <c r="P263">
        <v>852492800</v>
      </c>
      <c r="Q263">
        <v>852492800</v>
      </c>
      <c r="R263">
        <v>816364400</v>
      </c>
      <c r="S263">
        <v>696179100</v>
      </c>
    </row>
    <row r="264" spans="1:19" x14ac:dyDescent="0.25">
      <c r="A264">
        <v>2021</v>
      </c>
      <c r="B264" t="s">
        <v>574</v>
      </c>
      <c r="C264" t="s">
        <v>575</v>
      </c>
      <c r="D264" t="s">
        <v>1850</v>
      </c>
      <c r="E264" t="s">
        <v>640</v>
      </c>
      <c r="F264" t="s">
        <v>39</v>
      </c>
      <c r="G264" t="s">
        <v>40</v>
      </c>
      <c r="H264" t="s">
        <v>1722</v>
      </c>
      <c r="I264" t="s">
        <v>641</v>
      </c>
      <c r="J264" t="s">
        <v>1715</v>
      </c>
      <c r="K264" t="s">
        <v>1827</v>
      </c>
      <c r="L264" t="s">
        <v>1860</v>
      </c>
      <c r="M264">
        <v>23019813</v>
      </c>
      <c r="N264">
        <v>-9019813</v>
      </c>
      <c r="O264">
        <v>14000000</v>
      </c>
      <c r="P264">
        <v>14000000</v>
      </c>
      <c r="Q264">
        <v>14000000</v>
      </c>
      <c r="R264">
        <v>10500000</v>
      </c>
      <c r="S264">
        <v>10500000</v>
      </c>
    </row>
    <row r="265" spans="1:19" x14ac:dyDescent="0.25">
      <c r="A265">
        <v>2021</v>
      </c>
      <c r="B265" t="s">
        <v>574</v>
      </c>
      <c r="C265" t="s">
        <v>575</v>
      </c>
      <c r="D265" t="s">
        <v>1850</v>
      </c>
      <c r="E265" t="s">
        <v>642</v>
      </c>
      <c r="F265" t="s">
        <v>39</v>
      </c>
      <c r="G265" t="s">
        <v>40</v>
      </c>
      <c r="H265" t="s">
        <v>1722</v>
      </c>
      <c r="I265" t="s">
        <v>643</v>
      </c>
      <c r="J265" t="s">
        <v>1715</v>
      </c>
      <c r="K265" t="s">
        <v>1827</v>
      </c>
      <c r="L265" t="s">
        <v>1852</v>
      </c>
      <c r="M265">
        <v>700000000</v>
      </c>
      <c r="N265">
        <v>240410251</v>
      </c>
      <c r="O265">
        <v>940410251</v>
      </c>
      <c r="P265">
        <v>940410251</v>
      </c>
      <c r="Q265">
        <v>695488344.51999998</v>
      </c>
      <c r="R265">
        <v>477005054</v>
      </c>
      <c r="S265">
        <v>413901484</v>
      </c>
    </row>
    <row r="266" spans="1:19" x14ac:dyDescent="0.25">
      <c r="A266">
        <v>2021</v>
      </c>
      <c r="B266" t="s">
        <v>574</v>
      </c>
      <c r="C266" t="s">
        <v>575</v>
      </c>
      <c r="D266" t="s">
        <v>1850</v>
      </c>
      <c r="E266" t="s">
        <v>644</v>
      </c>
      <c r="F266" t="s">
        <v>39</v>
      </c>
      <c r="G266" t="s">
        <v>40</v>
      </c>
      <c r="H266" t="s">
        <v>1722</v>
      </c>
      <c r="I266" t="s">
        <v>645</v>
      </c>
      <c r="J266" t="s">
        <v>1715</v>
      </c>
      <c r="K266" t="s">
        <v>1827</v>
      </c>
      <c r="L266" t="s">
        <v>1856</v>
      </c>
      <c r="M266">
        <v>800000000</v>
      </c>
      <c r="N266">
        <v>-554968333</v>
      </c>
      <c r="O266">
        <v>245031667</v>
      </c>
      <c r="P266">
        <v>245031667</v>
      </c>
      <c r="Q266">
        <v>245031667</v>
      </c>
      <c r="R266">
        <v>245031667</v>
      </c>
      <c r="S266">
        <v>245031667</v>
      </c>
    </row>
    <row r="267" spans="1:19" x14ac:dyDescent="0.25">
      <c r="A267">
        <v>2021</v>
      </c>
      <c r="B267" t="s">
        <v>574</v>
      </c>
      <c r="C267" t="s">
        <v>575</v>
      </c>
      <c r="D267" t="s">
        <v>1850</v>
      </c>
      <c r="E267" t="s">
        <v>646</v>
      </c>
      <c r="F267" t="s">
        <v>39</v>
      </c>
      <c r="G267" t="s">
        <v>40</v>
      </c>
      <c r="H267" t="s">
        <v>1722</v>
      </c>
      <c r="I267" t="s">
        <v>647</v>
      </c>
      <c r="J267" t="s">
        <v>1715</v>
      </c>
      <c r="K267" t="s">
        <v>1827</v>
      </c>
      <c r="L267" t="s">
        <v>1856</v>
      </c>
      <c r="M267">
        <v>49920615</v>
      </c>
      <c r="N267">
        <v>0</v>
      </c>
      <c r="O267">
        <v>49920615</v>
      </c>
      <c r="P267">
        <v>49920615</v>
      </c>
      <c r="Q267">
        <v>49920615</v>
      </c>
      <c r="R267">
        <v>49920615</v>
      </c>
      <c r="S267">
        <v>49920615</v>
      </c>
    </row>
    <row r="268" spans="1:19" x14ac:dyDescent="0.25">
      <c r="A268">
        <v>2021</v>
      </c>
      <c r="B268" t="s">
        <v>574</v>
      </c>
      <c r="C268" t="s">
        <v>575</v>
      </c>
      <c r="D268" t="s">
        <v>1850</v>
      </c>
      <c r="E268" t="s">
        <v>648</v>
      </c>
      <c r="F268" t="s">
        <v>39</v>
      </c>
      <c r="G268" t="s">
        <v>40</v>
      </c>
      <c r="H268" t="s">
        <v>1722</v>
      </c>
      <c r="I268" t="s">
        <v>649</v>
      </c>
      <c r="J268" t="s">
        <v>1715</v>
      </c>
      <c r="K268" t="s">
        <v>1827</v>
      </c>
      <c r="L268" t="s">
        <v>1861</v>
      </c>
      <c r="M268">
        <v>700000000</v>
      </c>
      <c r="N268">
        <v>-31179470</v>
      </c>
      <c r="O268">
        <v>668820530</v>
      </c>
      <c r="P268">
        <v>668820530</v>
      </c>
      <c r="Q268">
        <v>668820529.79999995</v>
      </c>
      <c r="R268">
        <v>665731541.39999998</v>
      </c>
      <c r="S268">
        <v>460548725.89999998</v>
      </c>
    </row>
    <row r="269" spans="1:19" x14ac:dyDescent="0.25">
      <c r="A269">
        <v>2021</v>
      </c>
      <c r="B269" t="s">
        <v>574</v>
      </c>
      <c r="C269" t="s">
        <v>575</v>
      </c>
      <c r="D269" t="s">
        <v>1850</v>
      </c>
      <c r="E269" t="s">
        <v>650</v>
      </c>
      <c r="F269" t="s">
        <v>39</v>
      </c>
      <c r="G269" t="s">
        <v>40</v>
      </c>
      <c r="H269" t="s">
        <v>1722</v>
      </c>
      <c r="I269" t="s">
        <v>651</v>
      </c>
      <c r="J269" t="s">
        <v>1715</v>
      </c>
      <c r="K269" t="s">
        <v>1827</v>
      </c>
      <c r="L269" t="s">
        <v>1861</v>
      </c>
      <c r="M269">
        <v>104600620</v>
      </c>
      <c r="N269">
        <v>392930327</v>
      </c>
      <c r="O269">
        <v>497530947</v>
      </c>
      <c r="P269">
        <v>497530947</v>
      </c>
      <c r="Q269">
        <v>497530946</v>
      </c>
      <c r="R269">
        <v>491919281</v>
      </c>
      <c r="S269">
        <v>462828528</v>
      </c>
    </row>
    <row r="270" spans="1:19" x14ac:dyDescent="0.25">
      <c r="A270">
        <v>2021</v>
      </c>
      <c r="B270" t="s">
        <v>574</v>
      </c>
      <c r="C270" t="s">
        <v>575</v>
      </c>
      <c r="D270" t="s">
        <v>1850</v>
      </c>
      <c r="E270" t="s">
        <v>652</v>
      </c>
      <c r="F270" t="s">
        <v>39</v>
      </c>
      <c r="G270" t="s">
        <v>40</v>
      </c>
      <c r="H270" t="s">
        <v>1722</v>
      </c>
      <c r="I270" t="s">
        <v>653</v>
      </c>
      <c r="J270" t="s">
        <v>1715</v>
      </c>
      <c r="K270" t="s">
        <v>1827</v>
      </c>
      <c r="L270" t="s">
        <v>1854</v>
      </c>
      <c r="M270">
        <v>0</v>
      </c>
      <c r="N270">
        <v>8865454649</v>
      </c>
      <c r="O270">
        <v>8865454649</v>
      </c>
      <c r="P270">
        <v>8865454649</v>
      </c>
      <c r="Q270">
        <v>8865454558</v>
      </c>
      <c r="R270">
        <v>8103343550.46</v>
      </c>
      <c r="S270">
        <v>6593406765.1800003</v>
      </c>
    </row>
    <row r="271" spans="1:19" x14ac:dyDescent="0.25">
      <c r="A271">
        <v>2021</v>
      </c>
      <c r="B271" t="s">
        <v>574</v>
      </c>
      <c r="C271" t="s">
        <v>575</v>
      </c>
      <c r="D271" t="s">
        <v>1850</v>
      </c>
      <c r="E271" t="s">
        <v>654</v>
      </c>
      <c r="F271" t="s">
        <v>39</v>
      </c>
      <c r="G271" t="s">
        <v>40</v>
      </c>
      <c r="H271" t="s">
        <v>1722</v>
      </c>
      <c r="I271" t="s">
        <v>655</v>
      </c>
      <c r="J271" t="s">
        <v>1715</v>
      </c>
      <c r="K271" t="s">
        <v>1827</v>
      </c>
      <c r="L271" t="s">
        <v>1854</v>
      </c>
      <c r="M271">
        <v>0</v>
      </c>
      <c r="N271">
        <v>180055152</v>
      </c>
      <c r="O271">
        <v>180055152</v>
      </c>
      <c r="P271">
        <v>166573049</v>
      </c>
      <c r="Q271">
        <v>166573049</v>
      </c>
      <c r="R271">
        <v>0</v>
      </c>
      <c r="S271">
        <v>0</v>
      </c>
    </row>
    <row r="272" spans="1:19" x14ac:dyDescent="0.25">
      <c r="A272">
        <v>2021</v>
      </c>
      <c r="B272" t="s">
        <v>574</v>
      </c>
      <c r="C272" t="s">
        <v>575</v>
      </c>
      <c r="D272" t="s">
        <v>1850</v>
      </c>
      <c r="E272" t="s">
        <v>656</v>
      </c>
      <c r="F272" t="s">
        <v>39</v>
      </c>
      <c r="G272" t="s">
        <v>40</v>
      </c>
      <c r="H272" t="s">
        <v>1722</v>
      </c>
      <c r="I272" t="s">
        <v>657</v>
      </c>
      <c r="J272" t="s">
        <v>1715</v>
      </c>
      <c r="K272" t="s">
        <v>1827</v>
      </c>
      <c r="L272" t="s">
        <v>1854</v>
      </c>
      <c r="M272">
        <v>0</v>
      </c>
      <c r="N272">
        <v>174192427</v>
      </c>
      <c r="O272">
        <v>174192427</v>
      </c>
      <c r="P272">
        <v>169393107</v>
      </c>
      <c r="Q272">
        <v>169393107</v>
      </c>
      <c r="R272">
        <v>0</v>
      </c>
      <c r="S272">
        <v>0</v>
      </c>
    </row>
    <row r="273" spans="1:19" x14ac:dyDescent="0.25">
      <c r="A273">
        <v>2021</v>
      </c>
      <c r="B273" t="s">
        <v>574</v>
      </c>
      <c r="C273" t="s">
        <v>575</v>
      </c>
      <c r="D273" t="s">
        <v>1850</v>
      </c>
      <c r="E273" t="s">
        <v>658</v>
      </c>
      <c r="F273" t="s">
        <v>79</v>
      </c>
      <c r="G273" t="s">
        <v>80</v>
      </c>
      <c r="H273" t="s">
        <v>1735</v>
      </c>
      <c r="I273" t="s">
        <v>659</v>
      </c>
      <c r="J273" t="s">
        <v>1715</v>
      </c>
      <c r="K273" t="s">
        <v>1827</v>
      </c>
      <c r="L273" t="s">
        <v>1854</v>
      </c>
      <c r="M273">
        <v>0</v>
      </c>
      <c r="N273">
        <v>1167336408</v>
      </c>
      <c r="O273">
        <v>1167336408</v>
      </c>
      <c r="P273">
        <v>1167336408</v>
      </c>
      <c r="Q273">
        <v>1167336408</v>
      </c>
      <c r="R273">
        <v>1167336408</v>
      </c>
      <c r="S273">
        <v>1167336408</v>
      </c>
    </row>
    <row r="274" spans="1:19" x14ac:dyDescent="0.25">
      <c r="A274">
        <v>2021</v>
      </c>
      <c r="B274" t="s">
        <v>574</v>
      </c>
      <c r="C274" t="s">
        <v>575</v>
      </c>
      <c r="D274" t="s">
        <v>1850</v>
      </c>
      <c r="E274" t="s">
        <v>660</v>
      </c>
      <c r="F274" t="s">
        <v>661</v>
      </c>
      <c r="G274" t="s">
        <v>662</v>
      </c>
      <c r="H274" t="s">
        <v>1862</v>
      </c>
      <c r="I274" t="s">
        <v>663</v>
      </c>
      <c r="J274" t="s">
        <v>1715</v>
      </c>
      <c r="K274" t="s">
        <v>1827</v>
      </c>
      <c r="L274" t="s">
        <v>1856</v>
      </c>
      <c r="M274">
        <v>288510335</v>
      </c>
      <c r="N274">
        <v>-288510335</v>
      </c>
      <c r="O274">
        <v>0</v>
      </c>
      <c r="P274">
        <v>0</v>
      </c>
      <c r="Q274">
        <v>0</v>
      </c>
      <c r="R274">
        <v>0</v>
      </c>
      <c r="S274">
        <v>0</v>
      </c>
    </row>
    <row r="275" spans="1:19" x14ac:dyDescent="0.25">
      <c r="A275">
        <v>2021</v>
      </c>
      <c r="B275" t="s">
        <v>574</v>
      </c>
      <c r="C275" t="s">
        <v>575</v>
      </c>
      <c r="D275" t="s">
        <v>1850</v>
      </c>
      <c r="E275" t="s">
        <v>664</v>
      </c>
      <c r="F275" t="s">
        <v>105</v>
      </c>
      <c r="G275" t="s">
        <v>106</v>
      </c>
      <c r="H275" t="s">
        <v>1738</v>
      </c>
      <c r="I275" t="s">
        <v>665</v>
      </c>
      <c r="J275" t="s">
        <v>1715</v>
      </c>
      <c r="K275" t="s">
        <v>1827</v>
      </c>
      <c r="L275" t="s">
        <v>1854</v>
      </c>
      <c r="M275">
        <v>0</v>
      </c>
      <c r="N275">
        <v>185318190</v>
      </c>
      <c r="O275">
        <v>185318190</v>
      </c>
      <c r="P275">
        <v>185318190</v>
      </c>
      <c r="Q275">
        <v>185318190</v>
      </c>
      <c r="R275">
        <v>185318190</v>
      </c>
      <c r="S275">
        <v>185318190</v>
      </c>
    </row>
    <row r="276" spans="1:19" x14ac:dyDescent="0.25">
      <c r="A276">
        <v>2021</v>
      </c>
      <c r="B276" t="s">
        <v>574</v>
      </c>
      <c r="C276" t="s">
        <v>575</v>
      </c>
      <c r="D276" t="s">
        <v>1850</v>
      </c>
      <c r="E276" t="s">
        <v>666</v>
      </c>
      <c r="F276" t="s">
        <v>105</v>
      </c>
      <c r="G276" t="s">
        <v>106</v>
      </c>
      <c r="H276" t="s">
        <v>1738</v>
      </c>
      <c r="I276" t="s">
        <v>665</v>
      </c>
      <c r="J276" t="s">
        <v>1715</v>
      </c>
      <c r="K276" t="s">
        <v>1827</v>
      </c>
      <c r="L276" t="s">
        <v>1854</v>
      </c>
      <c r="M276">
        <v>0</v>
      </c>
      <c r="N276">
        <v>422684205</v>
      </c>
      <c r="O276">
        <v>422684205</v>
      </c>
      <c r="P276">
        <v>422684205</v>
      </c>
      <c r="Q276">
        <v>422684205</v>
      </c>
      <c r="R276">
        <v>422684205</v>
      </c>
      <c r="S276">
        <v>422684205</v>
      </c>
    </row>
    <row r="277" spans="1:19" x14ac:dyDescent="0.25">
      <c r="A277">
        <v>2021</v>
      </c>
      <c r="B277" t="s">
        <v>574</v>
      </c>
      <c r="C277" t="s">
        <v>575</v>
      </c>
      <c r="D277" t="s">
        <v>1850</v>
      </c>
      <c r="E277" t="s">
        <v>667</v>
      </c>
      <c r="F277" t="s">
        <v>105</v>
      </c>
      <c r="G277" t="s">
        <v>106</v>
      </c>
      <c r="H277" t="s">
        <v>1738</v>
      </c>
      <c r="I277" t="s">
        <v>665</v>
      </c>
      <c r="J277" t="s">
        <v>1715</v>
      </c>
      <c r="K277" t="s">
        <v>1827</v>
      </c>
      <c r="L277" t="s">
        <v>1854</v>
      </c>
      <c r="M277">
        <v>0</v>
      </c>
      <c r="N277">
        <v>190088331</v>
      </c>
      <c r="O277">
        <v>190088331</v>
      </c>
      <c r="P277">
        <v>190088331</v>
      </c>
      <c r="Q277">
        <v>190088331</v>
      </c>
      <c r="R277">
        <v>190088331</v>
      </c>
      <c r="S277">
        <v>190088331</v>
      </c>
    </row>
    <row r="278" spans="1:19" x14ac:dyDescent="0.25">
      <c r="A278">
        <v>2021</v>
      </c>
      <c r="B278" t="s">
        <v>574</v>
      </c>
      <c r="C278" t="s">
        <v>575</v>
      </c>
      <c r="D278" t="s">
        <v>1850</v>
      </c>
      <c r="E278" t="s">
        <v>668</v>
      </c>
      <c r="F278" t="s">
        <v>669</v>
      </c>
      <c r="G278" t="s">
        <v>670</v>
      </c>
      <c r="H278" t="s">
        <v>1863</v>
      </c>
      <c r="I278" t="s">
        <v>671</v>
      </c>
      <c r="J278" t="s">
        <v>1715</v>
      </c>
      <c r="K278" t="s">
        <v>1827</v>
      </c>
      <c r="L278" t="s">
        <v>1854</v>
      </c>
      <c r="M278">
        <v>0</v>
      </c>
      <c r="N278">
        <v>3199798745</v>
      </c>
      <c r="O278">
        <v>3199798745</v>
      </c>
      <c r="P278">
        <v>3199798745</v>
      </c>
      <c r="Q278">
        <v>3199798745</v>
      </c>
      <c r="R278">
        <v>3026921701.79</v>
      </c>
      <c r="S278">
        <v>3026921701.79</v>
      </c>
    </row>
    <row r="279" spans="1:19" x14ac:dyDescent="0.25">
      <c r="A279">
        <v>2021</v>
      </c>
      <c r="B279" t="s">
        <v>574</v>
      </c>
      <c r="C279" t="s">
        <v>575</v>
      </c>
      <c r="D279" t="s">
        <v>1850</v>
      </c>
      <c r="E279" t="s">
        <v>672</v>
      </c>
      <c r="F279" t="s">
        <v>669</v>
      </c>
      <c r="G279" t="s">
        <v>670</v>
      </c>
      <c r="H279" t="s">
        <v>1863</v>
      </c>
      <c r="I279" t="s">
        <v>673</v>
      </c>
      <c r="J279" t="s">
        <v>1715</v>
      </c>
      <c r="K279" t="s">
        <v>1827</v>
      </c>
      <c r="L279" t="s">
        <v>1854</v>
      </c>
      <c r="M279">
        <v>0</v>
      </c>
      <c r="N279">
        <v>3000000000</v>
      </c>
      <c r="O279">
        <v>3000000000</v>
      </c>
      <c r="P279">
        <v>3000000000</v>
      </c>
      <c r="Q279">
        <v>2447676102.5900002</v>
      </c>
      <c r="R279">
        <v>2371810546.4299998</v>
      </c>
      <c r="S279">
        <v>2371810546.4299998</v>
      </c>
    </row>
    <row r="280" spans="1:19" x14ac:dyDescent="0.25">
      <c r="A280">
        <v>2021</v>
      </c>
      <c r="B280" t="s">
        <v>574</v>
      </c>
      <c r="C280" t="s">
        <v>575</v>
      </c>
      <c r="D280" t="s">
        <v>1850</v>
      </c>
      <c r="E280" t="s">
        <v>674</v>
      </c>
      <c r="F280" t="s">
        <v>675</v>
      </c>
      <c r="G280" t="s">
        <v>676</v>
      </c>
      <c r="H280" t="s">
        <v>1864</v>
      </c>
      <c r="I280" t="s">
        <v>677</v>
      </c>
      <c r="J280" t="s">
        <v>1715</v>
      </c>
      <c r="K280" t="s">
        <v>1827</v>
      </c>
      <c r="L280" t="s">
        <v>1854</v>
      </c>
      <c r="M280">
        <v>0</v>
      </c>
      <c r="N280">
        <v>5049142.87</v>
      </c>
      <c r="O280">
        <v>5049142.87</v>
      </c>
      <c r="P280">
        <v>0</v>
      </c>
      <c r="Q280">
        <v>0</v>
      </c>
      <c r="R280">
        <v>0</v>
      </c>
      <c r="S280">
        <v>0</v>
      </c>
    </row>
    <row r="281" spans="1:19" x14ac:dyDescent="0.25">
      <c r="A281">
        <v>2021</v>
      </c>
      <c r="B281" t="s">
        <v>574</v>
      </c>
      <c r="C281" t="s">
        <v>575</v>
      </c>
      <c r="D281" t="s">
        <v>1850</v>
      </c>
      <c r="E281" t="s">
        <v>678</v>
      </c>
      <c r="F281" t="s">
        <v>577</v>
      </c>
      <c r="G281" t="s">
        <v>578</v>
      </c>
      <c r="H281" t="s">
        <v>1851</v>
      </c>
      <c r="I281" t="s">
        <v>679</v>
      </c>
      <c r="J281" t="s">
        <v>1715</v>
      </c>
      <c r="K281" t="s">
        <v>1827</v>
      </c>
      <c r="L281" t="s">
        <v>1852</v>
      </c>
      <c r="M281">
        <v>0</v>
      </c>
      <c r="N281">
        <v>253466528</v>
      </c>
      <c r="O281">
        <v>253466528</v>
      </c>
      <c r="P281">
        <v>253466528</v>
      </c>
      <c r="Q281">
        <v>242266340</v>
      </c>
      <c r="R281">
        <v>0</v>
      </c>
      <c r="S281">
        <v>0</v>
      </c>
    </row>
    <row r="282" spans="1:19" x14ac:dyDescent="0.25">
      <c r="A282">
        <v>2021</v>
      </c>
      <c r="B282" t="s">
        <v>574</v>
      </c>
      <c r="C282" t="s">
        <v>575</v>
      </c>
      <c r="D282" t="s">
        <v>1850</v>
      </c>
      <c r="E282" t="s">
        <v>680</v>
      </c>
      <c r="F282" t="s">
        <v>577</v>
      </c>
      <c r="G282" t="s">
        <v>578</v>
      </c>
      <c r="H282" t="s">
        <v>1851</v>
      </c>
      <c r="I282" t="s">
        <v>681</v>
      </c>
      <c r="J282" t="s">
        <v>1715</v>
      </c>
      <c r="K282" t="s">
        <v>1827</v>
      </c>
      <c r="L282" t="s">
        <v>1852</v>
      </c>
      <c r="M282">
        <v>0</v>
      </c>
      <c r="N282">
        <v>1571500000</v>
      </c>
      <c r="O282">
        <v>1571500000</v>
      </c>
      <c r="P282">
        <v>1571500000</v>
      </c>
      <c r="Q282">
        <v>1533520000</v>
      </c>
      <c r="R282">
        <v>0</v>
      </c>
      <c r="S282">
        <v>0</v>
      </c>
    </row>
    <row r="283" spans="1:19" x14ac:dyDescent="0.25">
      <c r="A283">
        <v>2021</v>
      </c>
      <c r="B283" t="s">
        <v>574</v>
      </c>
      <c r="C283" t="s">
        <v>575</v>
      </c>
      <c r="D283" t="s">
        <v>1850</v>
      </c>
      <c r="E283" t="s">
        <v>682</v>
      </c>
      <c r="F283" t="s">
        <v>577</v>
      </c>
      <c r="G283" t="s">
        <v>578</v>
      </c>
      <c r="H283" t="s">
        <v>1851</v>
      </c>
      <c r="I283" t="s">
        <v>683</v>
      </c>
      <c r="J283" t="s">
        <v>1715</v>
      </c>
      <c r="K283" t="s">
        <v>1827</v>
      </c>
      <c r="L283" t="s">
        <v>1852</v>
      </c>
      <c r="M283">
        <v>0</v>
      </c>
      <c r="N283">
        <v>255601780</v>
      </c>
      <c r="O283">
        <v>255601780</v>
      </c>
      <c r="P283">
        <v>253962074.22999999</v>
      </c>
      <c r="Q283">
        <v>21672224</v>
      </c>
      <c r="R283">
        <v>0</v>
      </c>
      <c r="S283">
        <v>0</v>
      </c>
    </row>
    <row r="284" spans="1:19" x14ac:dyDescent="0.25">
      <c r="A284">
        <v>2021</v>
      </c>
      <c r="B284" t="s">
        <v>574</v>
      </c>
      <c r="C284" t="s">
        <v>575</v>
      </c>
      <c r="D284" t="s">
        <v>1850</v>
      </c>
      <c r="E284" t="s">
        <v>684</v>
      </c>
      <c r="F284" t="s">
        <v>577</v>
      </c>
      <c r="G284" t="s">
        <v>578</v>
      </c>
      <c r="H284" t="s">
        <v>1851</v>
      </c>
      <c r="I284" t="s">
        <v>685</v>
      </c>
      <c r="J284" t="s">
        <v>1715</v>
      </c>
      <c r="K284" t="s">
        <v>1827</v>
      </c>
      <c r="L284" t="s">
        <v>1856</v>
      </c>
      <c r="M284">
        <v>0</v>
      </c>
      <c r="N284">
        <v>405813617</v>
      </c>
      <c r="O284">
        <v>405813617</v>
      </c>
      <c r="P284">
        <v>405813617</v>
      </c>
      <c r="Q284">
        <v>0</v>
      </c>
      <c r="R284">
        <v>0</v>
      </c>
      <c r="S284">
        <v>0</v>
      </c>
    </row>
    <row r="285" spans="1:19" x14ac:dyDescent="0.25">
      <c r="A285">
        <v>2021</v>
      </c>
      <c r="B285" t="s">
        <v>574</v>
      </c>
      <c r="C285" t="s">
        <v>575</v>
      </c>
      <c r="D285" t="s">
        <v>1850</v>
      </c>
      <c r="E285" t="s">
        <v>686</v>
      </c>
      <c r="F285" t="s">
        <v>577</v>
      </c>
      <c r="G285" t="s">
        <v>578</v>
      </c>
      <c r="H285" t="s">
        <v>1851</v>
      </c>
      <c r="I285" t="s">
        <v>687</v>
      </c>
      <c r="J285" t="s">
        <v>1715</v>
      </c>
      <c r="K285" t="s">
        <v>1827</v>
      </c>
      <c r="L285" t="s">
        <v>1856</v>
      </c>
      <c r="M285">
        <v>0</v>
      </c>
      <c r="N285">
        <v>240485034</v>
      </c>
      <c r="O285">
        <v>240485034</v>
      </c>
      <c r="P285">
        <v>240485033.90000001</v>
      </c>
      <c r="Q285">
        <v>0</v>
      </c>
      <c r="R285">
        <v>0</v>
      </c>
      <c r="S285">
        <v>0</v>
      </c>
    </row>
    <row r="286" spans="1:19" x14ac:dyDescent="0.25">
      <c r="A286">
        <v>2021</v>
      </c>
      <c r="B286" t="s">
        <v>574</v>
      </c>
      <c r="C286" t="s">
        <v>575</v>
      </c>
      <c r="D286" t="s">
        <v>1850</v>
      </c>
      <c r="E286" t="s">
        <v>688</v>
      </c>
      <c r="F286" t="s">
        <v>577</v>
      </c>
      <c r="G286" t="s">
        <v>578</v>
      </c>
      <c r="H286" t="s">
        <v>1851</v>
      </c>
      <c r="I286" t="s">
        <v>689</v>
      </c>
      <c r="J286" t="s">
        <v>1715</v>
      </c>
      <c r="K286" t="s">
        <v>1827</v>
      </c>
      <c r="L286" t="s">
        <v>1856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</row>
    <row r="287" spans="1:19" x14ac:dyDescent="0.25">
      <c r="A287">
        <v>2021</v>
      </c>
      <c r="B287" t="s">
        <v>574</v>
      </c>
      <c r="C287" t="s">
        <v>575</v>
      </c>
      <c r="D287" t="s">
        <v>1850</v>
      </c>
      <c r="E287" t="s">
        <v>690</v>
      </c>
      <c r="F287" t="s">
        <v>577</v>
      </c>
      <c r="G287" t="s">
        <v>578</v>
      </c>
      <c r="H287" t="s">
        <v>1851</v>
      </c>
      <c r="I287" t="s">
        <v>691</v>
      </c>
      <c r="J287" t="s">
        <v>1715</v>
      </c>
      <c r="K287" t="s">
        <v>1827</v>
      </c>
      <c r="L287" t="s">
        <v>1854</v>
      </c>
      <c r="M287">
        <v>0</v>
      </c>
      <c r="N287">
        <v>451510678</v>
      </c>
      <c r="O287">
        <v>451510678</v>
      </c>
      <c r="P287">
        <v>0</v>
      </c>
      <c r="Q287">
        <v>0</v>
      </c>
      <c r="R287">
        <v>0</v>
      </c>
      <c r="S287">
        <v>0</v>
      </c>
    </row>
    <row r="288" spans="1:19" x14ac:dyDescent="0.25">
      <c r="A288">
        <v>2021</v>
      </c>
      <c r="B288" t="s">
        <v>574</v>
      </c>
      <c r="C288" t="s">
        <v>575</v>
      </c>
      <c r="D288" t="s">
        <v>1850</v>
      </c>
      <c r="E288" t="s">
        <v>692</v>
      </c>
      <c r="F288" t="s">
        <v>577</v>
      </c>
      <c r="G288" t="s">
        <v>578</v>
      </c>
      <c r="H288" t="s">
        <v>1851</v>
      </c>
      <c r="I288" t="s">
        <v>693</v>
      </c>
      <c r="J288" t="s">
        <v>1715</v>
      </c>
      <c r="K288" t="s">
        <v>1827</v>
      </c>
      <c r="L288" t="s">
        <v>1854</v>
      </c>
      <c r="M288">
        <v>0</v>
      </c>
      <c r="N288">
        <v>1407306333</v>
      </c>
      <c r="O288">
        <v>1407306333</v>
      </c>
      <c r="P288">
        <v>1407306333</v>
      </c>
      <c r="Q288">
        <v>0</v>
      </c>
      <c r="R288">
        <v>0</v>
      </c>
      <c r="S288">
        <v>0</v>
      </c>
    </row>
    <row r="289" spans="1:19" x14ac:dyDescent="0.25">
      <c r="A289">
        <v>2021</v>
      </c>
      <c r="B289" t="s">
        <v>574</v>
      </c>
      <c r="C289" t="s">
        <v>575</v>
      </c>
      <c r="D289" t="s">
        <v>1850</v>
      </c>
      <c r="E289" t="s">
        <v>694</v>
      </c>
      <c r="F289" t="s">
        <v>695</v>
      </c>
      <c r="G289" t="s">
        <v>696</v>
      </c>
      <c r="H289" t="s">
        <v>1865</v>
      </c>
      <c r="I289" t="s">
        <v>697</v>
      </c>
      <c r="J289" t="s">
        <v>1715</v>
      </c>
      <c r="K289" t="s">
        <v>1827</v>
      </c>
      <c r="L289" t="s">
        <v>1854</v>
      </c>
      <c r="M289">
        <v>3138413472</v>
      </c>
      <c r="N289">
        <v>0</v>
      </c>
      <c r="O289">
        <v>3138413472</v>
      </c>
      <c r="P289">
        <v>3138413472</v>
      </c>
      <c r="Q289">
        <v>3138413472</v>
      </c>
      <c r="R289">
        <v>3138413472</v>
      </c>
      <c r="S289">
        <v>3138413472</v>
      </c>
    </row>
    <row r="290" spans="1:19" x14ac:dyDescent="0.25">
      <c r="A290">
        <v>2021</v>
      </c>
      <c r="B290" t="s">
        <v>574</v>
      </c>
      <c r="C290" t="s">
        <v>575</v>
      </c>
      <c r="D290" t="s">
        <v>1850</v>
      </c>
      <c r="E290" t="s">
        <v>698</v>
      </c>
      <c r="F290" t="s">
        <v>695</v>
      </c>
      <c r="G290" t="s">
        <v>696</v>
      </c>
      <c r="H290" t="s">
        <v>1865</v>
      </c>
      <c r="I290" t="s">
        <v>699</v>
      </c>
      <c r="J290" t="s">
        <v>1715</v>
      </c>
      <c r="K290" t="s">
        <v>1827</v>
      </c>
      <c r="L290" t="s">
        <v>1854</v>
      </c>
      <c r="M290">
        <v>0</v>
      </c>
      <c r="N290">
        <v>100474947</v>
      </c>
      <c r="O290">
        <v>100474947</v>
      </c>
      <c r="P290">
        <v>0</v>
      </c>
      <c r="Q290">
        <v>0</v>
      </c>
      <c r="R290">
        <v>0</v>
      </c>
      <c r="S290">
        <v>0</v>
      </c>
    </row>
    <row r="291" spans="1:19" x14ac:dyDescent="0.25">
      <c r="A291">
        <v>2021</v>
      </c>
      <c r="B291" t="s">
        <v>574</v>
      </c>
      <c r="C291" t="s">
        <v>575</v>
      </c>
      <c r="D291" t="s">
        <v>1850</v>
      </c>
      <c r="E291" t="s">
        <v>700</v>
      </c>
      <c r="F291" t="s">
        <v>695</v>
      </c>
      <c r="G291" t="s">
        <v>696</v>
      </c>
      <c r="H291" t="s">
        <v>1865</v>
      </c>
      <c r="I291" t="s">
        <v>701</v>
      </c>
      <c r="J291" t="s">
        <v>1715</v>
      </c>
      <c r="K291" t="s">
        <v>1827</v>
      </c>
      <c r="L291" t="s">
        <v>1854</v>
      </c>
      <c r="M291">
        <v>0</v>
      </c>
      <c r="N291">
        <v>3714888321</v>
      </c>
      <c r="O291">
        <v>3714888321</v>
      </c>
      <c r="P291">
        <v>0</v>
      </c>
      <c r="Q291">
        <v>0</v>
      </c>
      <c r="R291">
        <v>0</v>
      </c>
      <c r="S291">
        <v>0</v>
      </c>
    </row>
    <row r="292" spans="1:19" x14ac:dyDescent="0.25">
      <c r="A292">
        <v>2021</v>
      </c>
      <c r="B292" t="s">
        <v>574</v>
      </c>
      <c r="C292" t="s">
        <v>575</v>
      </c>
      <c r="D292" t="s">
        <v>1850</v>
      </c>
      <c r="E292" t="s">
        <v>702</v>
      </c>
      <c r="F292" t="s">
        <v>695</v>
      </c>
      <c r="G292" t="s">
        <v>696</v>
      </c>
      <c r="H292" t="s">
        <v>1865</v>
      </c>
      <c r="I292" t="s">
        <v>703</v>
      </c>
      <c r="J292" t="s">
        <v>1715</v>
      </c>
      <c r="K292" t="s">
        <v>1827</v>
      </c>
      <c r="L292" t="s">
        <v>1854</v>
      </c>
      <c r="M292">
        <v>0</v>
      </c>
      <c r="N292">
        <v>20263665</v>
      </c>
      <c r="O292">
        <v>20263665</v>
      </c>
      <c r="P292">
        <v>0</v>
      </c>
      <c r="Q292">
        <v>0</v>
      </c>
      <c r="R292">
        <v>0</v>
      </c>
      <c r="S292">
        <v>0</v>
      </c>
    </row>
    <row r="293" spans="1:19" x14ac:dyDescent="0.25">
      <c r="A293">
        <v>2021</v>
      </c>
      <c r="B293" t="s">
        <v>574</v>
      </c>
      <c r="C293" t="s">
        <v>575</v>
      </c>
      <c r="D293" t="s">
        <v>1850</v>
      </c>
      <c r="E293" t="s">
        <v>704</v>
      </c>
      <c r="F293" t="s">
        <v>347</v>
      </c>
      <c r="G293" t="s">
        <v>348</v>
      </c>
      <c r="H293" t="s">
        <v>1790</v>
      </c>
      <c r="I293" t="s">
        <v>705</v>
      </c>
      <c r="J293" t="s">
        <v>1715</v>
      </c>
      <c r="K293" t="s">
        <v>1827</v>
      </c>
      <c r="L293" t="s">
        <v>1854</v>
      </c>
      <c r="M293">
        <v>0</v>
      </c>
      <c r="N293">
        <v>345585984</v>
      </c>
      <c r="O293">
        <v>345585984</v>
      </c>
      <c r="P293">
        <v>345585984</v>
      </c>
      <c r="Q293">
        <v>345585984</v>
      </c>
      <c r="R293">
        <v>345585984</v>
      </c>
      <c r="S293">
        <v>0</v>
      </c>
    </row>
    <row r="294" spans="1:19" x14ac:dyDescent="0.25">
      <c r="A294">
        <v>2021</v>
      </c>
      <c r="B294" t="s">
        <v>574</v>
      </c>
      <c r="C294" t="s">
        <v>575</v>
      </c>
      <c r="D294" t="s">
        <v>1850</v>
      </c>
      <c r="E294" t="s">
        <v>706</v>
      </c>
      <c r="F294" t="s">
        <v>707</v>
      </c>
      <c r="G294" t="s">
        <v>708</v>
      </c>
      <c r="H294" t="s">
        <v>1866</v>
      </c>
      <c r="I294" t="s">
        <v>709</v>
      </c>
      <c r="J294" t="s">
        <v>1715</v>
      </c>
      <c r="K294" t="s">
        <v>1827</v>
      </c>
      <c r="L294" t="s">
        <v>1854</v>
      </c>
      <c r="M294">
        <v>258553907</v>
      </c>
      <c r="N294">
        <v>0</v>
      </c>
      <c r="O294">
        <v>258553907</v>
      </c>
      <c r="P294">
        <v>68662148.150000006</v>
      </c>
      <c r="Q294">
        <v>68662148.150000006</v>
      </c>
      <c r="R294">
        <v>0</v>
      </c>
      <c r="S294">
        <v>0</v>
      </c>
    </row>
    <row r="295" spans="1:19" x14ac:dyDescent="0.25">
      <c r="A295">
        <v>2021</v>
      </c>
      <c r="B295" t="s">
        <v>574</v>
      </c>
      <c r="C295" t="s">
        <v>575</v>
      </c>
      <c r="D295" t="s">
        <v>1850</v>
      </c>
      <c r="E295" t="s">
        <v>710</v>
      </c>
      <c r="F295" t="s">
        <v>707</v>
      </c>
      <c r="G295" t="s">
        <v>708</v>
      </c>
      <c r="H295" t="s">
        <v>1866</v>
      </c>
      <c r="I295" t="s">
        <v>711</v>
      </c>
      <c r="J295" t="s">
        <v>1715</v>
      </c>
      <c r="K295" t="s">
        <v>1827</v>
      </c>
      <c r="L295" t="s">
        <v>1854</v>
      </c>
      <c r="M295">
        <v>0</v>
      </c>
      <c r="N295">
        <v>176774115</v>
      </c>
      <c r="O295">
        <v>176774115</v>
      </c>
      <c r="P295">
        <v>176774115</v>
      </c>
      <c r="Q295">
        <v>176774115</v>
      </c>
      <c r="R295">
        <v>0</v>
      </c>
      <c r="S295">
        <v>0</v>
      </c>
    </row>
    <row r="296" spans="1:19" x14ac:dyDescent="0.25">
      <c r="A296">
        <v>2021</v>
      </c>
      <c r="B296" t="s">
        <v>574</v>
      </c>
      <c r="C296" t="s">
        <v>575</v>
      </c>
      <c r="D296" t="s">
        <v>1850</v>
      </c>
      <c r="E296" t="s">
        <v>712</v>
      </c>
      <c r="F296" t="s">
        <v>707</v>
      </c>
      <c r="G296" t="s">
        <v>708</v>
      </c>
      <c r="H296" t="s">
        <v>1866</v>
      </c>
      <c r="I296" t="s">
        <v>711</v>
      </c>
      <c r="J296" t="s">
        <v>1715</v>
      </c>
      <c r="K296" t="s">
        <v>1827</v>
      </c>
      <c r="L296" t="s">
        <v>1854</v>
      </c>
      <c r="M296">
        <v>0</v>
      </c>
      <c r="N296">
        <v>319208829</v>
      </c>
      <c r="O296">
        <v>319208829</v>
      </c>
      <c r="P296">
        <v>0</v>
      </c>
      <c r="Q296">
        <v>0</v>
      </c>
      <c r="R296">
        <v>0</v>
      </c>
      <c r="S296">
        <v>0</v>
      </c>
    </row>
    <row r="297" spans="1:19" x14ac:dyDescent="0.25">
      <c r="A297">
        <v>2021</v>
      </c>
      <c r="B297" t="s">
        <v>574</v>
      </c>
      <c r="C297" t="s">
        <v>575</v>
      </c>
      <c r="D297" t="s">
        <v>1850</v>
      </c>
      <c r="E297" t="s">
        <v>713</v>
      </c>
      <c r="F297" t="s">
        <v>714</v>
      </c>
      <c r="G297" t="s">
        <v>715</v>
      </c>
      <c r="H297" t="s">
        <v>1867</v>
      </c>
      <c r="I297" t="s">
        <v>716</v>
      </c>
      <c r="J297" t="s">
        <v>1715</v>
      </c>
      <c r="K297" t="s">
        <v>1827</v>
      </c>
      <c r="L297" t="s">
        <v>1854</v>
      </c>
      <c r="M297">
        <v>864394763</v>
      </c>
      <c r="N297">
        <v>0</v>
      </c>
      <c r="O297">
        <v>864394763</v>
      </c>
      <c r="P297">
        <v>74035334</v>
      </c>
      <c r="Q297">
        <v>74035334</v>
      </c>
      <c r="R297">
        <v>74035334</v>
      </c>
      <c r="S297">
        <v>0</v>
      </c>
    </row>
    <row r="298" spans="1:19" x14ac:dyDescent="0.25">
      <c r="A298">
        <v>2021</v>
      </c>
      <c r="B298" t="s">
        <v>574</v>
      </c>
      <c r="C298" t="s">
        <v>575</v>
      </c>
      <c r="D298" t="s">
        <v>1850</v>
      </c>
      <c r="E298" t="s">
        <v>717</v>
      </c>
      <c r="F298" t="s">
        <v>714</v>
      </c>
      <c r="G298" t="s">
        <v>715</v>
      </c>
      <c r="H298" t="s">
        <v>1867</v>
      </c>
      <c r="I298" t="s">
        <v>718</v>
      </c>
      <c r="J298" t="s">
        <v>1715</v>
      </c>
      <c r="K298" t="s">
        <v>1827</v>
      </c>
      <c r="L298" t="s">
        <v>1854</v>
      </c>
      <c r="M298">
        <v>0</v>
      </c>
      <c r="N298">
        <v>36371788</v>
      </c>
      <c r="O298">
        <v>36371788</v>
      </c>
      <c r="P298">
        <v>36371788</v>
      </c>
      <c r="Q298">
        <v>36371788</v>
      </c>
      <c r="R298">
        <v>36371788</v>
      </c>
      <c r="S298">
        <v>0</v>
      </c>
    </row>
    <row r="299" spans="1:19" x14ac:dyDescent="0.25">
      <c r="A299">
        <v>2021</v>
      </c>
      <c r="B299" t="s">
        <v>574</v>
      </c>
      <c r="C299" t="s">
        <v>575</v>
      </c>
      <c r="D299" t="s">
        <v>1850</v>
      </c>
      <c r="E299" t="s">
        <v>719</v>
      </c>
      <c r="F299" t="s">
        <v>720</v>
      </c>
      <c r="G299" t="s">
        <v>721</v>
      </c>
      <c r="H299" t="s">
        <v>1868</v>
      </c>
      <c r="I299" t="s">
        <v>722</v>
      </c>
      <c r="J299" t="s">
        <v>1715</v>
      </c>
      <c r="K299" t="s">
        <v>1827</v>
      </c>
      <c r="L299" t="s">
        <v>1854</v>
      </c>
      <c r="M299">
        <v>0</v>
      </c>
      <c r="N299">
        <v>1074688570.8399999</v>
      </c>
      <c r="O299">
        <v>1074688570.8399999</v>
      </c>
      <c r="P299">
        <v>1074688570</v>
      </c>
      <c r="Q299">
        <v>1074688570</v>
      </c>
      <c r="R299">
        <v>1074688570</v>
      </c>
      <c r="S299">
        <v>466067759</v>
      </c>
    </row>
    <row r="300" spans="1:19" x14ac:dyDescent="0.25">
      <c r="A300">
        <v>2021</v>
      </c>
      <c r="B300" t="s">
        <v>574</v>
      </c>
      <c r="C300" t="s">
        <v>575</v>
      </c>
      <c r="D300" t="s">
        <v>1850</v>
      </c>
      <c r="E300" t="s">
        <v>723</v>
      </c>
      <c r="F300" t="s">
        <v>720</v>
      </c>
      <c r="G300" t="s">
        <v>721</v>
      </c>
      <c r="H300" t="s">
        <v>1868</v>
      </c>
      <c r="I300" t="s">
        <v>724</v>
      </c>
      <c r="J300" t="s">
        <v>1715</v>
      </c>
      <c r="K300" t="s">
        <v>1827</v>
      </c>
      <c r="L300" t="s">
        <v>1854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</row>
    <row r="301" spans="1:19" x14ac:dyDescent="0.25">
      <c r="A301">
        <v>2021</v>
      </c>
      <c r="B301" t="s">
        <v>574</v>
      </c>
      <c r="C301" t="s">
        <v>575</v>
      </c>
      <c r="D301" t="s">
        <v>1850</v>
      </c>
      <c r="E301" t="s">
        <v>725</v>
      </c>
      <c r="F301" t="s">
        <v>720</v>
      </c>
      <c r="G301" t="s">
        <v>721</v>
      </c>
      <c r="H301" t="s">
        <v>1868</v>
      </c>
      <c r="I301" t="s">
        <v>726</v>
      </c>
      <c r="J301" t="s">
        <v>1715</v>
      </c>
      <c r="K301" t="s">
        <v>1827</v>
      </c>
      <c r="L301" t="s">
        <v>1854</v>
      </c>
      <c r="M301">
        <v>0</v>
      </c>
      <c r="N301">
        <v>188225</v>
      </c>
      <c r="O301">
        <v>188225</v>
      </c>
      <c r="P301">
        <v>188225</v>
      </c>
      <c r="Q301">
        <v>188225</v>
      </c>
      <c r="R301">
        <v>188225</v>
      </c>
      <c r="S301">
        <v>0</v>
      </c>
    </row>
    <row r="302" spans="1:19" x14ac:dyDescent="0.25">
      <c r="A302">
        <v>2021</v>
      </c>
      <c r="B302" t="s">
        <v>574</v>
      </c>
      <c r="C302" t="s">
        <v>575</v>
      </c>
      <c r="D302" t="s">
        <v>1850</v>
      </c>
      <c r="E302" t="s">
        <v>727</v>
      </c>
      <c r="F302" t="s">
        <v>728</v>
      </c>
      <c r="G302" t="s">
        <v>729</v>
      </c>
      <c r="H302" t="s">
        <v>1869</v>
      </c>
      <c r="I302" t="s">
        <v>730</v>
      </c>
      <c r="J302" t="s">
        <v>1715</v>
      </c>
      <c r="K302" t="s">
        <v>1827</v>
      </c>
      <c r="L302" t="s">
        <v>1854</v>
      </c>
      <c r="M302">
        <v>0</v>
      </c>
      <c r="N302">
        <v>0.54</v>
      </c>
      <c r="O302">
        <v>0.54</v>
      </c>
      <c r="P302">
        <v>0</v>
      </c>
      <c r="Q302">
        <v>0</v>
      </c>
      <c r="R302">
        <v>0</v>
      </c>
      <c r="S302">
        <v>0</v>
      </c>
    </row>
    <row r="303" spans="1:19" x14ac:dyDescent="0.25">
      <c r="A303">
        <v>2021</v>
      </c>
      <c r="B303" t="s">
        <v>574</v>
      </c>
      <c r="C303" t="s">
        <v>575</v>
      </c>
      <c r="D303" t="s">
        <v>1850</v>
      </c>
      <c r="E303" t="s">
        <v>731</v>
      </c>
      <c r="F303" t="s">
        <v>728</v>
      </c>
      <c r="G303" t="s">
        <v>729</v>
      </c>
      <c r="H303" t="s">
        <v>1869</v>
      </c>
      <c r="I303" t="s">
        <v>732</v>
      </c>
      <c r="J303" t="s">
        <v>1715</v>
      </c>
      <c r="K303" t="s">
        <v>1827</v>
      </c>
      <c r="L303" t="s">
        <v>1854</v>
      </c>
      <c r="M303">
        <v>0</v>
      </c>
      <c r="N303">
        <v>17670235</v>
      </c>
      <c r="O303">
        <v>17670235</v>
      </c>
      <c r="P303">
        <v>2132956</v>
      </c>
      <c r="Q303">
        <v>2132956</v>
      </c>
      <c r="R303">
        <v>2132956</v>
      </c>
      <c r="S303">
        <v>0</v>
      </c>
    </row>
    <row r="304" spans="1:19" x14ac:dyDescent="0.25">
      <c r="A304">
        <v>2021</v>
      </c>
      <c r="B304" t="s">
        <v>574</v>
      </c>
      <c r="C304" t="s">
        <v>575</v>
      </c>
      <c r="D304" t="s">
        <v>1850</v>
      </c>
      <c r="E304" t="s">
        <v>733</v>
      </c>
      <c r="F304" t="s">
        <v>591</v>
      </c>
      <c r="G304" t="s">
        <v>592</v>
      </c>
      <c r="H304" t="s">
        <v>1855</v>
      </c>
      <c r="I304" t="s">
        <v>734</v>
      </c>
      <c r="J304" t="s">
        <v>1715</v>
      </c>
      <c r="K304" t="s">
        <v>1827</v>
      </c>
      <c r="L304" t="s">
        <v>1856</v>
      </c>
      <c r="M304">
        <v>524652680</v>
      </c>
      <c r="N304">
        <v>-524652680</v>
      </c>
      <c r="O304">
        <v>0</v>
      </c>
      <c r="P304">
        <v>0</v>
      </c>
      <c r="Q304">
        <v>0</v>
      </c>
      <c r="R304">
        <v>0</v>
      </c>
      <c r="S304">
        <v>0</v>
      </c>
    </row>
    <row r="305" spans="1:19" x14ac:dyDescent="0.25">
      <c r="A305">
        <v>2021</v>
      </c>
      <c r="B305" t="s">
        <v>574</v>
      </c>
      <c r="C305" t="s">
        <v>575</v>
      </c>
      <c r="D305" t="s">
        <v>1850</v>
      </c>
      <c r="E305" t="s">
        <v>735</v>
      </c>
      <c r="F305" t="s">
        <v>176</v>
      </c>
      <c r="G305" t="s">
        <v>177</v>
      </c>
      <c r="H305" t="s">
        <v>1749</v>
      </c>
      <c r="I305" t="s">
        <v>736</v>
      </c>
      <c r="J305" t="s">
        <v>1715</v>
      </c>
      <c r="K305" t="s">
        <v>1827</v>
      </c>
      <c r="L305" t="s">
        <v>1854</v>
      </c>
      <c r="M305">
        <v>0</v>
      </c>
      <c r="N305">
        <v>1013467401</v>
      </c>
      <c r="O305">
        <v>1013467401</v>
      </c>
      <c r="P305">
        <v>1013467401</v>
      </c>
      <c r="Q305">
        <v>1013467401</v>
      </c>
      <c r="R305">
        <v>1013467401</v>
      </c>
      <c r="S305">
        <v>0</v>
      </c>
    </row>
    <row r="306" spans="1:19" x14ac:dyDescent="0.25">
      <c r="A306">
        <v>2021</v>
      </c>
      <c r="B306" t="s">
        <v>574</v>
      </c>
      <c r="C306" t="s">
        <v>575</v>
      </c>
      <c r="D306" t="s">
        <v>1850</v>
      </c>
      <c r="E306" t="s">
        <v>737</v>
      </c>
      <c r="F306" t="s">
        <v>176</v>
      </c>
      <c r="G306" t="s">
        <v>177</v>
      </c>
      <c r="H306" t="s">
        <v>1749</v>
      </c>
      <c r="I306" t="s">
        <v>738</v>
      </c>
      <c r="J306" t="s">
        <v>1715</v>
      </c>
      <c r="K306" t="s">
        <v>1827</v>
      </c>
      <c r="L306" t="s">
        <v>1854</v>
      </c>
      <c r="M306">
        <v>0</v>
      </c>
      <c r="N306">
        <v>2722496933</v>
      </c>
      <c r="O306">
        <v>2722496933</v>
      </c>
      <c r="P306">
        <v>2722496933</v>
      </c>
      <c r="Q306">
        <v>2722496933</v>
      </c>
      <c r="R306">
        <v>2722496933</v>
      </c>
      <c r="S306">
        <v>0</v>
      </c>
    </row>
    <row r="307" spans="1:19" x14ac:dyDescent="0.25">
      <c r="A307">
        <v>2021</v>
      </c>
      <c r="B307" t="s">
        <v>574</v>
      </c>
      <c r="C307" t="s">
        <v>575</v>
      </c>
      <c r="D307" t="s">
        <v>1850</v>
      </c>
      <c r="E307" t="s">
        <v>739</v>
      </c>
      <c r="F307" t="s">
        <v>577</v>
      </c>
      <c r="G307" t="s">
        <v>578</v>
      </c>
      <c r="H307" t="s">
        <v>1851</v>
      </c>
      <c r="I307" t="s">
        <v>740</v>
      </c>
      <c r="J307" t="s">
        <v>1715</v>
      </c>
      <c r="K307" t="s">
        <v>1827</v>
      </c>
      <c r="L307" t="s">
        <v>1854</v>
      </c>
      <c r="M307">
        <v>289068166797</v>
      </c>
      <c r="N307">
        <v>-2485069674</v>
      </c>
      <c r="O307">
        <v>286583097123</v>
      </c>
      <c r="P307">
        <v>285068166797</v>
      </c>
      <c r="Q307">
        <v>284467947901</v>
      </c>
      <c r="R307">
        <v>284467947901</v>
      </c>
      <c r="S307">
        <v>280801928762</v>
      </c>
    </row>
    <row r="308" spans="1:19" x14ac:dyDescent="0.25">
      <c r="A308">
        <v>2021</v>
      </c>
      <c r="B308" t="s">
        <v>574</v>
      </c>
      <c r="C308" t="s">
        <v>575</v>
      </c>
      <c r="D308" t="s">
        <v>1850</v>
      </c>
      <c r="E308" t="s">
        <v>741</v>
      </c>
      <c r="F308" t="s">
        <v>577</v>
      </c>
      <c r="G308" t="s">
        <v>578</v>
      </c>
      <c r="H308" t="s">
        <v>1851</v>
      </c>
      <c r="I308" t="s">
        <v>742</v>
      </c>
      <c r="J308" t="s">
        <v>1715</v>
      </c>
      <c r="K308" t="s">
        <v>1827</v>
      </c>
      <c r="L308" t="s">
        <v>1854</v>
      </c>
      <c r="M308">
        <v>36056079826</v>
      </c>
      <c r="N308">
        <v>4155898886</v>
      </c>
      <c r="O308">
        <v>40211978712</v>
      </c>
      <c r="P308">
        <v>40211978712</v>
      </c>
      <c r="Q308">
        <v>40211978712</v>
      </c>
      <c r="R308">
        <v>40197355570</v>
      </c>
      <c r="S308">
        <v>40197355570</v>
      </c>
    </row>
    <row r="309" spans="1:19" x14ac:dyDescent="0.25">
      <c r="A309">
        <v>2021</v>
      </c>
      <c r="B309" t="s">
        <v>574</v>
      </c>
      <c r="C309" t="s">
        <v>575</v>
      </c>
      <c r="D309" t="s">
        <v>1850</v>
      </c>
      <c r="E309" t="s">
        <v>743</v>
      </c>
      <c r="F309" t="s">
        <v>577</v>
      </c>
      <c r="G309" t="s">
        <v>578</v>
      </c>
      <c r="H309" t="s">
        <v>1851</v>
      </c>
      <c r="I309" t="s">
        <v>744</v>
      </c>
      <c r="J309" t="s">
        <v>1715</v>
      </c>
      <c r="K309" t="s">
        <v>1827</v>
      </c>
      <c r="L309" t="s">
        <v>1854</v>
      </c>
      <c r="M309">
        <v>16001373370</v>
      </c>
      <c r="N309">
        <v>2621509728</v>
      </c>
      <c r="O309">
        <v>18622883098</v>
      </c>
      <c r="P309">
        <v>18622883098</v>
      </c>
      <c r="Q309">
        <v>18622883098</v>
      </c>
      <c r="R309">
        <v>18622883098</v>
      </c>
      <c r="S309">
        <v>18622883098</v>
      </c>
    </row>
    <row r="310" spans="1:19" x14ac:dyDescent="0.25">
      <c r="A310">
        <v>2021</v>
      </c>
      <c r="B310" t="s">
        <v>574</v>
      </c>
      <c r="C310" t="s">
        <v>575</v>
      </c>
      <c r="D310" t="s">
        <v>1850</v>
      </c>
      <c r="E310" t="s">
        <v>745</v>
      </c>
      <c r="F310" t="s">
        <v>577</v>
      </c>
      <c r="G310" t="s">
        <v>578</v>
      </c>
      <c r="H310" t="s">
        <v>1851</v>
      </c>
      <c r="I310" t="s">
        <v>746</v>
      </c>
      <c r="J310" t="s">
        <v>1715</v>
      </c>
      <c r="K310" t="s">
        <v>1827</v>
      </c>
      <c r="L310" t="s">
        <v>1854</v>
      </c>
      <c r="M310">
        <v>2284210348</v>
      </c>
      <c r="N310">
        <v>-1289467148</v>
      </c>
      <c r="O310">
        <v>994743200</v>
      </c>
      <c r="P310">
        <v>994743200</v>
      </c>
      <c r="Q310">
        <v>994743200</v>
      </c>
      <c r="R310">
        <v>994743200</v>
      </c>
      <c r="S310">
        <v>494743200</v>
      </c>
    </row>
    <row r="311" spans="1:19" x14ac:dyDescent="0.25">
      <c r="A311">
        <v>2021</v>
      </c>
      <c r="B311" t="s">
        <v>574</v>
      </c>
      <c r="C311" t="s">
        <v>575</v>
      </c>
      <c r="D311" t="s">
        <v>1850</v>
      </c>
      <c r="E311" t="s">
        <v>747</v>
      </c>
      <c r="F311" t="s">
        <v>577</v>
      </c>
      <c r="G311" t="s">
        <v>578</v>
      </c>
      <c r="H311" t="s">
        <v>1851</v>
      </c>
      <c r="I311" t="s">
        <v>748</v>
      </c>
      <c r="J311" t="s">
        <v>1715</v>
      </c>
      <c r="K311" t="s">
        <v>1827</v>
      </c>
      <c r="L311" t="s">
        <v>1854</v>
      </c>
      <c r="M311">
        <v>224079218</v>
      </c>
      <c r="N311">
        <v>-69686111</v>
      </c>
      <c r="O311">
        <v>154393107</v>
      </c>
      <c r="P311">
        <v>154393107</v>
      </c>
      <c r="Q311">
        <v>154393107</v>
      </c>
      <c r="R311">
        <v>0</v>
      </c>
      <c r="S311">
        <v>0</v>
      </c>
    </row>
    <row r="312" spans="1:19" x14ac:dyDescent="0.25">
      <c r="A312">
        <v>2021</v>
      </c>
      <c r="B312" t="s">
        <v>574</v>
      </c>
      <c r="C312" t="s">
        <v>575</v>
      </c>
      <c r="D312" t="s">
        <v>1850</v>
      </c>
      <c r="E312" t="s">
        <v>749</v>
      </c>
      <c r="F312" t="s">
        <v>577</v>
      </c>
      <c r="G312" t="s">
        <v>578</v>
      </c>
      <c r="H312" t="s">
        <v>1851</v>
      </c>
      <c r="I312" t="s">
        <v>750</v>
      </c>
      <c r="J312" t="s">
        <v>1715</v>
      </c>
      <c r="K312" t="s">
        <v>1827</v>
      </c>
      <c r="L312" t="s">
        <v>1854</v>
      </c>
      <c r="M312">
        <v>293164204</v>
      </c>
      <c r="N312">
        <v>-111591155</v>
      </c>
      <c r="O312">
        <v>181573049</v>
      </c>
      <c r="P312">
        <v>181573049</v>
      </c>
      <c r="Q312">
        <v>181573049</v>
      </c>
      <c r="R312">
        <v>0</v>
      </c>
      <c r="S312">
        <v>0</v>
      </c>
    </row>
    <row r="313" spans="1:19" x14ac:dyDescent="0.25">
      <c r="A313">
        <v>2021</v>
      </c>
      <c r="B313" t="s">
        <v>574</v>
      </c>
      <c r="C313" t="s">
        <v>575</v>
      </c>
      <c r="D313" t="s">
        <v>1850</v>
      </c>
      <c r="E313" t="s">
        <v>751</v>
      </c>
      <c r="F313" t="s">
        <v>577</v>
      </c>
      <c r="G313" t="s">
        <v>578</v>
      </c>
      <c r="H313" t="s">
        <v>1851</v>
      </c>
      <c r="I313" t="s">
        <v>752</v>
      </c>
      <c r="J313" t="s">
        <v>1715</v>
      </c>
      <c r="K313" t="s">
        <v>1827</v>
      </c>
      <c r="L313" t="s">
        <v>1854</v>
      </c>
      <c r="M313">
        <v>49096900</v>
      </c>
      <c r="N313">
        <v>-44797960</v>
      </c>
      <c r="O313">
        <v>4298940</v>
      </c>
      <c r="P313">
        <v>4298940</v>
      </c>
      <c r="Q313">
        <v>4298940</v>
      </c>
      <c r="R313">
        <v>3821280</v>
      </c>
      <c r="S313">
        <v>3821280</v>
      </c>
    </row>
    <row r="314" spans="1:19" x14ac:dyDescent="0.25">
      <c r="A314">
        <v>2021</v>
      </c>
      <c r="B314" t="s">
        <v>574</v>
      </c>
      <c r="C314" t="s">
        <v>575</v>
      </c>
      <c r="D314" t="s">
        <v>1850</v>
      </c>
      <c r="E314" t="s">
        <v>753</v>
      </c>
      <c r="F314" t="s">
        <v>577</v>
      </c>
      <c r="G314" t="s">
        <v>578</v>
      </c>
      <c r="H314" t="s">
        <v>1851</v>
      </c>
      <c r="I314" t="s">
        <v>754</v>
      </c>
      <c r="J314" t="s">
        <v>1715</v>
      </c>
      <c r="K314" t="s">
        <v>1827</v>
      </c>
      <c r="L314" t="s">
        <v>1854</v>
      </c>
      <c r="M314">
        <v>2000000000</v>
      </c>
      <c r="N314">
        <v>-323650040</v>
      </c>
      <c r="O314">
        <v>1676349960</v>
      </c>
      <c r="P314">
        <v>1671458129</v>
      </c>
      <c r="Q314">
        <v>1670774500</v>
      </c>
      <c r="R314">
        <v>1600588992</v>
      </c>
      <c r="S314">
        <v>736788861</v>
      </c>
    </row>
    <row r="315" spans="1:19" x14ac:dyDescent="0.25">
      <c r="A315">
        <v>2021</v>
      </c>
      <c r="B315" t="s">
        <v>574</v>
      </c>
      <c r="C315" t="s">
        <v>575</v>
      </c>
      <c r="D315" t="s">
        <v>1850</v>
      </c>
      <c r="E315" t="s">
        <v>755</v>
      </c>
      <c r="F315" t="s">
        <v>577</v>
      </c>
      <c r="G315" t="s">
        <v>578</v>
      </c>
      <c r="H315" t="s">
        <v>1851</v>
      </c>
      <c r="I315" t="s">
        <v>756</v>
      </c>
      <c r="J315" t="s">
        <v>1715</v>
      </c>
      <c r="K315" t="s">
        <v>1827</v>
      </c>
      <c r="L315" t="s">
        <v>1854</v>
      </c>
      <c r="M315">
        <v>12766507788</v>
      </c>
      <c r="N315">
        <v>-2963149319</v>
      </c>
      <c r="O315">
        <v>9803358469</v>
      </c>
      <c r="P315">
        <v>9803358469</v>
      </c>
      <c r="Q315">
        <v>9803358469</v>
      </c>
      <c r="R315">
        <v>9803358469</v>
      </c>
      <c r="S315">
        <v>9803358469</v>
      </c>
    </row>
    <row r="316" spans="1:19" x14ac:dyDescent="0.25">
      <c r="A316">
        <v>2021</v>
      </c>
      <c r="B316" t="s">
        <v>574</v>
      </c>
      <c r="C316" t="s">
        <v>575</v>
      </c>
      <c r="D316" t="s">
        <v>1850</v>
      </c>
      <c r="E316" t="s">
        <v>757</v>
      </c>
      <c r="F316" t="s">
        <v>577</v>
      </c>
      <c r="G316" t="s">
        <v>578</v>
      </c>
      <c r="H316" t="s">
        <v>1851</v>
      </c>
      <c r="I316" t="s">
        <v>758</v>
      </c>
      <c r="J316" t="s">
        <v>1715</v>
      </c>
      <c r="K316" t="s">
        <v>1827</v>
      </c>
      <c r="L316" t="s">
        <v>1858</v>
      </c>
      <c r="M316">
        <v>500000000</v>
      </c>
      <c r="N316">
        <v>-76773210</v>
      </c>
      <c r="O316">
        <v>423226790</v>
      </c>
      <c r="P316">
        <v>423171790</v>
      </c>
      <c r="Q316">
        <v>423171789.88</v>
      </c>
      <c r="R316">
        <v>369788289.88</v>
      </c>
      <c r="S316">
        <v>245226789.88</v>
      </c>
    </row>
    <row r="317" spans="1:19" x14ac:dyDescent="0.25">
      <c r="A317">
        <v>2021</v>
      </c>
      <c r="B317" t="s">
        <v>574</v>
      </c>
      <c r="C317" t="s">
        <v>575</v>
      </c>
      <c r="D317" t="s">
        <v>1850</v>
      </c>
      <c r="E317" t="s">
        <v>759</v>
      </c>
      <c r="F317" t="s">
        <v>577</v>
      </c>
      <c r="G317" t="s">
        <v>578</v>
      </c>
      <c r="H317" t="s">
        <v>1851</v>
      </c>
      <c r="I317" t="s">
        <v>760</v>
      </c>
      <c r="J317" t="s">
        <v>1715</v>
      </c>
      <c r="K317" t="s">
        <v>1827</v>
      </c>
      <c r="L317" t="s">
        <v>1859</v>
      </c>
      <c r="M317">
        <v>3000000000</v>
      </c>
      <c r="N317">
        <v>0</v>
      </c>
      <c r="O317">
        <v>3000000000</v>
      </c>
      <c r="P317">
        <v>3000000000</v>
      </c>
      <c r="Q317">
        <v>2981153441</v>
      </c>
      <c r="R317">
        <v>2981153441</v>
      </c>
      <c r="S317">
        <v>0</v>
      </c>
    </row>
    <row r="318" spans="1:19" x14ac:dyDescent="0.25">
      <c r="A318">
        <v>2021</v>
      </c>
      <c r="B318" t="s">
        <v>574</v>
      </c>
      <c r="C318" t="s">
        <v>575</v>
      </c>
      <c r="D318" t="s">
        <v>1850</v>
      </c>
      <c r="E318" t="s">
        <v>761</v>
      </c>
      <c r="F318" t="s">
        <v>577</v>
      </c>
      <c r="G318" t="s">
        <v>578</v>
      </c>
      <c r="H318" t="s">
        <v>1851</v>
      </c>
      <c r="I318" t="s">
        <v>762</v>
      </c>
      <c r="J318" t="s">
        <v>1715</v>
      </c>
      <c r="K318" t="s">
        <v>1827</v>
      </c>
      <c r="L318" t="s">
        <v>1859</v>
      </c>
      <c r="M318">
        <v>513946223</v>
      </c>
      <c r="N318">
        <v>-239646248</v>
      </c>
      <c r="O318">
        <v>274299975</v>
      </c>
      <c r="P318">
        <v>274299975</v>
      </c>
      <c r="Q318">
        <v>0</v>
      </c>
      <c r="R318">
        <v>0</v>
      </c>
      <c r="S318">
        <v>0</v>
      </c>
    </row>
    <row r="319" spans="1:19" x14ac:dyDescent="0.25">
      <c r="A319">
        <v>2021</v>
      </c>
      <c r="B319" t="s">
        <v>574</v>
      </c>
      <c r="C319" t="s">
        <v>575</v>
      </c>
      <c r="D319" t="s">
        <v>1850</v>
      </c>
      <c r="E319" t="s">
        <v>763</v>
      </c>
      <c r="F319" t="s">
        <v>577</v>
      </c>
      <c r="G319" t="s">
        <v>578</v>
      </c>
      <c r="H319" t="s">
        <v>1851</v>
      </c>
      <c r="I319" t="s">
        <v>764</v>
      </c>
      <c r="J319" t="s">
        <v>1715</v>
      </c>
      <c r="K319" t="s">
        <v>1827</v>
      </c>
      <c r="L319" t="s">
        <v>1859</v>
      </c>
      <c r="M319">
        <v>500000000</v>
      </c>
      <c r="N319">
        <v>-192000000</v>
      </c>
      <c r="O319">
        <v>308000000</v>
      </c>
      <c r="P319">
        <v>308000000</v>
      </c>
      <c r="Q319">
        <v>308000000</v>
      </c>
      <c r="R319">
        <v>215600000</v>
      </c>
      <c r="S319">
        <v>0</v>
      </c>
    </row>
    <row r="320" spans="1:19" x14ac:dyDescent="0.25">
      <c r="A320">
        <v>2021</v>
      </c>
      <c r="B320" t="s">
        <v>574</v>
      </c>
      <c r="C320" t="s">
        <v>575</v>
      </c>
      <c r="D320" t="s">
        <v>1850</v>
      </c>
      <c r="E320" t="s">
        <v>765</v>
      </c>
      <c r="F320" t="s">
        <v>577</v>
      </c>
      <c r="G320" t="s">
        <v>578</v>
      </c>
      <c r="H320" t="s">
        <v>1851</v>
      </c>
      <c r="I320" t="s">
        <v>766</v>
      </c>
      <c r="J320" t="s">
        <v>1715</v>
      </c>
      <c r="K320" t="s">
        <v>1827</v>
      </c>
      <c r="L320" t="s">
        <v>1852</v>
      </c>
      <c r="M320">
        <v>2331200000</v>
      </c>
      <c r="N320">
        <v>-710811120</v>
      </c>
      <c r="O320">
        <v>1620388880</v>
      </c>
      <c r="P320">
        <v>1620388880</v>
      </c>
      <c r="Q320">
        <v>947253675</v>
      </c>
      <c r="R320">
        <v>0</v>
      </c>
      <c r="S320">
        <v>0</v>
      </c>
    </row>
    <row r="321" spans="1:19" x14ac:dyDescent="0.25">
      <c r="A321">
        <v>2021</v>
      </c>
      <c r="B321" t="s">
        <v>574</v>
      </c>
      <c r="C321" t="s">
        <v>575</v>
      </c>
      <c r="D321" t="s">
        <v>1850</v>
      </c>
      <c r="E321" t="s">
        <v>767</v>
      </c>
      <c r="F321" t="s">
        <v>577</v>
      </c>
      <c r="G321" t="s">
        <v>578</v>
      </c>
      <c r="H321" t="s">
        <v>1851</v>
      </c>
      <c r="I321" t="s">
        <v>768</v>
      </c>
      <c r="J321" t="s">
        <v>1715</v>
      </c>
      <c r="K321" t="s">
        <v>1827</v>
      </c>
      <c r="L321" t="s">
        <v>1854</v>
      </c>
      <c r="M321">
        <v>0</v>
      </c>
      <c r="N321">
        <v>2350589841</v>
      </c>
      <c r="O321">
        <v>2350589841</v>
      </c>
      <c r="P321">
        <v>2350589841</v>
      </c>
      <c r="Q321">
        <v>2350589841</v>
      </c>
      <c r="R321">
        <v>2350589841</v>
      </c>
      <c r="S321">
        <v>1814509283</v>
      </c>
    </row>
    <row r="322" spans="1:19" x14ac:dyDescent="0.25">
      <c r="A322">
        <v>2021</v>
      </c>
      <c r="B322" t="s">
        <v>574</v>
      </c>
      <c r="C322" t="s">
        <v>575</v>
      </c>
      <c r="D322" t="s">
        <v>1850</v>
      </c>
      <c r="E322" t="s">
        <v>769</v>
      </c>
      <c r="F322" t="s">
        <v>577</v>
      </c>
      <c r="G322" t="s">
        <v>578</v>
      </c>
      <c r="H322" t="s">
        <v>1851</v>
      </c>
      <c r="I322" t="s">
        <v>770</v>
      </c>
      <c r="J322" t="s">
        <v>1715</v>
      </c>
      <c r="K322" t="s">
        <v>1827</v>
      </c>
      <c r="L322" t="s">
        <v>1854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</row>
    <row r="323" spans="1:19" x14ac:dyDescent="0.25">
      <c r="A323">
        <v>2021</v>
      </c>
      <c r="B323" t="s">
        <v>574</v>
      </c>
      <c r="C323" t="s">
        <v>575</v>
      </c>
      <c r="D323" t="s">
        <v>1850</v>
      </c>
      <c r="E323" t="s">
        <v>771</v>
      </c>
      <c r="F323" t="s">
        <v>577</v>
      </c>
      <c r="G323" t="s">
        <v>578</v>
      </c>
      <c r="H323" t="s">
        <v>1851</v>
      </c>
      <c r="I323" t="s">
        <v>772</v>
      </c>
      <c r="J323" t="s">
        <v>1715</v>
      </c>
      <c r="K323" t="s">
        <v>1827</v>
      </c>
      <c r="L323" t="s">
        <v>1854</v>
      </c>
      <c r="M323">
        <v>68840263800</v>
      </c>
      <c r="N323">
        <v>-4130172094</v>
      </c>
      <c r="O323">
        <v>64710091706</v>
      </c>
      <c r="P323">
        <v>64710091706</v>
      </c>
      <c r="Q323">
        <v>64710091706</v>
      </c>
      <c r="R323">
        <v>64495738346</v>
      </c>
      <c r="S323">
        <v>63363045003</v>
      </c>
    </row>
    <row r="324" spans="1:19" x14ac:dyDescent="0.25">
      <c r="A324">
        <v>2021</v>
      </c>
      <c r="B324" t="s">
        <v>574</v>
      </c>
      <c r="C324" t="s">
        <v>575</v>
      </c>
      <c r="D324" t="s">
        <v>1850</v>
      </c>
      <c r="E324" t="s">
        <v>773</v>
      </c>
      <c r="F324" t="s">
        <v>577</v>
      </c>
      <c r="G324" t="s">
        <v>578</v>
      </c>
      <c r="H324" t="s">
        <v>1851</v>
      </c>
      <c r="I324" t="s">
        <v>770</v>
      </c>
      <c r="J324" t="s">
        <v>1715</v>
      </c>
      <c r="K324" t="s">
        <v>1827</v>
      </c>
      <c r="L324" t="s">
        <v>1854</v>
      </c>
      <c r="M324">
        <v>2611097108</v>
      </c>
      <c r="N324">
        <v>-1480406137</v>
      </c>
      <c r="O324">
        <v>1130690971</v>
      </c>
      <c r="P324">
        <v>1130556864</v>
      </c>
      <c r="Q324">
        <v>1130273527</v>
      </c>
      <c r="R324">
        <v>754016664</v>
      </c>
      <c r="S324">
        <v>689466666</v>
      </c>
    </row>
    <row r="325" spans="1:19" x14ac:dyDescent="0.25">
      <c r="A325">
        <v>2021</v>
      </c>
      <c r="B325" t="s">
        <v>574</v>
      </c>
      <c r="C325" t="s">
        <v>575</v>
      </c>
      <c r="D325" t="s">
        <v>1850</v>
      </c>
      <c r="E325" t="s">
        <v>774</v>
      </c>
      <c r="F325" t="s">
        <v>577</v>
      </c>
      <c r="G325" t="s">
        <v>578</v>
      </c>
      <c r="H325" t="s">
        <v>1851</v>
      </c>
      <c r="I325" t="s">
        <v>775</v>
      </c>
      <c r="J325" t="s">
        <v>1715</v>
      </c>
      <c r="K325" t="s">
        <v>1827</v>
      </c>
      <c r="L325" t="s">
        <v>1854</v>
      </c>
      <c r="M325">
        <v>2000000000</v>
      </c>
      <c r="N325">
        <v>832069498</v>
      </c>
      <c r="O325">
        <v>2832069498</v>
      </c>
      <c r="P325">
        <v>2832069497.3299999</v>
      </c>
      <c r="Q325">
        <v>2828320840.3099999</v>
      </c>
      <c r="R325">
        <v>2828320839.5</v>
      </c>
      <c r="S325">
        <v>1081485720</v>
      </c>
    </row>
    <row r="326" spans="1:19" x14ac:dyDescent="0.25">
      <c r="A326">
        <v>2021</v>
      </c>
      <c r="B326" t="s">
        <v>574</v>
      </c>
      <c r="C326" t="s">
        <v>575</v>
      </c>
      <c r="D326" t="s">
        <v>1850</v>
      </c>
      <c r="E326" t="s">
        <v>776</v>
      </c>
      <c r="F326" t="s">
        <v>577</v>
      </c>
      <c r="G326" t="s">
        <v>578</v>
      </c>
      <c r="H326" t="s">
        <v>1851</v>
      </c>
      <c r="I326" t="s">
        <v>777</v>
      </c>
      <c r="J326" t="s">
        <v>1715</v>
      </c>
      <c r="K326" t="s">
        <v>1827</v>
      </c>
      <c r="L326" t="s">
        <v>1854</v>
      </c>
      <c r="M326">
        <v>3972719974</v>
      </c>
      <c r="N326">
        <v>-1100000000</v>
      </c>
      <c r="O326">
        <v>2872719974</v>
      </c>
      <c r="P326">
        <v>2872719974</v>
      </c>
      <c r="Q326">
        <v>2870583924</v>
      </c>
      <c r="R326">
        <v>2864513812</v>
      </c>
      <c r="S326">
        <v>2740642089</v>
      </c>
    </row>
    <row r="327" spans="1:19" x14ac:dyDescent="0.25">
      <c r="A327">
        <v>2021</v>
      </c>
      <c r="B327" t="s">
        <v>574</v>
      </c>
      <c r="C327" t="s">
        <v>575</v>
      </c>
      <c r="D327" t="s">
        <v>1850</v>
      </c>
      <c r="E327" t="s">
        <v>778</v>
      </c>
      <c r="F327" t="s">
        <v>577</v>
      </c>
      <c r="G327" t="s">
        <v>578</v>
      </c>
      <c r="H327" t="s">
        <v>1851</v>
      </c>
      <c r="I327" t="s">
        <v>779</v>
      </c>
      <c r="J327" t="s">
        <v>1715</v>
      </c>
      <c r="K327" t="s">
        <v>1827</v>
      </c>
      <c r="L327" t="s">
        <v>1854</v>
      </c>
      <c r="M327">
        <v>40703362848</v>
      </c>
      <c r="N327">
        <v>1369626421</v>
      </c>
      <c r="O327">
        <v>42072989269</v>
      </c>
      <c r="P327">
        <v>42072989269</v>
      </c>
      <c r="Q327">
        <v>41727224796</v>
      </c>
      <c r="R327">
        <v>41632690693</v>
      </c>
      <c r="S327">
        <v>39393119075</v>
      </c>
    </row>
    <row r="328" spans="1:19" x14ac:dyDescent="0.25">
      <c r="A328">
        <v>2021</v>
      </c>
      <c r="B328" t="s">
        <v>574</v>
      </c>
      <c r="C328" t="s">
        <v>575</v>
      </c>
      <c r="D328" t="s">
        <v>1850</v>
      </c>
      <c r="E328" t="s">
        <v>780</v>
      </c>
      <c r="F328" t="s">
        <v>577</v>
      </c>
      <c r="G328" t="s">
        <v>578</v>
      </c>
      <c r="H328" t="s">
        <v>1851</v>
      </c>
      <c r="I328" t="s">
        <v>781</v>
      </c>
      <c r="J328" t="s">
        <v>1715</v>
      </c>
      <c r="K328" t="s">
        <v>1827</v>
      </c>
      <c r="L328" t="s">
        <v>1854</v>
      </c>
      <c r="M328">
        <v>0</v>
      </c>
      <c r="N328">
        <v>800000000</v>
      </c>
      <c r="O328">
        <v>800000000</v>
      </c>
      <c r="P328">
        <v>800000000</v>
      </c>
      <c r="Q328">
        <v>800000000</v>
      </c>
      <c r="R328">
        <v>800000000</v>
      </c>
      <c r="S328">
        <v>800000000</v>
      </c>
    </row>
    <row r="329" spans="1:19" x14ac:dyDescent="0.25">
      <c r="A329">
        <v>2021</v>
      </c>
      <c r="B329" t="s">
        <v>574</v>
      </c>
      <c r="C329" t="s">
        <v>575</v>
      </c>
      <c r="D329" t="s">
        <v>1850</v>
      </c>
      <c r="E329" t="s">
        <v>782</v>
      </c>
      <c r="F329" t="s">
        <v>577</v>
      </c>
      <c r="G329" t="s">
        <v>578</v>
      </c>
      <c r="H329" t="s">
        <v>1851</v>
      </c>
      <c r="I329" t="s">
        <v>783</v>
      </c>
      <c r="J329" t="s">
        <v>1715</v>
      </c>
      <c r="K329" t="s">
        <v>1827</v>
      </c>
      <c r="L329" t="s">
        <v>1854</v>
      </c>
      <c r="M329">
        <v>0</v>
      </c>
      <c r="N329">
        <v>1741763066</v>
      </c>
      <c r="O329">
        <v>1741763066</v>
      </c>
      <c r="P329">
        <v>1741763066</v>
      </c>
      <c r="Q329">
        <v>1741763066</v>
      </c>
      <c r="R329">
        <v>1741763066</v>
      </c>
      <c r="S329">
        <v>1741763066</v>
      </c>
    </row>
    <row r="330" spans="1:19" x14ac:dyDescent="0.25">
      <c r="A330">
        <v>2021</v>
      </c>
      <c r="B330" t="s">
        <v>574</v>
      </c>
      <c r="C330" t="s">
        <v>575</v>
      </c>
      <c r="D330" t="s">
        <v>1850</v>
      </c>
      <c r="E330" t="s">
        <v>784</v>
      </c>
      <c r="F330" t="s">
        <v>577</v>
      </c>
      <c r="G330" t="s">
        <v>578</v>
      </c>
      <c r="H330" t="s">
        <v>1851</v>
      </c>
      <c r="I330" t="s">
        <v>785</v>
      </c>
      <c r="J330" t="s">
        <v>1715</v>
      </c>
      <c r="K330" t="s">
        <v>1827</v>
      </c>
      <c r="L330" t="s">
        <v>1854</v>
      </c>
      <c r="M330">
        <v>0</v>
      </c>
      <c r="N330">
        <v>89718476</v>
      </c>
      <c r="O330">
        <v>89718476</v>
      </c>
      <c r="P330">
        <v>89718476</v>
      </c>
      <c r="Q330">
        <v>89718476</v>
      </c>
      <c r="R330">
        <v>89718476</v>
      </c>
      <c r="S330">
        <v>89718476</v>
      </c>
    </row>
    <row r="331" spans="1:19" x14ac:dyDescent="0.25">
      <c r="A331">
        <v>2021</v>
      </c>
      <c r="B331" t="s">
        <v>574</v>
      </c>
      <c r="C331" t="s">
        <v>575</v>
      </c>
      <c r="D331" t="s">
        <v>1850</v>
      </c>
      <c r="E331" t="s">
        <v>786</v>
      </c>
      <c r="F331" t="s">
        <v>577</v>
      </c>
      <c r="G331" t="s">
        <v>578</v>
      </c>
      <c r="H331" t="s">
        <v>1851</v>
      </c>
      <c r="I331" t="s">
        <v>787</v>
      </c>
      <c r="J331" t="s">
        <v>1715</v>
      </c>
      <c r="K331" t="s">
        <v>1827</v>
      </c>
      <c r="L331" t="s">
        <v>1854</v>
      </c>
      <c r="M331">
        <v>0</v>
      </c>
      <c r="N331">
        <v>434779459</v>
      </c>
      <c r="O331">
        <v>434779459</v>
      </c>
      <c r="P331">
        <v>434779459</v>
      </c>
      <c r="Q331">
        <v>434779459</v>
      </c>
      <c r="R331">
        <v>434779459</v>
      </c>
      <c r="S331">
        <v>434779459</v>
      </c>
    </row>
    <row r="332" spans="1:19" x14ac:dyDescent="0.25">
      <c r="A332">
        <v>2021</v>
      </c>
      <c r="B332" t="s">
        <v>574</v>
      </c>
      <c r="C332" t="s">
        <v>575</v>
      </c>
      <c r="D332" t="s">
        <v>1850</v>
      </c>
      <c r="E332" t="s">
        <v>788</v>
      </c>
      <c r="F332" t="s">
        <v>577</v>
      </c>
      <c r="G332" t="s">
        <v>578</v>
      </c>
      <c r="H332" t="s">
        <v>1851</v>
      </c>
      <c r="I332" t="s">
        <v>789</v>
      </c>
      <c r="J332" t="s">
        <v>1715</v>
      </c>
      <c r="K332" t="s">
        <v>1827</v>
      </c>
      <c r="L332" t="s">
        <v>1854</v>
      </c>
      <c r="M332">
        <v>0</v>
      </c>
      <c r="N332">
        <v>1917747149</v>
      </c>
      <c r="O332">
        <v>1917747149</v>
      </c>
      <c r="P332">
        <v>1917747149</v>
      </c>
      <c r="Q332">
        <v>1917747149</v>
      </c>
      <c r="R332">
        <v>1917747149</v>
      </c>
      <c r="S332">
        <v>1909151676</v>
      </c>
    </row>
    <row r="333" spans="1:19" x14ac:dyDescent="0.25">
      <c r="A333">
        <v>2021</v>
      </c>
      <c r="B333" t="s">
        <v>574</v>
      </c>
      <c r="C333" t="s">
        <v>575</v>
      </c>
      <c r="D333" t="s">
        <v>1850</v>
      </c>
      <c r="E333" t="s">
        <v>790</v>
      </c>
      <c r="F333" t="s">
        <v>577</v>
      </c>
      <c r="G333" t="s">
        <v>578</v>
      </c>
      <c r="H333" t="s">
        <v>1851</v>
      </c>
      <c r="I333" t="s">
        <v>791</v>
      </c>
      <c r="J333" t="s">
        <v>1715</v>
      </c>
      <c r="K333" t="s">
        <v>1827</v>
      </c>
      <c r="L333" t="s">
        <v>1854</v>
      </c>
      <c r="M333">
        <v>0</v>
      </c>
      <c r="N333">
        <v>1367648896</v>
      </c>
      <c r="O333">
        <v>1367648896</v>
      </c>
      <c r="P333">
        <v>0</v>
      </c>
      <c r="Q333">
        <v>0</v>
      </c>
      <c r="R333">
        <v>0</v>
      </c>
      <c r="S333">
        <v>0</v>
      </c>
    </row>
    <row r="334" spans="1:19" x14ac:dyDescent="0.25">
      <c r="A334">
        <v>2021</v>
      </c>
      <c r="B334" t="s">
        <v>574</v>
      </c>
      <c r="C334" t="s">
        <v>575</v>
      </c>
      <c r="D334" t="s">
        <v>1850</v>
      </c>
      <c r="E334" t="s">
        <v>792</v>
      </c>
      <c r="F334" t="s">
        <v>577</v>
      </c>
      <c r="G334" t="s">
        <v>578</v>
      </c>
      <c r="H334" t="s">
        <v>1851</v>
      </c>
      <c r="I334" t="s">
        <v>793</v>
      </c>
      <c r="J334" t="s">
        <v>1715</v>
      </c>
      <c r="K334" t="s">
        <v>1827</v>
      </c>
      <c r="L334" t="s">
        <v>1854</v>
      </c>
      <c r="M334">
        <v>0</v>
      </c>
      <c r="N334">
        <v>49288432.200000003</v>
      </c>
      <c r="O334">
        <v>49288432.200000003</v>
      </c>
      <c r="P334">
        <v>49288432</v>
      </c>
      <c r="Q334">
        <v>0</v>
      </c>
      <c r="R334">
        <v>0</v>
      </c>
      <c r="S334">
        <v>0</v>
      </c>
    </row>
    <row r="335" spans="1:19" x14ac:dyDescent="0.25">
      <c r="A335">
        <v>2021</v>
      </c>
      <c r="B335" t="s">
        <v>574</v>
      </c>
      <c r="C335" t="s">
        <v>575</v>
      </c>
      <c r="D335" t="s">
        <v>1850</v>
      </c>
      <c r="E335" t="s">
        <v>794</v>
      </c>
      <c r="F335" t="s">
        <v>577</v>
      </c>
      <c r="G335" t="s">
        <v>578</v>
      </c>
      <c r="H335" t="s">
        <v>1851</v>
      </c>
      <c r="I335" t="s">
        <v>795</v>
      </c>
      <c r="J335" t="s">
        <v>1715</v>
      </c>
      <c r="K335" t="s">
        <v>1827</v>
      </c>
      <c r="L335" t="s">
        <v>1854</v>
      </c>
      <c r="M335">
        <v>0</v>
      </c>
      <c r="N335">
        <v>315621480</v>
      </c>
      <c r="O335">
        <v>315621480</v>
      </c>
      <c r="P335">
        <v>315621480</v>
      </c>
      <c r="Q335">
        <v>315621480</v>
      </c>
      <c r="R335">
        <v>315621480</v>
      </c>
      <c r="S335">
        <v>315621480</v>
      </c>
    </row>
    <row r="336" spans="1:19" x14ac:dyDescent="0.25">
      <c r="A336">
        <v>2021</v>
      </c>
      <c r="B336" t="s">
        <v>574</v>
      </c>
      <c r="C336" t="s">
        <v>575</v>
      </c>
      <c r="D336" t="s">
        <v>1850</v>
      </c>
      <c r="E336" t="s">
        <v>796</v>
      </c>
      <c r="F336" t="s">
        <v>577</v>
      </c>
      <c r="G336" t="s">
        <v>578</v>
      </c>
      <c r="H336" t="s">
        <v>1851</v>
      </c>
      <c r="I336" t="s">
        <v>797</v>
      </c>
      <c r="J336" t="s">
        <v>1715</v>
      </c>
      <c r="K336" t="s">
        <v>1827</v>
      </c>
      <c r="L336" t="s">
        <v>1852</v>
      </c>
      <c r="M336">
        <v>0</v>
      </c>
      <c r="N336">
        <v>47488016</v>
      </c>
      <c r="O336">
        <v>47488016</v>
      </c>
      <c r="P336">
        <v>47488016</v>
      </c>
      <c r="Q336">
        <v>0</v>
      </c>
      <c r="R336">
        <v>0</v>
      </c>
      <c r="S336">
        <v>0</v>
      </c>
    </row>
    <row r="337" spans="1:19" hidden="1" x14ac:dyDescent="0.25">
      <c r="A337">
        <v>2021</v>
      </c>
      <c r="B337" t="s">
        <v>798</v>
      </c>
      <c r="C337" t="s">
        <v>799</v>
      </c>
      <c r="D337" t="s">
        <v>1870</v>
      </c>
      <c r="E337" t="s">
        <v>800</v>
      </c>
      <c r="F337" t="s">
        <v>801</v>
      </c>
      <c r="G337" t="s">
        <v>802</v>
      </c>
      <c r="H337" t="s">
        <v>1871</v>
      </c>
      <c r="I337" t="s">
        <v>803</v>
      </c>
      <c r="J337" t="s">
        <v>1765</v>
      </c>
      <c r="K337" t="s">
        <v>1872</v>
      </c>
      <c r="L337" t="s">
        <v>1873</v>
      </c>
      <c r="M337">
        <v>12821951886</v>
      </c>
      <c r="N337">
        <v>0</v>
      </c>
      <c r="O337">
        <v>12821951886</v>
      </c>
      <c r="P337">
        <v>7167773821</v>
      </c>
      <c r="Q337">
        <v>5642221492</v>
      </c>
      <c r="R337">
        <v>3772413734.3299999</v>
      </c>
      <c r="S337">
        <v>3724983324.3299999</v>
      </c>
    </row>
    <row r="338" spans="1:19" hidden="1" x14ac:dyDescent="0.25">
      <c r="A338">
        <v>2021</v>
      </c>
      <c r="B338" t="s">
        <v>798</v>
      </c>
      <c r="C338" t="s">
        <v>799</v>
      </c>
      <c r="D338" t="s">
        <v>1870</v>
      </c>
      <c r="E338" t="s">
        <v>804</v>
      </c>
      <c r="F338" t="s">
        <v>801</v>
      </c>
      <c r="G338" t="s">
        <v>802</v>
      </c>
      <c r="H338" t="s">
        <v>1871</v>
      </c>
      <c r="I338" t="s">
        <v>805</v>
      </c>
      <c r="J338" t="s">
        <v>1765</v>
      </c>
      <c r="K338" t="s">
        <v>1872</v>
      </c>
      <c r="L338" t="s">
        <v>1873</v>
      </c>
      <c r="M338">
        <v>0</v>
      </c>
      <c r="N338">
        <v>6372625552.75</v>
      </c>
      <c r="O338">
        <v>6372625552.75</v>
      </c>
      <c r="P338">
        <v>5393034887</v>
      </c>
      <c r="Q338">
        <v>5337265833</v>
      </c>
      <c r="R338">
        <v>3740936264</v>
      </c>
      <c r="S338">
        <v>3740936264</v>
      </c>
    </row>
    <row r="339" spans="1:19" hidden="1" x14ac:dyDescent="0.25">
      <c r="A339">
        <v>2021</v>
      </c>
      <c r="B339" t="s">
        <v>798</v>
      </c>
      <c r="C339" t="s">
        <v>799</v>
      </c>
      <c r="D339" t="s">
        <v>1870</v>
      </c>
      <c r="E339" t="s">
        <v>806</v>
      </c>
      <c r="F339" t="s">
        <v>807</v>
      </c>
      <c r="G339" t="s">
        <v>808</v>
      </c>
      <c r="H339" t="s">
        <v>1874</v>
      </c>
      <c r="I339" t="s">
        <v>809</v>
      </c>
      <c r="J339" t="s">
        <v>1765</v>
      </c>
      <c r="K339" t="s">
        <v>1872</v>
      </c>
      <c r="L339" t="s">
        <v>1873</v>
      </c>
      <c r="M339">
        <v>220029000</v>
      </c>
      <c r="N339">
        <v>0</v>
      </c>
      <c r="O339">
        <v>220029000</v>
      </c>
      <c r="P339">
        <v>34144091</v>
      </c>
      <c r="Q339">
        <v>34144091</v>
      </c>
      <c r="R339">
        <v>0</v>
      </c>
      <c r="S339">
        <v>0</v>
      </c>
    </row>
    <row r="340" spans="1:19" hidden="1" x14ac:dyDescent="0.25">
      <c r="A340">
        <v>2021</v>
      </c>
      <c r="B340" t="s">
        <v>798</v>
      </c>
      <c r="C340" t="s">
        <v>799</v>
      </c>
      <c r="D340" t="s">
        <v>1870</v>
      </c>
      <c r="E340" t="s">
        <v>810</v>
      </c>
      <c r="F340" t="s">
        <v>807</v>
      </c>
      <c r="G340" t="s">
        <v>808</v>
      </c>
      <c r="H340" t="s">
        <v>1874</v>
      </c>
      <c r="I340" t="s">
        <v>811</v>
      </c>
      <c r="J340" t="s">
        <v>1765</v>
      </c>
      <c r="K340" t="s">
        <v>1872</v>
      </c>
      <c r="L340" t="s">
        <v>1873</v>
      </c>
      <c r="M340">
        <v>0</v>
      </c>
      <c r="N340">
        <v>137059183</v>
      </c>
      <c r="O340">
        <v>137059183</v>
      </c>
      <c r="P340">
        <v>137059183</v>
      </c>
      <c r="Q340">
        <v>112620909</v>
      </c>
      <c r="R340">
        <v>93400000</v>
      </c>
      <c r="S340">
        <v>85000000</v>
      </c>
    </row>
    <row r="341" spans="1:19" hidden="1" x14ac:dyDescent="0.25">
      <c r="A341">
        <v>2021</v>
      </c>
      <c r="B341" t="s">
        <v>798</v>
      </c>
      <c r="C341" t="s">
        <v>799</v>
      </c>
      <c r="D341" t="s">
        <v>1870</v>
      </c>
      <c r="E341" t="s">
        <v>812</v>
      </c>
      <c r="F341" t="s">
        <v>813</v>
      </c>
      <c r="G341" t="s">
        <v>814</v>
      </c>
      <c r="H341" t="s">
        <v>1875</v>
      </c>
      <c r="I341" t="s">
        <v>815</v>
      </c>
      <c r="J341" t="s">
        <v>1765</v>
      </c>
      <c r="K341" t="s">
        <v>1876</v>
      </c>
      <c r="L341" t="s">
        <v>1877</v>
      </c>
      <c r="M341">
        <v>0</v>
      </c>
      <c r="N341">
        <v>159738854.62</v>
      </c>
      <c r="O341">
        <v>159738854.62</v>
      </c>
      <c r="P341">
        <v>0</v>
      </c>
      <c r="Q341">
        <v>0</v>
      </c>
      <c r="R341">
        <v>0</v>
      </c>
      <c r="S341">
        <v>0</v>
      </c>
    </row>
    <row r="342" spans="1:19" hidden="1" x14ac:dyDescent="0.25">
      <c r="A342">
        <v>2021</v>
      </c>
      <c r="B342" t="s">
        <v>798</v>
      </c>
      <c r="C342" t="s">
        <v>799</v>
      </c>
      <c r="D342" t="s">
        <v>1870</v>
      </c>
      <c r="E342" t="s">
        <v>816</v>
      </c>
      <c r="F342" t="s">
        <v>39</v>
      </c>
      <c r="G342" t="s">
        <v>40</v>
      </c>
      <c r="H342" t="s">
        <v>1722</v>
      </c>
      <c r="I342" t="s">
        <v>817</v>
      </c>
      <c r="J342" t="s">
        <v>1759</v>
      </c>
      <c r="K342" t="s">
        <v>1807</v>
      </c>
      <c r="L342" t="s">
        <v>1878</v>
      </c>
      <c r="M342">
        <v>334849037</v>
      </c>
      <c r="N342">
        <v>41000000</v>
      </c>
      <c r="O342">
        <v>375849037</v>
      </c>
      <c r="P342">
        <v>375849037</v>
      </c>
      <c r="Q342">
        <v>319305210</v>
      </c>
      <c r="R342">
        <v>308821768</v>
      </c>
      <c r="S342">
        <v>274900000</v>
      </c>
    </row>
    <row r="343" spans="1:19" hidden="1" x14ac:dyDescent="0.25">
      <c r="A343">
        <v>2021</v>
      </c>
      <c r="B343" t="s">
        <v>798</v>
      </c>
      <c r="C343" t="s">
        <v>799</v>
      </c>
      <c r="D343" t="s">
        <v>1870</v>
      </c>
      <c r="E343" t="s">
        <v>818</v>
      </c>
      <c r="F343" t="s">
        <v>39</v>
      </c>
      <c r="G343" t="s">
        <v>40</v>
      </c>
      <c r="H343" t="s">
        <v>1722</v>
      </c>
      <c r="I343" t="s">
        <v>819</v>
      </c>
      <c r="J343" t="s">
        <v>1765</v>
      </c>
      <c r="K343" t="s">
        <v>1766</v>
      </c>
      <c r="L343" t="s">
        <v>1879</v>
      </c>
      <c r="M343">
        <v>64080317</v>
      </c>
      <c r="N343">
        <v>0</v>
      </c>
      <c r="O343">
        <v>64080317</v>
      </c>
      <c r="P343">
        <v>64080000</v>
      </c>
      <c r="Q343">
        <v>61000000</v>
      </c>
      <c r="R343">
        <v>61000000</v>
      </c>
      <c r="S343">
        <v>31000000</v>
      </c>
    </row>
    <row r="344" spans="1:19" hidden="1" x14ac:dyDescent="0.25">
      <c r="A344">
        <v>2021</v>
      </c>
      <c r="B344" t="s">
        <v>798</v>
      </c>
      <c r="C344" t="s">
        <v>799</v>
      </c>
      <c r="D344" t="s">
        <v>1870</v>
      </c>
      <c r="E344" t="s">
        <v>820</v>
      </c>
      <c r="F344" t="s">
        <v>39</v>
      </c>
      <c r="G344" t="s">
        <v>40</v>
      </c>
      <c r="H344" t="s">
        <v>1722</v>
      </c>
      <c r="I344" t="s">
        <v>821</v>
      </c>
      <c r="J344" t="s">
        <v>1765</v>
      </c>
      <c r="K344" t="s">
        <v>1766</v>
      </c>
      <c r="L344" t="s">
        <v>1880</v>
      </c>
      <c r="M344">
        <v>79908156</v>
      </c>
      <c r="N344">
        <v>0</v>
      </c>
      <c r="O344">
        <v>79908156</v>
      </c>
      <c r="P344">
        <v>79900000</v>
      </c>
      <c r="Q344">
        <v>79400000</v>
      </c>
      <c r="R344">
        <v>79400000</v>
      </c>
      <c r="S344">
        <v>39400000</v>
      </c>
    </row>
    <row r="345" spans="1:19" hidden="1" x14ac:dyDescent="0.25">
      <c r="A345">
        <v>2021</v>
      </c>
      <c r="B345" t="s">
        <v>798</v>
      </c>
      <c r="C345" t="s">
        <v>799</v>
      </c>
      <c r="D345" t="s">
        <v>1870</v>
      </c>
      <c r="E345" t="s">
        <v>822</v>
      </c>
      <c r="F345" t="s">
        <v>39</v>
      </c>
      <c r="G345" t="s">
        <v>40</v>
      </c>
      <c r="H345" t="s">
        <v>1722</v>
      </c>
      <c r="I345" t="s">
        <v>823</v>
      </c>
      <c r="J345" t="s">
        <v>1765</v>
      </c>
      <c r="K345" t="s">
        <v>1881</v>
      </c>
      <c r="L345" t="s">
        <v>1882</v>
      </c>
      <c r="M345">
        <v>115344572</v>
      </c>
      <c r="N345">
        <v>0</v>
      </c>
      <c r="O345">
        <v>115344572</v>
      </c>
      <c r="P345">
        <v>115344572</v>
      </c>
      <c r="Q345">
        <v>111672286</v>
      </c>
      <c r="R345">
        <v>54000000</v>
      </c>
      <c r="S345">
        <v>54000000</v>
      </c>
    </row>
    <row r="346" spans="1:19" hidden="1" x14ac:dyDescent="0.25">
      <c r="A346">
        <v>2021</v>
      </c>
      <c r="B346" t="s">
        <v>798</v>
      </c>
      <c r="C346" t="s">
        <v>799</v>
      </c>
      <c r="D346" t="s">
        <v>1870</v>
      </c>
      <c r="E346" t="s">
        <v>824</v>
      </c>
      <c r="F346" t="s">
        <v>39</v>
      </c>
      <c r="G346" t="s">
        <v>40</v>
      </c>
      <c r="H346" t="s">
        <v>1722</v>
      </c>
      <c r="I346" t="s">
        <v>825</v>
      </c>
      <c r="J346" t="s">
        <v>1765</v>
      </c>
      <c r="K346" t="s">
        <v>1881</v>
      </c>
      <c r="L346" t="s">
        <v>1883</v>
      </c>
      <c r="M346">
        <v>270611182</v>
      </c>
      <c r="N346">
        <v>0</v>
      </c>
      <c r="O346">
        <v>270611182</v>
      </c>
      <c r="P346">
        <v>270611182</v>
      </c>
      <c r="Q346">
        <v>257413333</v>
      </c>
      <c r="R346">
        <v>257250000</v>
      </c>
      <c r="S346">
        <v>220500000</v>
      </c>
    </row>
    <row r="347" spans="1:19" hidden="1" x14ac:dyDescent="0.25">
      <c r="A347">
        <v>2021</v>
      </c>
      <c r="B347" t="s">
        <v>798</v>
      </c>
      <c r="C347" t="s">
        <v>799</v>
      </c>
      <c r="D347" t="s">
        <v>1870</v>
      </c>
      <c r="E347" t="s">
        <v>826</v>
      </c>
      <c r="F347" t="s">
        <v>39</v>
      </c>
      <c r="G347" t="s">
        <v>40</v>
      </c>
      <c r="H347" t="s">
        <v>1722</v>
      </c>
      <c r="I347" t="s">
        <v>827</v>
      </c>
      <c r="J347" t="s">
        <v>1765</v>
      </c>
      <c r="K347" t="s">
        <v>1881</v>
      </c>
      <c r="L347" t="s">
        <v>1884</v>
      </c>
      <c r="M347">
        <v>91698934</v>
      </c>
      <c r="N347">
        <v>0</v>
      </c>
      <c r="O347">
        <v>91698934</v>
      </c>
      <c r="P347">
        <v>91698934</v>
      </c>
      <c r="Q347">
        <v>87012000</v>
      </c>
      <c r="R347">
        <v>87012000</v>
      </c>
      <c r="S347">
        <v>87012000</v>
      </c>
    </row>
    <row r="348" spans="1:19" hidden="1" x14ac:dyDescent="0.25">
      <c r="A348">
        <v>2021</v>
      </c>
      <c r="B348" t="s">
        <v>798</v>
      </c>
      <c r="C348" t="s">
        <v>799</v>
      </c>
      <c r="D348" t="s">
        <v>1870</v>
      </c>
      <c r="E348" t="s">
        <v>828</v>
      </c>
      <c r="F348" t="s">
        <v>39</v>
      </c>
      <c r="G348" t="s">
        <v>40</v>
      </c>
      <c r="H348" t="s">
        <v>1722</v>
      </c>
      <c r="I348" t="s">
        <v>829</v>
      </c>
      <c r="J348" t="s">
        <v>1765</v>
      </c>
      <c r="K348" t="s">
        <v>1881</v>
      </c>
      <c r="L348" t="s">
        <v>1885</v>
      </c>
      <c r="M348">
        <v>68309618</v>
      </c>
      <c r="N348">
        <v>0</v>
      </c>
      <c r="O348">
        <v>68309618</v>
      </c>
      <c r="P348">
        <v>68309618</v>
      </c>
      <c r="Q348">
        <v>65654809</v>
      </c>
      <c r="R348">
        <v>31500000</v>
      </c>
      <c r="S348">
        <v>28800000</v>
      </c>
    </row>
    <row r="349" spans="1:19" hidden="1" x14ac:dyDescent="0.25">
      <c r="A349">
        <v>2021</v>
      </c>
      <c r="B349" t="s">
        <v>798</v>
      </c>
      <c r="C349" t="s">
        <v>799</v>
      </c>
      <c r="D349" t="s">
        <v>1870</v>
      </c>
      <c r="E349" t="s">
        <v>830</v>
      </c>
      <c r="F349" t="s">
        <v>39</v>
      </c>
      <c r="G349" t="s">
        <v>40</v>
      </c>
      <c r="H349" t="s">
        <v>1722</v>
      </c>
      <c r="I349" t="s">
        <v>831</v>
      </c>
      <c r="J349" t="s">
        <v>1765</v>
      </c>
      <c r="K349" t="s">
        <v>1876</v>
      </c>
      <c r="L349" t="s">
        <v>1877</v>
      </c>
      <c r="M349">
        <v>310148738</v>
      </c>
      <c r="N349">
        <v>0</v>
      </c>
      <c r="O349">
        <v>310148738</v>
      </c>
      <c r="P349">
        <v>310148738</v>
      </c>
      <c r="Q349">
        <v>303633134</v>
      </c>
      <c r="R349">
        <v>213000000</v>
      </c>
      <c r="S349">
        <v>193150000</v>
      </c>
    </row>
    <row r="350" spans="1:19" hidden="1" x14ac:dyDescent="0.25">
      <c r="A350">
        <v>2021</v>
      </c>
      <c r="B350" t="s">
        <v>798</v>
      </c>
      <c r="C350" t="s">
        <v>799</v>
      </c>
      <c r="D350" t="s">
        <v>1870</v>
      </c>
      <c r="E350" t="s">
        <v>832</v>
      </c>
      <c r="F350" t="s">
        <v>39</v>
      </c>
      <c r="G350" t="s">
        <v>40</v>
      </c>
      <c r="H350" t="s">
        <v>1722</v>
      </c>
      <c r="I350" t="s">
        <v>833</v>
      </c>
      <c r="J350" t="s">
        <v>1765</v>
      </c>
      <c r="K350" t="s">
        <v>1876</v>
      </c>
      <c r="L350" t="s">
        <v>1886</v>
      </c>
      <c r="M350">
        <v>538959908</v>
      </c>
      <c r="N350">
        <v>0</v>
      </c>
      <c r="O350">
        <v>538959908</v>
      </c>
      <c r="P350">
        <v>538959908</v>
      </c>
      <c r="Q350">
        <v>441844011</v>
      </c>
      <c r="R350">
        <v>184000000</v>
      </c>
      <c r="S350">
        <v>156600000</v>
      </c>
    </row>
    <row r="351" spans="1:19" hidden="1" x14ac:dyDescent="0.25">
      <c r="A351">
        <v>2021</v>
      </c>
      <c r="B351" t="s">
        <v>798</v>
      </c>
      <c r="C351" t="s">
        <v>799</v>
      </c>
      <c r="D351" t="s">
        <v>1870</v>
      </c>
      <c r="E351" t="s">
        <v>834</v>
      </c>
      <c r="F351" t="s">
        <v>39</v>
      </c>
      <c r="G351" t="s">
        <v>40</v>
      </c>
      <c r="H351" t="s">
        <v>1722</v>
      </c>
      <c r="I351" t="s">
        <v>835</v>
      </c>
      <c r="J351" t="s">
        <v>1765</v>
      </c>
      <c r="K351" t="s">
        <v>1876</v>
      </c>
      <c r="L351" t="s">
        <v>1886</v>
      </c>
      <c r="M351">
        <v>92083416</v>
      </c>
      <c r="N351">
        <v>0</v>
      </c>
      <c r="O351">
        <v>92083416</v>
      </c>
      <c r="P351">
        <v>92041708</v>
      </c>
      <c r="Q351">
        <v>79108385</v>
      </c>
      <c r="R351">
        <v>45000000</v>
      </c>
      <c r="S351">
        <v>39500000</v>
      </c>
    </row>
    <row r="352" spans="1:19" hidden="1" x14ac:dyDescent="0.25">
      <c r="A352">
        <v>2021</v>
      </c>
      <c r="B352" t="s">
        <v>798</v>
      </c>
      <c r="C352" t="s">
        <v>799</v>
      </c>
      <c r="D352" t="s">
        <v>1870</v>
      </c>
      <c r="E352" t="s">
        <v>836</v>
      </c>
      <c r="F352" t="s">
        <v>39</v>
      </c>
      <c r="G352" t="s">
        <v>40</v>
      </c>
      <c r="H352" t="s">
        <v>1722</v>
      </c>
      <c r="I352" t="s">
        <v>837</v>
      </c>
      <c r="J352" t="s">
        <v>1765</v>
      </c>
      <c r="K352" t="s">
        <v>1876</v>
      </c>
      <c r="L352" t="s">
        <v>1887</v>
      </c>
      <c r="M352">
        <v>68245538</v>
      </c>
      <c r="N352">
        <v>0</v>
      </c>
      <c r="O352">
        <v>68245538</v>
      </c>
      <c r="P352">
        <v>68190328</v>
      </c>
      <c r="Q352">
        <v>66413559</v>
      </c>
      <c r="R352">
        <v>38346000</v>
      </c>
      <c r="S352">
        <v>32346000</v>
      </c>
    </row>
    <row r="353" spans="1:19" hidden="1" x14ac:dyDescent="0.25">
      <c r="A353">
        <v>2021</v>
      </c>
      <c r="B353" t="s">
        <v>798</v>
      </c>
      <c r="C353" t="s">
        <v>799</v>
      </c>
      <c r="D353" t="s">
        <v>1870</v>
      </c>
      <c r="E353" t="s">
        <v>838</v>
      </c>
      <c r="F353" t="s">
        <v>39</v>
      </c>
      <c r="G353" t="s">
        <v>40</v>
      </c>
      <c r="H353" t="s">
        <v>1722</v>
      </c>
      <c r="I353" t="s">
        <v>839</v>
      </c>
      <c r="J353" t="s">
        <v>1765</v>
      </c>
      <c r="K353" t="s">
        <v>1888</v>
      </c>
      <c r="L353" t="s">
        <v>1889</v>
      </c>
      <c r="M353">
        <v>187178608</v>
      </c>
      <c r="N353">
        <v>0</v>
      </c>
      <c r="O353">
        <v>187178608</v>
      </c>
      <c r="P353">
        <v>187178608</v>
      </c>
      <c r="Q353">
        <v>179975000</v>
      </c>
      <c r="R353">
        <v>93510000</v>
      </c>
      <c r="S353">
        <v>93510000</v>
      </c>
    </row>
    <row r="354" spans="1:19" hidden="1" x14ac:dyDescent="0.25">
      <c r="A354">
        <v>2021</v>
      </c>
      <c r="B354" t="s">
        <v>798</v>
      </c>
      <c r="C354" t="s">
        <v>799</v>
      </c>
      <c r="D354" t="s">
        <v>1870</v>
      </c>
      <c r="E354" t="s">
        <v>840</v>
      </c>
      <c r="F354" t="s">
        <v>39</v>
      </c>
      <c r="G354" t="s">
        <v>40</v>
      </c>
      <c r="H354" t="s">
        <v>1722</v>
      </c>
      <c r="I354" t="s">
        <v>841</v>
      </c>
      <c r="J354" t="s">
        <v>1765</v>
      </c>
      <c r="K354" t="s">
        <v>1888</v>
      </c>
      <c r="L354" t="s">
        <v>1890</v>
      </c>
      <c r="M354">
        <v>68309618</v>
      </c>
      <c r="N354">
        <v>0</v>
      </c>
      <c r="O354">
        <v>68309618</v>
      </c>
      <c r="P354">
        <v>68263650</v>
      </c>
      <c r="Q354">
        <v>65040841</v>
      </c>
      <c r="R354">
        <v>65040841</v>
      </c>
      <c r="S354">
        <v>65040841</v>
      </c>
    </row>
    <row r="355" spans="1:19" hidden="1" x14ac:dyDescent="0.25">
      <c r="A355">
        <v>2021</v>
      </c>
      <c r="B355" t="s">
        <v>798</v>
      </c>
      <c r="C355" t="s">
        <v>799</v>
      </c>
      <c r="D355" t="s">
        <v>1870</v>
      </c>
      <c r="E355" t="s">
        <v>842</v>
      </c>
      <c r="F355" t="s">
        <v>39</v>
      </c>
      <c r="G355" t="s">
        <v>40</v>
      </c>
      <c r="H355" t="s">
        <v>1722</v>
      </c>
      <c r="I355" t="s">
        <v>843</v>
      </c>
      <c r="J355" t="s">
        <v>1765</v>
      </c>
      <c r="K355" t="s">
        <v>1891</v>
      </c>
      <c r="L355" t="s">
        <v>1892</v>
      </c>
      <c r="M355">
        <v>284481907</v>
      </c>
      <c r="N355">
        <v>0</v>
      </c>
      <c r="O355">
        <v>284481907</v>
      </c>
      <c r="P355">
        <v>284481907</v>
      </c>
      <c r="Q355">
        <v>264395000</v>
      </c>
      <c r="R355">
        <v>229395000</v>
      </c>
      <c r="S355">
        <v>184900000</v>
      </c>
    </row>
    <row r="356" spans="1:19" hidden="1" x14ac:dyDescent="0.25">
      <c r="A356">
        <v>2021</v>
      </c>
      <c r="B356" t="s">
        <v>798</v>
      </c>
      <c r="C356" t="s">
        <v>799</v>
      </c>
      <c r="D356" t="s">
        <v>1870</v>
      </c>
      <c r="E356" t="s">
        <v>844</v>
      </c>
      <c r="F356" t="s">
        <v>39</v>
      </c>
      <c r="G356" t="s">
        <v>40</v>
      </c>
      <c r="H356" t="s">
        <v>1722</v>
      </c>
      <c r="I356" t="s">
        <v>845</v>
      </c>
      <c r="J356" t="s">
        <v>1765</v>
      </c>
      <c r="K356" t="s">
        <v>1891</v>
      </c>
      <c r="L356" t="s">
        <v>1893</v>
      </c>
      <c r="M356">
        <v>288361430</v>
      </c>
      <c r="N356">
        <v>-41000000</v>
      </c>
      <c r="O356">
        <v>247361430</v>
      </c>
      <c r="P356">
        <v>247361430</v>
      </c>
      <c r="Q356">
        <v>177256752</v>
      </c>
      <c r="R356">
        <v>131640952</v>
      </c>
      <c r="S356">
        <v>130105714</v>
      </c>
    </row>
    <row r="357" spans="1:19" hidden="1" x14ac:dyDescent="0.25">
      <c r="A357">
        <v>2021</v>
      </c>
      <c r="B357" t="s">
        <v>798</v>
      </c>
      <c r="C357" t="s">
        <v>799</v>
      </c>
      <c r="D357" t="s">
        <v>1870</v>
      </c>
      <c r="E357" t="s">
        <v>846</v>
      </c>
      <c r="F357" t="s">
        <v>39</v>
      </c>
      <c r="G357" t="s">
        <v>40</v>
      </c>
      <c r="H357" t="s">
        <v>1722</v>
      </c>
      <c r="I357" t="s">
        <v>847</v>
      </c>
      <c r="J357" t="s">
        <v>1765</v>
      </c>
      <c r="K357" t="s">
        <v>1891</v>
      </c>
      <c r="L357" t="s">
        <v>1894</v>
      </c>
      <c r="M357">
        <v>180962817</v>
      </c>
      <c r="N357">
        <v>0</v>
      </c>
      <c r="O357">
        <v>180962817</v>
      </c>
      <c r="P357">
        <v>180936985</v>
      </c>
      <c r="Q357">
        <v>179600000</v>
      </c>
      <c r="R357">
        <v>117600000</v>
      </c>
      <c r="S357">
        <v>117600000</v>
      </c>
    </row>
    <row r="358" spans="1:19" hidden="1" x14ac:dyDescent="0.25">
      <c r="A358">
        <v>2021</v>
      </c>
      <c r="B358" t="s">
        <v>798</v>
      </c>
      <c r="C358" t="s">
        <v>799</v>
      </c>
      <c r="D358" t="s">
        <v>1870</v>
      </c>
      <c r="E358" t="s">
        <v>848</v>
      </c>
      <c r="F358" t="s">
        <v>39</v>
      </c>
      <c r="G358" t="s">
        <v>40</v>
      </c>
      <c r="H358" t="s">
        <v>1722</v>
      </c>
      <c r="I358" t="s">
        <v>849</v>
      </c>
      <c r="J358" t="s">
        <v>1765</v>
      </c>
      <c r="K358" t="s">
        <v>1895</v>
      </c>
      <c r="L358" t="s">
        <v>1896</v>
      </c>
      <c r="M358">
        <v>475358455</v>
      </c>
      <c r="N358">
        <v>0</v>
      </c>
      <c r="O358">
        <v>475358455</v>
      </c>
      <c r="P358">
        <v>475312783</v>
      </c>
      <c r="Q358">
        <v>466374329</v>
      </c>
      <c r="R358">
        <v>458787662</v>
      </c>
      <c r="S358">
        <v>421180037</v>
      </c>
    </row>
    <row r="359" spans="1:19" hidden="1" x14ac:dyDescent="0.25">
      <c r="A359">
        <v>2021</v>
      </c>
      <c r="B359" t="s">
        <v>798</v>
      </c>
      <c r="C359" t="s">
        <v>799</v>
      </c>
      <c r="D359" t="s">
        <v>1870</v>
      </c>
      <c r="E359" t="s">
        <v>850</v>
      </c>
      <c r="F359" t="s">
        <v>39</v>
      </c>
      <c r="G359" t="s">
        <v>40</v>
      </c>
      <c r="H359" t="s">
        <v>1722</v>
      </c>
      <c r="I359" t="s">
        <v>851</v>
      </c>
      <c r="J359" t="s">
        <v>1765</v>
      </c>
      <c r="K359" t="s">
        <v>1895</v>
      </c>
      <c r="L359" t="s">
        <v>1897</v>
      </c>
      <c r="M359">
        <v>57480045</v>
      </c>
      <c r="N359">
        <v>0</v>
      </c>
      <c r="O359">
        <v>57480045</v>
      </c>
      <c r="P359">
        <v>57480045</v>
      </c>
      <c r="Q359">
        <v>0</v>
      </c>
      <c r="R359">
        <v>0</v>
      </c>
      <c r="S359">
        <v>0</v>
      </c>
    </row>
    <row r="360" spans="1:19" hidden="1" x14ac:dyDescent="0.25">
      <c r="A360">
        <v>2021</v>
      </c>
      <c r="B360" t="s">
        <v>798</v>
      </c>
      <c r="C360" t="s">
        <v>799</v>
      </c>
      <c r="D360" t="s">
        <v>1870</v>
      </c>
      <c r="E360" t="s">
        <v>852</v>
      </c>
      <c r="F360" t="s">
        <v>39</v>
      </c>
      <c r="G360" t="s">
        <v>40</v>
      </c>
      <c r="H360" t="s">
        <v>1722</v>
      </c>
      <c r="I360" t="s">
        <v>853</v>
      </c>
      <c r="J360" t="s">
        <v>1765</v>
      </c>
      <c r="K360" t="s">
        <v>1898</v>
      </c>
      <c r="L360" t="s">
        <v>1899</v>
      </c>
      <c r="M360">
        <v>57672286</v>
      </c>
      <c r="N360">
        <v>0</v>
      </c>
      <c r="O360">
        <v>57672286</v>
      </c>
      <c r="P360">
        <v>57672286</v>
      </c>
      <c r="Q360">
        <v>52683305</v>
      </c>
      <c r="R360">
        <v>30000000</v>
      </c>
      <c r="S360">
        <v>30000000</v>
      </c>
    </row>
    <row r="361" spans="1:19" hidden="1" x14ac:dyDescent="0.25">
      <c r="A361">
        <v>2021</v>
      </c>
      <c r="B361" t="s">
        <v>798</v>
      </c>
      <c r="C361" t="s">
        <v>799</v>
      </c>
      <c r="D361" t="s">
        <v>1870</v>
      </c>
      <c r="E361" t="s">
        <v>854</v>
      </c>
      <c r="F361" t="s">
        <v>39</v>
      </c>
      <c r="G361" t="s">
        <v>40</v>
      </c>
      <c r="H361" t="s">
        <v>1722</v>
      </c>
      <c r="I361" t="s">
        <v>855</v>
      </c>
      <c r="J361" t="s">
        <v>1792</v>
      </c>
      <c r="K361" t="s">
        <v>1793</v>
      </c>
      <c r="L361" t="s">
        <v>1900</v>
      </c>
      <c r="M361">
        <v>99516733</v>
      </c>
      <c r="N361">
        <v>0</v>
      </c>
      <c r="O361">
        <v>99516733</v>
      </c>
      <c r="P361">
        <v>99516733</v>
      </c>
      <c r="Q361">
        <v>35000000</v>
      </c>
      <c r="R361">
        <v>35000000</v>
      </c>
      <c r="S361">
        <v>35000000</v>
      </c>
    </row>
    <row r="362" spans="1:19" hidden="1" x14ac:dyDescent="0.25">
      <c r="A362">
        <v>2021</v>
      </c>
      <c r="B362" t="s">
        <v>798</v>
      </c>
      <c r="C362" t="s">
        <v>799</v>
      </c>
      <c r="D362" t="s">
        <v>1870</v>
      </c>
      <c r="E362" t="s">
        <v>856</v>
      </c>
      <c r="F362" t="s">
        <v>39</v>
      </c>
      <c r="G362" t="s">
        <v>40</v>
      </c>
      <c r="H362" t="s">
        <v>1722</v>
      </c>
      <c r="I362" t="s">
        <v>857</v>
      </c>
      <c r="J362" t="s">
        <v>1792</v>
      </c>
      <c r="K362" t="s">
        <v>1793</v>
      </c>
      <c r="L362" t="s">
        <v>1796</v>
      </c>
      <c r="M362">
        <v>73051562</v>
      </c>
      <c r="N362">
        <v>0</v>
      </c>
      <c r="O362">
        <v>73051562</v>
      </c>
      <c r="P362">
        <v>73000000</v>
      </c>
      <c r="Q362">
        <v>73000000</v>
      </c>
      <c r="R362">
        <v>73000000</v>
      </c>
      <c r="S362">
        <v>0</v>
      </c>
    </row>
    <row r="363" spans="1:19" hidden="1" x14ac:dyDescent="0.25">
      <c r="A363">
        <v>2021</v>
      </c>
      <c r="B363" t="s">
        <v>798</v>
      </c>
      <c r="C363" t="s">
        <v>799</v>
      </c>
      <c r="D363" t="s">
        <v>1870</v>
      </c>
      <c r="E363" t="s">
        <v>858</v>
      </c>
      <c r="F363" t="s">
        <v>39</v>
      </c>
      <c r="G363" t="s">
        <v>40</v>
      </c>
      <c r="H363" t="s">
        <v>1722</v>
      </c>
      <c r="I363" t="s">
        <v>859</v>
      </c>
      <c r="J363" t="s">
        <v>1792</v>
      </c>
      <c r="K363" t="s">
        <v>1793</v>
      </c>
      <c r="L363" t="s">
        <v>1901</v>
      </c>
      <c r="M363">
        <v>75230293</v>
      </c>
      <c r="N363">
        <v>0</v>
      </c>
      <c r="O363">
        <v>75230293</v>
      </c>
      <c r="P363">
        <v>75230293</v>
      </c>
      <c r="Q363">
        <v>69910293</v>
      </c>
      <c r="R363">
        <v>69910293</v>
      </c>
      <c r="S363">
        <v>41973087</v>
      </c>
    </row>
    <row r="364" spans="1:19" hidden="1" x14ac:dyDescent="0.25">
      <c r="A364">
        <v>2021</v>
      </c>
      <c r="B364" t="s">
        <v>798</v>
      </c>
      <c r="C364" t="s">
        <v>799</v>
      </c>
      <c r="D364" t="s">
        <v>1870</v>
      </c>
      <c r="E364" t="s">
        <v>860</v>
      </c>
      <c r="F364" t="s">
        <v>39</v>
      </c>
      <c r="G364" t="s">
        <v>40</v>
      </c>
      <c r="H364" t="s">
        <v>1722</v>
      </c>
      <c r="I364" t="s">
        <v>861</v>
      </c>
      <c r="J364" t="s">
        <v>1792</v>
      </c>
      <c r="K364" t="s">
        <v>1801</v>
      </c>
      <c r="L364" t="s">
        <v>1902</v>
      </c>
      <c r="M364">
        <v>252796854</v>
      </c>
      <c r="N364">
        <v>0</v>
      </c>
      <c r="O364">
        <v>252796854</v>
      </c>
      <c r="P364">
        <v>252796854</v>
      </c>
      <c r="Q364">
        <v>120598000</v>
      </c>
      <c r="R364">
        <v>120598000</v>
      </c>
      <c r="S364">
        <v>120598000</v>
      </c>
    </row>
    <row r="365" spans="1:19" hidden="1" x14ac:dyDescent="0.25">
      <c r="A365">
        <v>2021</v>
      </c>
      <c r="B365" t="s">
        <v>798</v>
      </c>
      <c r="C365" t="s">
        <v>799</v>
      </c>
      <c r="D365" t="s">
        <v>1870</v>
      </c>
      <c r="E365" t="s">
        <v>862</v>
      </c>
      <c r="F365" t="s">
        <v>39</v>
      </c>
      <c r="G365" t="s">
        <v>40</v>
      </c>
      <c r="H365" t="s">
        <v>1722</v>
      </c>
      <c r="I365" t="s">
        <v>863</v>
      </c>
      <c r="J365" t="s">
        <v>1712</v>
      </c>
      <c r="K365" t="s">
        <v>1903</v>
      </c>
      <c r="L365" t="s">
        <v>1904</v>
      </c>
      <c r="M365">
        <v>119637963</v>
      </c>
      <c r="N365">
        <v>0</v>
      </c>
      <c r="O365">
        <v>119637963</v>
      </c>
      <c r="P365">
        <v>119637963</v>
      </c>
      <c r="Q365">
        <v>119637963</v>
      </c>
      <c r="R365">
        <v>90000000</v>
      </c>
      <c r="S365">
        <v>0</v>
      </c>
    </row>
    <row r="366" spans="1:19" hidden="1" x14ac:dyDescent="0.25">
      <c r="A366">
        <v>2021</v>
      </c>
      <c r="B366" t="s">
        <v>798</v>
      </c>
      <c r="C366" t="s">
        <v>799</v>
      </c>
      <c r="D366" t="s">
        <v>1870</v>
      </c>
      <c r="E366" t="s">
        <v>864</v>
      </c>
      <c r="F366" t="s">
        <v>39</v>
      </c>
      <c r="G366" t="s">
        <v>40</v>
      </c>
      <c r="H366" t="s">
        <v>1722</v>
      </c>
      <c r="I366" t="s">
        <v>865</v>
      </c>
      <c r="J366" t="s">
        <v>1712</v>
      </c>
      <c r="K366" t="s">
        <v>1903</v>
      </c>
      <c r="L366" t="s">
        <v>1904</v>
      </c>
      <c r="M366">
        <v>350000000</v>
      </c>
      <c r="N366">
        <v>0</v>
      </c>
      <c r="O366">
        <v>350000000</v>
      </c>
      <c r="P366">
        <v>350000000</v>
      </c>
      <c r="Q366">
        <v>317776961</v>
      </c>
      <c r="R366">
        <v>213440672</v>
      </c>
      <c r="S366">
        <v>211646002</v>
      </c>
    </row>
    <row r="367" spans="1:19" hidden="1" x14ac:dyDescent="0.25">
      <c r="A367">
        <v>2021</v>
      </c>
      <c r="B367" t="s">
        <v>798</v>
      </c>
      <c r="C367" t="s">
        <v>799</v>
      </c>
      <c r="D367" t="s">
        <v>1870</v>
      </c>
      <c r="E367" t="s">
        <v>866</v>
      </c>
      <c r="F367" t="s">
        <v>39</v>
      </c>
      <c r="G367" t="s">
        <v>40</v>
      </c>
      <c r="H367" t="s">
        <v>1722</v>
      </c>
      <c r="I367" t="s">
        <v>867</v>
      </c>
      <c r="J367" t="s">
        <v>1792</v>
      </c>
      <c r="K367" t="s">
        <v>1793</v>
      </c>
      <c r="L367" t="s">
        <v>1905</v>
      </c>
      <c r="M367">
        <v>400000000</v>
      </c>
      <c r="N367">
        <v>0</v>
      </c>
      <c r="O367">
        <v>400000000</v>
      </c>
      <c r="P367">
        <v>400000000</v>
      </c>
      <c r="Q367">
        <v>390320000</v>
      </c>
      <c r="R367">
        <v>384240000</v>
      </c>
      <c r="S367">
        <v>154240000</v>
      </c>
    </row>
    <row r="368" spans="1:19" hidden="1" x14ac:dyDescent="0.25">
      <c r="A368">
        <v>2021</v>
      </c>
      <c r="B368" t="s">
        <v>798</v>
      </c>
      <c r="C368" t="s">
        <v>799</v>
      </c>
      <c r="D368" t="s">
        <v>1870</v>
      </c>
      <c r="E368" t="s">
        <v>868</v>
      </c>
      <c r="F368" t="s">
        <v>801</v>
      </c>
      <c r="G368" t="s">
        <v>802</v>
      </c>
      <c r="H368" t="s">
        <v>1871</v>
      </c>
      <c r="I368" t="s">
        <v>869</v>
      </c>
      <c r="J368" t="s">
        <v>1765</v>
      </c>
      <c r="K368" t="s">
        <v>1872</v>
      </c>
      <c r="L368" t="s">
        <v>1873</v>
      </c>
      <c r="M368">
        <v>1547415104</v>
      </c>
      <c r="N368">
        <v>0</v>
      </c>
      <c r="O368">
        <v>1547415104</v>
      </c>
      <c r="P368">
        <v>1522489415</v>
      </c>
      <c r="Q368">
        <v>1187370391</v>
      </c>
      <c r="R368">
        <v>917248577.25</v>
      </c>
      <c r="S368">
        <v>777615271.63999999</v>
      </c>
    </row>
    <row r="369" spans="1:19" hidden="1" x14ac:dyDescent="0.25">
      <c r="A369">
        <v>2021</v>
      </c>
      <c r="B369" t="s">
        <v>870</v>
      </c>
      <c r="C369" t="s">
        <v>871</v>
      </c>
      <c r="D369" t="s">
        <v>1906</v>
      </c>
      <c r="E369" t="s">
        <v>872</v>
      </c>
      <c r="F369" t="s">
        <v>79</v>
      </c>
      <c r="G369" t="s">
        <v>80</v>
      </c>
      <c r="H369" t="s">
        <v>1735</v>
      </c>
      <c r="I369" t="s">
        <v>873</v>
      </c>
      <c r="J369" t="s">
        <v>1712</v>
      </c>
      <c r="K369" t="s">
        <v>1847</v>
      </c>
      <c r="L369" t="s">
        <v>1848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</row>
    <row r="370" spans="1:19" hidden="1" x14ac:dyDescent="0.25">
      <c r="A370">
        <v>2021</v>
      </c>
      <c r="B370" t="s">
        <v>870</v>
      </c>
      <c r="C370" t="s">
        <v>871</v>
      </c>
      <c r="D370" t="s">
        <v>1906</v>
      </c>
      <c r="E370" t="s">
        <v>874</v>
      </c>
      <c r="F370" t="s">
        <v>105</v>
      </c>
      <c r="G370" t="s">
        <v>106</v>
      </c>
      <c r="H370" t="s">
        <v>1738</v>
      </c>
      <c r="I370" t="s">
        <v>875</v>
      </c>
      <c r="J370" t="s">
        <v>1712</v>
      </c>
      <c r="K370" t="s">
        <v>1840</v>
      </c>
      <c r="L370" t="s">
        <v>1842</v>
      </c>
      <c r="M370">
        <v>0</v>
      </c>
      <c r="N370">
        <v>222684205.44</v>
      </c>
      <c r="O370">
        <v>222684205.44</v>
      </c>
      <c r="P370">
        <v>222684205.44</v>
      </c>
      <c r="Q370">
        <v>0</v>
      </c>
      <c r="R370">
        <v>0</v>
      </c>
      <c r="S370">
        <v>0</v>
      </c>
    </row>
    <row r="371" spans="1:19" hidden="1" x14ac:dyDescent="0.25">
      <c r="A371">
        <v>2021</v>
      </c>
      <c r="B371" t="s">
        <v>870</v>
      </c>
      <c r="C371" t="s">
        <v>871</v>
      </c>
      <c r="D371" t="s">
        <v>1906</v>
      </c>
      <c r="E371" t="s">
        <v>876</v>
      </c>
      <c r="F371" t="s">
        <v>176</v>
      </c>
      <c r="G371" t="s">
        <v>177</v>
      </c>
      <c r="H371" t="s">
        <v>1749</v>
      </c>
      <c r="I371" t="s">
        <v>877</v>
      </c>
      <c r="J371" t="s">
        <v>1712</v>
      </c>
      <c r="K371" t="s">
        <v>1847</v>
      </c>
      <c r="L371" t="s">
        <v>1907</v>
      </c>
      <c r="M371">
        <v>0</v>
      </c>
      <c r="N371">
        <v>0.85</v>
      </c>
      <c r="O371">
        <v>0.85</v>
      </c>
      <c r="P371">
        <v>0</v>
      </c>
      <c r="Q371">
        <v>0</v>
      </c>
      <c r="R371">
        <v>0</v>
      </c>
      <c r="S371">
        <v>0</v>
      </c>
    </row>
    <row r="372" spans="1:19" hidden="1" x14ac:dyDescent="0.25">
      <c r="A372">
        <v>2021</v>
      </c>
      <c r="B372" t="s">
        <v>870</v>
      </c>
      <c r="C372" t="s">
        <v>871</v>
      </c>
      <c r="D372" t="s">
        <v>1906</v>
      </c>
      <c r="E372" t="s">
        <v>878</v>
      </c>
      <c r="F372" t="s">
        <v>176</v>
      </c>
      <c r="G372" t="s">
        <v>177</v>
      </c>
      <c r="H372" t="s">
        <v>1749</v>
      </c>
      <c r="I372" t="s">
        <v>879</v>
      </c>
      <c r="J372" t="s">
        <v>1712</v>
      </c>
      <c r="K372" t="s">
        <v>1840</v>
      </c>
      <c r="L372" t="s">
        <v>1842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</row>
    <row r="373" spans="1:19" hidden="1" x14ac:dyDescent="0.25">
      <c r="A373">
        <v>2021</v>
      </c>
      <c r="B373" t="s">
        <v>870</v>
      </c>
      <c r="C373" t="s">
        <v>871</v>
      </c>
      <c r="D373" t="s">
        <v>1906</v>
      </c>
      <c r="E373" t="s">
        <v>880</v>
      </c>
      <c r="F373" t="s">
        <v>176</v>
      </c>
      <c r="G373" t="s">
        <v>177</v>
      </c>
      <c r="H373" t="s">
        <v>1749</v>
      </c>
      <c r="I373" t="s">
        <v>877</v>
      </c>
      <c r="J373" t="s">
        <v>1712</v>
      </c>
      <c r="K373" t="s">
        <v>1847</v>
      </c>
      <c r="L373" t="s">
        <v>1907</v>
      </c>
      <c r="M373">
        <v>0</v>
      </c>
      <c r="N373">
        <v>1584097000</v>
      </c>
      <c r="O373">
        <v>1584097000</v>
      </c>
      <c r="P373">
        <v>1423000000</v>
      </c>
      <c r="Q373">
        <v>1423000000</v>
      </c>
      <c r="R373">
        <v>388471705.80000001</v>
      </c>
      <c r="S373">
        <v>0</v>
      </c>
    </row>
    <row r="374" spans="1:19" hidden="1" x14ac:dyDescent="0.25">
      <c r="A374">
        <v>2021</v>
      </c>
      <c r="B374" t="s">
        <v>870</v>
      </c>
      <c r="C374" t="s">
        <v>871</v>
      </c>
      <c r="D374" t="s">
        <v>1906</v>
      </c>
      <c r="E374" t="s">
        <v>881</v>
      </c>
      <c r="F374" t="s">
        <v>176</v>
      </c>
      <c r="G374" t="s">
        <v>177</v>
      </c>
      <c r="H374" t="s">
        <v>1749</v>
      </c>
      <c r="I374" t="s">
        <v>882</v>
      </c>
      <c r="J374" t="s">
        <v>1712</v>
      </c>
      <c r="K374" t="s">
        <v>1847</v>
      </c>
      <c r="L374" t="s">
        <v>1907</v>
      </c>
      <c r="M374">
        <v>3378000000</v>
      </c>
      <c r="N374">
        <v>-404874000</v>
      </c>
      <c r="O374">
        <v>2973126000</v>
      </c>
      <c r="P374">
        <v>2917776000</v>
      </c>
      <c r="Q374">
        <v>2651010406.6700001</v>
      </c>
      <c r="R374">
        <v>2491673330.6700001</v>
      </c>
      <c r="S374">
        <v>2437998330.6700001</v>
      </c>
    </row>
    <row r="375" spans="1:19" hidden="1" x14ac:dyDescent="0.25">
      <c r="A375">
        <v>2021</v>
      </c>
      <c r="B375" t="s">
        <v>870</v>
      </c>
      <c r="C375" t="s">
        <v>871</v>
      </c>
      <c r="D375" t="s">
        <v>1906</v>
      </c>
      <c r="E375" t="s">
        <v>883</v>
      </c>
      <c r="F375" t="s">
        <v>176</v>
      </c>
      <c r="G375" t="s">
        <v>177</v>
      </c>
      <c r="H375" t="s">
        <v>1749</v>
      </c>
      <c r="I375" t="s">
        <v>884</v>
      </c>
      <c r="J375" t="s">
        <v>1712</v>
      </c>
      <c r="K375" t="s">
        <v>1847</v>
      </c>
      <c r="L375" t="s">
        <v>1908</v>
      </c>
      <c r="M375">
        <v>631000000</v>
      </c>
      <c r="N375">
        <v>0</v>
      </c>
      <c r="O375">
        <v>631000000</v>
      </c>
      <c r="P375">
        <v>631000000</v>
      </c>
      <c r="Q375">
        <v>557853330.34000003</v>
      </c>
      <c r="R375">
        <v>522066664.33999997</v>
      </c>
      <c r="S375">
        <v>450066664.33999997</v>
      </c>
    </row>
    <row r="376" spans="1:19" hidden="1" x14ac:dyDescent="0.25">
      <c r="A376">
        <v>2021</v>
      </c>
      <c r="B376" t="s">
        <v>870</v>
      </c>
      <c r="C376" t="s">
        <v>871</v>
      </c>
      <c r="D376" t="s">
        <v>1906</v>
      </c>
      <c r="E376" t="s">
        <v>885</v>
      </c>
      <c r="F376" t="s">
        <v>176</v>
      </c>
      <c r="G376" t="s">
        <v>177</v>
      </c>
      <c r="H376" t="s">
        <v>1749</v>
      </c>
      <c r="I376" t="s">
        <v>886</v>
      </c>
      <c r="J376" t="s">
        <v>1715</v>
      </c>
      <c r="K376" t="s">
        <v>1909</v>
      </c>
      <c r="L376" t="s">
        <v>1910</v>
      </c>
      <c r="M376">
        <v>420000000</v>
      </c>
      <c r="N376">
        <v>0</v>
      </c>
      <c r="O376">
        <v>420000000</v>
      </c>
      <c r="P376">
        <v>420000000</v>
      </c>
      <c r="Q376">
        <v>202973333.34</v>
      </c>
      <c r="R376">
        <v>202973333.34</v>
      </c>
      <c r="S376">
        <v>202973333.34</v>
      </c>
    </row>
    <row r="377" spans="1:19" hidden="1" x14ac:dyDescent="0.25">
      <c r="A377">
        <v>2021</v>
      </c>
      <c r="B377" t="s">
        <v>870</v>
      </c>
      <c r="C377" t="s">
        <v>871</v>
      </c>
      <c r="D377" t="s">
        <v>1906</v>
      </c>
      <c r="E377" t="s">
        <v>887</v>
      </c>
      <c r="F377" t="s">
        <v>176</v>
      </c>
      <c r="G377" t="s">
        <v>177</v>
      </c>
      <c r="H377" t="s">
        <v>1749</v>
      </c>
      <c r="I377" t="s">
        <v>888</v>
      </c>
      <c r="J377" t="s">
        <v>1715</v>
      </c>
      <c r="K377" t="s">
        <v>1909</v>
      </c>
      <c r="L377" t="s">
        <v>1910</v>
      </c>
      <c r="M377">
        <v>420000000</v>
      </c>
      <c r="N377">
        <v>0</v>
      </c>
      <c r="O377">
        <v>420000000</v>
      </c>
      <c r="P377">
        <v>420000000</v>
      </c>
      <c r="Q377">
        <v>377733333</v>
      </c>
      <c r="R377">
        <v>377733333</v>
      </c>
      <c r="S377">
        <v>374233333</v>
      </c>
    </row>
    <row r="378" spans="1:19" hidden="1" x14ac:dyDescent="0.25">
      <c r="A378">
        <v>2021</v>
      </c>
      <c r="B378" t="s">
        <v>870</v>
      </c>
      <c r="C378" t="s">
        <v>871</v>
      </c>
      <c r="D378" t="s">
        <v>1906</v>
      </c>
      <c r="E378" t="s">
        <v>889</v>
      </c>
      <c r="F378" t="s">
        <v>176</v>
      </c>
      <c r="G378" t="s">
        <v>177</v>
      </c>
      <c r="H378" t="s">
        <v>1749</v>
      </c>
      <c r="I378" t="s">
        <v>890</v>
      </c>
      <c r="J378" t="s">
        <v>1759</v>
      </c>
      <c r="K378" t="s">
        <v>1807</v>
      </c>
      <c r="L378" t="s">
        <v>1808</v>
      </c>
      <c r="M378">
        <v>750000000</v>
      </c>
      <c r="N378">
        <v>-300569490</v>
      </c>
      <c r="O378">
        <v>449430510</v>
      </c>
      <c r="P378">
        <v>449430510</v>
      </c>
      <c r="Q378">
        <v>352649998.67000002</v>
      </c>
      <c r="R378">
        <v>335049998.67000002</v>
      </c>
      <c r="S378">
        <v>335049998.67000002</v>
      </c>
    </row>
    <row r="379" spans="1:19" hidden="1" x14ac:dyDescent="0.25">
      <c r="A379">
        <v>2021</v>
      </c>
      <c r="B379" t="s">
        <v>870</v>
      </c>
      <c r="C379" t="s">
        <v>871</v>
      </c>
      <c r="D379" t="s">
        <v>1906</v>
      </c>
      <c r="E379" t="s">
        <v>891</v>
      </c>
      <c r="F379" t="s">
        <v>176</v>
      </c>
      <c r="G379" t="s">
        <v>177</v>
      </c>
      <c r="H379" t="s">
        <v>1749</v>
      </c>
      <c r="I379" t="s">
        <v>892</v>
      </c>
      <c r="J379" t="s">
        <v>1759</v>
      </c>
      <c r="K379" t="s">
        <v>1807</v>
      </c>
      <c r="L379" t="s">
        <v>1808</v>
      </c>
      <c r="M379">
        <v>965852079</v>
      </c>
      <c r="N379">
        <v>300569490</v>
      </c>
      <c r="O379">
        <v>1266421569</v>
      </c>
      <c r="P379">
        <v>1201621569</v>
      </c>
      <c r="Q379">
        <v>777454970.66999996</v>
      </c>
      <c r="R379">
        <v>480126666.67000002</v>
      </c>
      <c r="S379">
        <v>480126666.67000002</v>
      </c>
    </row>
    <row r="380" spans="1:19" hidden="1" x14ac:dyDescent="0.25">
      <c r="A380">
        <v>2021</v>
      </c>
      <c r="B380" t="s">
        <v>870</v>
      </c>
      <c r="C380" t="s">
        <v>871</v>
      </c>
      <c r="D380" t="s">
        <v>1906</v>
      </c>
      <c r="E380" t="s">
        <v>893</v>
      </c>
      <c r="F380" t="s">
        <v>39</v>
      </c>
      <c r="G380" t="s">
        <v>40</v>
      </c>
      <c r="H380" t="s">
        <v>1722</v>
      </c>
      <c r="I380" t="s">
        <v>894</v>
      </c>
      <c r="J380" t="s">
        <v>1712</v>
      </c>
      <c r="K380" t="s">
        <v>1813</v>
      </c>
      <c r="L380" t="s">
        <v>1838</v>
      </c>
      <c r="M380">
        <v>56406124</v>
      </c>
      <c r="N380">
        <v>0</v>
      </c>
      <c r="O380">
        <v>56406124</v>
      </c>
      <c r="P380">
        <v>56406124</v>
      </c>
      <c r="Q380">
        <v>0</v>
      </c>
      <c r="R380">
        <v>0</v>
      </c>
      <c r="S380">
        <v>0</v>
      </c>
    </row>
    <row r="381" spans="1:19" hidden="1" x14ac:dyDescent="0.25">
      <c r="A381">
        <v>2021</v>
      </c>
      <c r="B381" t="s">
        <v>870</v>
      </c>
      <c r="C381" t="s">
        <v>871</v>
      </c>
      <c r="D381" t="s">
        <v>1906</v>
      </c>
      <c r="E381" t="s">
        <v>895</v>
      </c>
      <c r="F381" t="s">
        <v>39</v>
      </c>
      <c r="G381" t="s">
        <v>40</v>
      </c>
      <c r="H381" t="s">
        <v>1722</v>
      </c>
      <c r="I381" t="s">
        <v>896</v>
      </c>
      <c r="J381" t="s">
        <v>1712</v>
      </c>
      <c r="K381" t="s">
        <v>1847</v>
      </c>
      <c r="L381" t="s">
        <v>1907</v>
      </c>
      <c r="M381">
        <v>700000000</v>
      </c>
      <c r="N381">
        <v>-100000000</v>
      </c>
      <c r="O381">
        <v>600000000</v>
      </c>
      <c r="P381">
        <v>600000000</v>
      </c>
      <c r="Q381">
        <v>177466667</v>
      </c>
      <c r="R381">
        <v>177466667</v>
      </c>
      <c r="S381">
        <v>166266667</v>
      </c>
    </row>
    <row r="382" spans="1:19" hidden="1" x14ac:dyDescent="0.25">
      <c r="A382">
        <v>2021</v>
      </c>
      <c r="B382" t="s">
        <v>870</v>
      </c>
      <c r="C382" t="s">
        <v>871</v>
      </c>
      <c r="D382" t="s">
        <v>1906</v>
      </c>
      <c r="E382" t="s">
        <v>897</v>
      </c>
      <c r="F382" t="s">
        <v>39</v>
      </c>
      <c r="G382" t="s">
        <v>40</v>
      </c>
      <c r="H382" t="s">
        <v>1722</v>
      </c>
      <c r="I382" t="s">
        <v>898</v>
      </c>
      <c r="J382" t="s">
        <v>1715</v>
      </c>
      <c r="K382" t="s">
        <v>1909</v>
      </c>
      <c r="L382" t="s">
        <v>1910</v>
      </c>
      <c r="M382">
        <v>146370323</v>
      </c>
      <c r="N382">
        <v>-90000000</v>
      </c>
      <c r="O382">
        <v>56370323</v>
      </c>
      <c r="P382">
        <v>56370323</v>
      </c>
      <c r="Q382">
        <v>42346915</v>
      </c>
      <c r="R382">
        <v>39160138</v>
      </c>
      <c r="S382">
        <v>39160138</v>
      </c>
    </row>
    <row r="383" spans="1:19" hidden="1" x14ac:dyDescent="0.25">
      <c r="A383">
        <v>2021</v>
      </c>
      <c r="B383" t="s">
        <v>870</v>
      </c>
      <c r="C383" t="s">
        <v>871</v>
      </c>
      <c r="D383" t="s">
        <v>1906</v>
      </c>
      <c r="E383" t="s">
        <v>899</v>
      </c>
      <c r="F383" t="s">
        <v>39</v>
      </c>
      <c r="G383" t="s">
        <v>40</v>
      </c>
      <c r="H383" t="s">
        <v>1722</v>
      </c>
      <c r="I383" t="s">
        <v>900</v>
      </c>
      <c r="J383" t="s">
        <v>1715</v>
      </c>
      <c r="K383" t="s">
        <v>1909</v>
      </c>
      <c r="L383" t="s">
        <v>1910</v>
      </c>
      <c r="M383">
        <v>292026645</v>
      </c>
      <c r="N383">
        <v>-138000000</v>
      </c>
      <c r="O383">
        <v>154026645</v>
      </c>
      <c r="P383">
        <v>154026645</v>
      </c>
      <c r="Q383">
        <v>21718115.780000001</v>
      </c>
      <c r="R383">
        <v>0</v>
      </c>
      <c r="S383">
        <v>0</v>
      </c>
    </row>
    <row r="384" spans="1:19" hidden="1" x14ac:dyDescent="0.25">
      <c r="A384">
        <v>2021</v>
      </c>
      <c r="B384" t="s">
        <v>870</v>
      </c>
      <c r="C384" t="s">
        <v>871</v>
      </c>
      <c r="D384" t="s">
        <v>1906</v>
      </c>
      <c r="E384" t="s">
        <v>901</v>
      </c>
      <c r="F384" t="s">
        <v>39</v>
      </c>
      <c r="G384" t="s">
        <v>40</v>
      </c>
      <c r="H384" t="s">
        <v>1722</v>
      </c>
      <c r="I384" t="s">
        <v>902</v>
      </c>
      <c r="J384" t="s">
        <v>1715</v>
      </c>
      <c r="K384" t="s">
        <v>1909</v>
      </c>
      <c r="L384" t="s">
        <v>1910</v>
      </c>
      <c r="M384">
        <v>1200000000</v>
      </c>
      <c r="N384">
        <v>0</v>
      </c>
      <c r="O384">
        <v>1200000000</v>
      </c>
      <c r="P384">
        <v>1200000000</v>
      </c>
      <c r="Q384">
        <v>1027806908.76</v>
      </c>
      <c r="R384">
        <v>910687292.82000005</v>
      </c>
      <c r="S384">
        <v>896446995.33000004</v>
      </c>
    </row>
    <row r="385" spans="1:19" hidden="1" x14ac:dyDescent="0.25">
      <c r="A385">
        <v>2021</v>
      </c>
      <c r="B385" t="s">
        <v>870</v>
      </c>
      <c r="C385" t="s">
        <v>871</v>
      </c>
      <c r="D385" t="s">
        <v>1906</v>
      </c>
      <c r="E385" t="s">
        <v>903</v>
      </c>
      <c r="F385" t="s">
        <v>39</v>
      </c>
      <c r="G385" t="s">
        <v>40</v>
      </c>
      <c r="H385" t="s">
        <v>1722</v>
      </c>
      <c r="I385" t="s">
        <v>904</v>
      </c>
      <c r="J385" t="s">
        <v>1759</v>
      </c>
      <c r="K385" t="s">
        <v>1807</v>
      </c>
      <c r="L385" t="s">
        <v>1808</v>
      </c>
      <c r="M385">
        <v>200000000</v>
      </c>
      <c r="N385">
        <v>-200000000</v>
      </c>
      <c r="O385">
        <v>0</v>
      </c>
      <c r="P385">
        <v>0</v>
      </c>
      <c r="Q385">
        <v>0</v>
      </c>
      <c r="R385">
        <v>0</v>
      </c>
      <c r="S385">
        <v>0</v>
      </c>
    </row>
    <row r="386" spans="1:19" hidden="1" x14ac:dyDescent="0.25">
      <c r="A386">
        <v>2021</v>
      </c>
      <c r="B386" t="s">
        <v>870</v>
      </c>
      <c r="C386" t="s">
        <v>871</v>
      </c>
      <c r="D386" t="s">
        <v>1906</v>
      </c>
      <c r="E386" t="s">
        <v>905</v>
      </c>
      <c r="F386" t="s">
        <v>39</v>
      </c>
      <c r="G386" t="s">
        <v>40</v>
      </c>
      <c r="H386" t="s">
        <v>1722</v>
      </c>
      <c r="I386" t="s">
        <v>906</v>
      </c>
      <c r="J386" t="s">
        <v>1759</v>
      </c>
      <c r="K386" t="s">
        <v>1807</v>
      </c>
      <c r="L386" t="s">
        <v>1808</v>
      </c>
      <c r="M386">
        <v>107100236</v>
      </c>
      <c r="N386">
        <v>0</v>
      </c>
      <c r="O386">
        <v>107100236</v>
      </c>
      <c r="P386">
        <v>107100236</v>
      </c>
      <c r="Q386">
        <v>38119380</v>
      </c>
      <c r="R386">
        <v>0</v>
      </c>
      <c r="S386">
        <v>0</v>
      </c>
    </row>
    <row r="387" spans="1:19" hidden="1" x14ac:dyDescent="0.25">
      <c r="A387">
        <v>2021</v>
      </c>
      <c r="B387" t="s">
        <v>870</v>
      </c>
      <c r="C387" t="s">
        <v>871</v>
      </c>
      <c r="D387" t="s">
        <v>1906</v>
      </c>
      <c r="E387" t="s">
        <v>907</v>
      </c>
      <c r="F387" t="s">
        <v>39</v>
      </c>
      <c r="G387" t="s">
        <v>40</v>
      </c>
      <c r="H387" t="s">
        <v>1722</v>
      </c>
      <c r="I387" t="s">
        <v>908</v>
      </c>
      <c r="J387" t="s">
        <v>1759</v>
      </c>
      <c r="K387" t="s">
        <v>1807</v>
      </c>
      <c r="L387" t="s">
        <v>1808</v>
      </c>
      <c r="M387">
        <v>0</v>
      </c>
      <c r="N387">
        <v>200000000</v>
      </c>
      <c r="O387">
        <v>200000000</v>
      </c>
      <c r="P387">
        <v>200000000</v>
      </c>
      <c r="Q387">
        <v>200000000</v>
      </c>
      <c r="R387">
        <v>0</v>
      </c>
      <c r="S387">
        <v>0</v>
      </c>
    </row>
    <row r="388" spans="1:19" hidden="1" x14ac:dyDescent="0.25">
      <c r="A388">
        <v>2021</v>
      </c>
      <c r="B388" t="s">
        <v>870</v>
      </c>
      <c r="C388" t="s">
        <v>871</v>
      </c>
      <c r="D388" t="s">
        <v>1906</v>
      </c>
      <c r="E388" t="s">
        <v>909</v>
      </c>
      <c r="F388" t="s">
        <v>22</v>
      </c>
      <c r="G388" t="s">
        <v>23</v>
      </c>
      <c r="H388" t="s">
        <v>1711</v>
      </c>
      <c r="I388" t="s">
        <v>910</v>
      </c>
      <c r="J388" t="s">
        <v>1712</v>
      </c>
      <c r="K388" t="s">
        <v>1847</v>
      </c>
      <c r="L388" t="s">
        <v>1907</v>
      </c>
      <c r="M388">
        <v>0</v>
      </c>
      <c r="N388">
        <v>0.99</v>
      </c>
      <c r="O388">
        <v>0.99</v>
      </c>
      <c r="P388">
        <v>0</v>
      </c>
      <c r="Q388">
        <v>0</v>
      </c>
      <c r="R388">
        <v>0</v>
      </c>
      <c r="S388">
        <v>0</v>
      </c>
    </row>
    <row r="389" spans="1:19" hidden="1" x14ac:dyDescent="0.25">
      <c r="A389">
        <v>2021</v>
      </c>
      <c r="B389" t="s">
        <v>870</v>
      </c>
      <c r="C389" t="s">
        <v>871</v>
      </c>
      <c r="D389" t="s">
        <v>1906</v>
      </c>
      <c r="E389" t="s">
        <v>911</v>
      </c>
      <c r="F389" t="s">
        <v>912</v>
      </c>
      <c r="G389" t="s">
        <v>913</v>
      </c>
      <c r="H389" t="s">
        <v>1911</v>
      </c>
      <c r="I389" t="s">
        <v>914</v>
      </c>
      <c r="J389" t="s">
        <v>1715</v>
      </c>
      <c r="K389" t="s">
        <v>1909</v>
      </c>
      <c r="L389" t="s">
        <v>1910</v>
      </c>
      <c r="M389">
        <v>0</v>
      </c>
      <c r="N389">
        <v>112861200.98999999</v>
      </c>
      <c r="O389">
        <v>112861200.98999999</v>
      </c>
      <c r="P389">
        <v>0</v>
      </c>
      <c r="Q389">
        <v>0</v>
      </c>
      <c r="R389">
        <v>0</v>
      </c>
      <c r="S389">
        <v>0</v>
      </c>
    </row>
    <row r="390" spans="1:19" hidden="1" x14ac:dyDescent="0.25">
      <c r="A390">
        <v>2021</v>
      </c>
      <c r="B390" t="s">
        <v>870</v>
      </c>
      <c r="C390" t="s">
        <v>871</v>
      </c>
      <c r="D390" t="s">
        <v>1906</v>
      </c>
      <c r="E390" t="s">
        <v>915</v>
      </c>
      <c r="F390" t="s">
        <v>912</v>
      </c>
      <c r="G390" t="s">
        <v>913</v>
      </c>
      <c r="H390" t="s">
        <v>1911</v>
      </c>
      <c r="I390" t="s">
        <v>914</v>
      </c>
      <c r="J390" t="s">
        <v>1715</v>
      </c>
      <c r="K390" t="s">
        <v>1909</v>
      </c>
      <c r="L390" t="s">
        <v>1910</v>
      </c>
      <c r="M390">
        <v>408577726</v>
      </c>
      <c r="N390">
        <v>0</v>
      </c>
      <c r="O390">
        <v>408577726</v>
      </c>
      <c r="P390">
        <v>337800000</v>
      </c>
      <c r="Q390">
        <v>262556667</v>
      </c>
      <c r="R390">
        <v>262556667</v>
      </c>
      <c r="S390">
        <v>262556667</v>
      </c>
    </row>
    <row r="391" spans="1:19" hidden="1" x14ac:dyDescent="0.25">
      <c r="A391">
        <v>2021</v>
      </c>
      <c r="B391" t="s">
        <v>870</v>
      </c>
      <c r="C391" t="s">
        <v>871</v>
      </c>
      <c r="D391" t="s">
        <v>1906</v>
      </c>
      <c r="E391" t="s">
        <v>916</v>
      </c>
      <c r="F391" t="s">
        <v>39</v>
      </c>
      <c r="G391" t="s">
        <v>40</v>
      </c>
      <c r="H391" t="s">
        <v>1722</v>
      </c>
      <c r="I391" t="s">
        <v>917</v>
      </c>
      <c r="J391" t="s">
        <v>1759</v>
      </c>
      <c r="K391" t="s">
        <v>1807</v>
      </c>
      <c r="L391" t="s">
        <v>1912</v>
      </c>
      <c r="M391">
        <v>59262131</v>
      </c>
      <c r="N391">
        <v>0</v>
      </c>
      <c r="O391">
        <v>59262131</v>
      </c>
      <c r="P391">
        <v>59262131</v>
      </c>
      <c r="Q391">
        <v>34133333</v>
      </c>
      <c r="R391">
        <v>34133333</v>
      </c>
      <c r="S391">
        <v>34133333</v>
      </c>
    </row>
    <row r="392" spans="1:19" hidden="1" x14ac:dyDescent="0.25">
      <c r="A392">
        <v>2021</v>
      </c>
      <c r="B392" t="s">
        <v>870</v>
      </c>
      <c r="C392" t="s">
        <v>871</v>
      </c>
      <c r="D392" t="s">
        <v>1906</v>
      </c>
      <c r="E392" t="s">
        <v>918</v>
      </c>
      <c r="F392" t="s">
        <v>39</v>
      </c>
      <c r="G392" t="s">
        <v>40</v>
      </c>
      <c r="H392" t="s">
        <v>1722</v>
      </c>
      <c r="I392" t="s">
        <v>919</v>
      </c>
      <c r="J392" t="s">
        <v>1712</v>
      </c>
      <c r="K392" t="s">
        <v>1840</v>
      </c>
      <c r="L392" t="s">
        <v>1842</v>
      </c>
      <c r="M392">
        <v>1000000000</v>
      </c>
      <c r="N392">
        <v>0</v>
      </c>
      <c r="O392">
        <v>1000000000</v>
      </c>
      <c r="P392">
        <v>1000000000</v>
      </c>
      <c r="Q392">
        <v>128986667</v>
      </c>
      <c r="R392">
        <v>128986667</v>
      </c>
      <c r="S392">
        <v>128986667</v>
      </c>
    </row>
    <row r="393" spans="1:19" hidden="1" x14ac:dyDescent="0.25">
      <c r="A393">
        <v>2021</v>
      </c>
      <c r="B393" t="s">
        <v>870</v>
      </c>
      <c r="C393" t="s">
        <v>871</v>
      </c>
      <c r="D393" t="s">
        <v>1906</v>
      </c>
      <c r="E393" t="s">
        <v>920</v>
      </c>
      <c r="F393" t="s">
        <v>39</v>
      </c>
      <c r="G393" t="s">
        <v>40</v>
      </c>
      <c r="H393" t="s">
        <v>1722</v>
      </c>
      <c r="I393" t="s">
        <v>921</v>
      </c>
      <c r="J393" t="s">
        <v>1712</v>
      </c>
      <c r="K393" t="s">
        <v>1847</v>
      </c>
      <c r="L393" t="s">
        <v>1908</v>
      </c>
      <c r="M393">
        <v>498333323</v>
      </c>
      <c r="N393">
        <v>-37400000</v>
      </c>
      <c r="O393">
        <v>460933323</v>
      </c>
      <c r="P393">
        <v>460933323</v>
      </c>
      <c r="Q393">
        <v>119162627.28</v>
      </c>
      <c r="R393">
        <v>72000000</v>
      </c>
      <c r="S393">
        <v>72000000</v>
      </c>
    </row>
    <row r="394" spans="1:19" hidden="1" x14ac:dyDescent="0.25">
      <c r="A394">
        <v>2021</v>
      </c>
      <c r="B394" t="s">
        <v>870</v>
      </c>
      <c r="C394" t="s">
        <v>871</v>
      </c>
      <c r="D394" t="s">
        <v>1906</v>
      </c>
      <c r="E394" t="s">
        <v>922</v>
      </c>
      <c r="F394" t="s">
        <v>39</v>
      </c>
      <c r="G394" t="s">
        <v>40</v>
      </c>
      <c r="H394" t="s">
        <v>1722</v>
      </c>
      <c r="I394" t="s">
        <v>923</v>
      </c>
      <c r="J394" t="s">
        <v>1712</v>
      </c>
      <c r="K394" t="s">
        <v>1847</v>
      </c>
      <c r="L394" t="s">
        <v>1848</v>
      </c>
      <c r="M394">
        <v>357000789</v>
      </c>
      <c r="N394">
        <v>-55900789</v>
      </c>
      <c r="O394">
        <v>301100000</v>
      </c>
      <c r="P394">
        <v>301100000</v>
      </c>
      <c r="Q394">
        <v>237300000</v>
      </c>
      <c r="R394">
        <v>226300000</v>
      </c>
      <c r="S394">
        <v>208700000</v>
      </c>
    </row>
    <row r="395" spans="1:19" hidden="1" x14ac:dyDescent="0.25">
      <c r="A395">
        <v>2021</v>
      </c>
      <c r="B395" t="s">
        <v>870</v>
      </c>
      <c r="C395" t="s">
        <v>871</v>
      </c>
      <c r="D395" t="s">
        <v>1906</v>
      </c>
      <c r="E395" t="s">
        <v>924</v>
      </c>
      <c r="F395" t="s">
        <v>39</v>
      </c>
      <c r="G395" t="s">
        <v>40</v>
      </c>
      <c r="H395" t="s">
        <v>1722</v>
      </c>
      <c r="I395" t="s">
        <v>925</v>
      </c>
      <c r="J395" t="s">
        <v>1792</v>
      </c>
      <c r="K395" t="s">
        <v>1913</v>
      </c>
      <c r="L395" t="s">
        <v>1914</v>
      </c>
      <c r="M395">
        <v>479095059</v>
      </c>
      <c r="N395">
        <v>0</v>
      </c>
      <c r="O395">
        <v>479095059</v>
      </c>
      <c r="P395">
        <v>479095059</v>
      </c>
      <c r="Q395">
        <v>366833333</v>
      </c>
      <c r="R395">
        <v>366833333</v>
      </c>
      <c r="S395">
        <v>352093333</v>
      </c>
    </row>
    <row r="396" spans="1:19" hidden="1" x14ac:dyDescent="0.25">
      <c r="A396">
        <v>2021</v>
      </c>
      <c r="B396" t="s">
        <v>870</v>
      </c>
      <c r="C396" t="s">
        <v>871</v>
      </c>
      <c r="D396" t="s">
        <v>1906</v>
      </c>
      <c r="E396" t="s">
        <v>926</v>
      </c>
      <c r="F396" t="s">
        <v>39</v>
      </c>
      <c r="G396" t="s">
        <v>40</v>
      </c>
      <c r="H396" t="s">
        <v>1722</v>
      </c>
      <c r="I396" t="s">
        <v>927</v>
      </c>
      <c r="J396" t="s">
        <v>1712</v>
      </c>
      <c r="K396" t="s">
        <v>1847</v>
      </c>
      <c r="L396" t="s">
        <v>1907</v>
      </c>
      <c r="M396">
        <v>700000000</v>
      </c>
      <c r="N396">
        <v>0</v>
      </c>
      <c r="O396">
        <v>700000000</v>
      </c>
      <c r="P396">
        <v>700000000</v>
      </c>
      <c r="Q396">
        <v>558073333.66999996</v>
      </c>
      <c r="R396">
        <v>556303333.66999996</v>
      </c>
      <c r="S396">
        <v>545060000.66999996</v>
      </c>
    </row>
    <row r="397" spans="1:19" hidden="1" x14ac:dyDescent="0.25">
      <c r="A397">
        <v>2021</v>
      </c>
      <c r="B397" t="s">
        <v>870</v>
      </c>
      <c r="C397" t="s">
        <v>871</v>
      </c>
      <c r="D397" t="s">
        <v>1906</v>
      </c>
      <c r="E397" t="s">
        <v>928</v>
      </c>
      <c r="F397" t="s">
        <v>39</v>
      </c>
      <c r="G397" t="s">
        <v>40</v>
      </c>
      <c r="H397" t="s">
        <v>1722</v>
      </c>
      <c r="I397" t="s">
        <v>929</v>
      </c>
      <c r="J397" t="s">
        <v>1712</v>
      </c>
      <c r="K397" t="s">
        <v>1847</v>
      </c>
      <c r="L397" t="s">
        <v>1907</v>
      </c>
      <c r="M397">
        <v>1787145951</v>
      </c>
      <c r="N397">
        <v>-533919730</v>
      </c>
      <c r="O397">
        <v>1253226221</v>
      </c>
      <c r="P397">
        <v>1253226221</v>
      </c>
      <c r="Q397">
        <v>1132724085.1500001</v>
      </c>
      <c r="R397">
        <v>1122266000</v>
      </c>
      <c r="S397">
        <v>0</v>
      </c>
    </row>
    <row r="398" spans="1:19" hidden="1" x14ac:dyDescent="0.25">
      <c r="A398">
        <v>2021</v>
      </c>
      <c r="B398" t="s">
        <v>870</v>
      </c>
      <c r="C398" t="s">
        <v>871</v>
      </c>
      <c r="D398" t="s">
        <v>1906</v>
      </c>
      <c r="E398" t="s">
        <v>930</v>
      </c>
      <c r="F398" t="s">
        <v>39</v>
      </c>
      <c r="G398" t="s">
        <v>40</v>
      </c>
      <c r="H398" t="s">
        <v>1722</v>
      </c>
      <c r="I398" t="s">
        <v>931</v>
      </c>
      <c r="J398" t="s">
        <v>1715</v>
      </c>
      <c r="K398" t="s">
        <v>1909</v>
      </c>
      <c r="L398" t="s">
        <v>1915</v>
      </c>
      <c r="M398">
        <v>300000000</v>
      </c>
      <c r="N398">
        <v>0</v>
      </c>
      <c r="O398">
        <v>300000000</v>
      </c>
      <c r="P398">
        <v>300000000</v>
      </c>
      <c r="Q398">
        <v>185898293.46000001</v>
      </c>
      <c r="R398">
        <v>171500000</v>
      </c>
      <c r="S398">
        <v>164300000</v>
      </c>
    </row>
    <row r="399" spans="1:19" hidden="1" x14ac:dyDescent="0.25">
      <c r="A399">
        <v>2021</v>
      </c>
      <c r="B399" t="s">
        <v>870</v>
      </c>
      <c r="C399" t="s">
        <v>871</v>
      </c>
      <c r="D399" t="s">
        <v>1906</v>
      </c>
      <c r="E399" t="s">
        <v>932</v>
      </c>
      <c r="F399" t="s">
        <v>39</v>
      </c>
      <c r="G399" t="s">
        <v>40</v>
      </c>
      <c r="H399" t="s">
        <v>1722</v>
      </c>
      <c r="I399" t="s">
        <v>933</v>
      </c>
      <c r="J399" t="s">
        <v>1792</v>
      </c>
      <c r="K399" t="s">
        <v>1913</v>
      </c>
      <c r="L399" t="s">
        <v>1916</v>
      </c>
      <c r="M399">
        <v>357120126</v>
      </c>
      <c r="N399">
        <v>-150000000</v>
      </c>
      <c r="O399">
        <v>207120126</v>
      </c>
      <c r="P399">
        <v>207120126</v>
      </c>
      <c r="Q399">
        <v>138920000</v>
      </c>
      <c r="R399">
        <v>138920000</v>
      </c>
      <c r="S399">
        <v>104600000</v>
      </c>
    </row>
    <row r="400" spans="1:19" hidden="1" x14ac:dyDescent="0.25">
      <c r="A400">
        <v>2021</v>
      </c>
      <c r="B400" t="s">
        <v>870</v>
      </c>
      <c r="C400" t="s">
        <v>871</v>
      </c>
      <c r="D400" t="s">
        <v>1906</v>
      </c>
      <c r="E400" t="s">
        <v>934</v>
      </c>
      <c r="F400" t="s">
        <v>79</v>
      </c>
      <c r="G400" t="s">
        <v>80</v>
      </c>
      <c r="H400" t="s">
        <v>1735</v>
      </c>
      <c r="I400" t="s">
        <v>935</v>
      </c>
      <c r="J400" t="s">
        <v>1712</v>
      </c>
      <c r="K400" t="s">
        <v>1847</v>
      </c>
      <c r="L400" t="s">
        <v>1907</v>
      </c>
      <c r="M400">
        <v>0</v>
      </c>
      <c r="N400">
        <v>3000.67</v>
      </c>
      <c r="O400">
        <v>3000.67</v>
      </c>
      <c r="P400">
        <v>0</v>
      </c>
      <c r="Q400">
        <v>0</v>
      </c>
      <c r="R400">
        <v>0</v>
      </c>
      <c r="S400">
        <v>0</v>
      </c>
    </row>
    <row r="401" spans="1:19" hidden="1" x14ac:dyDescent="0.25">
      <c r="A401">
        <v>2021</v>
      </c>
      <c r="B401" t="s">
        <v>936</v>
      </c>
      <c r="C401" t="s">
        <v>937</v>
      </c>
      <c r="D401" t="s">
        <v>1917</v>
      </c>
      <c r="E401" t="s">
        <v>938</v>
      </c>
      <c r="F401" t="s">
        <v>939</v>
      </c>
      <c r="G401" t="s">
        <v>940</v>
      </c>
      <c r="H401" t="s">
        <v>1918</v>
      </c>
      <c r="I401" t="s">
        <v>941</v>
      </c>
      <c r="J401" t="s">
        <v>1715</v>
      </c>
      <c r="K401" t="s">
        <v>1919</v>
      </c>
      <c r="L401" t="s">
        <v>1920</v>
      </c>
      <c r="M401">
        <v>219408743</v>
      </c>
      <c r="N401">
        <v>-2400000</v>
      </c>
      <c r="O401">
        <v>217008743</v>
      </c>
      <c r="P401">
        <v>163900000</v>
      </c>
      <c r="Q401">
        <v>160422837</v>
      </c>
      <c r="R401">
        <v>160422837</v>
      </c>
      <c r="S401">
        <v>113046666</v>
      </c>
    </row>
    <row r="402" spans="1:19" hidden="1" x14ac:dyDescent="0.25">
      <c r="A402">
        <v>2021</v>
      </c>
      <c r="B402" t="s">
        <v>936</v>
      </c>
      <c r="C402" t="s">
        <v>937</v>
      </c>
      <c r="D402" t="s">
        <v>1917</v>
      </c>
      <c r="E402" t="s">
        <v>942</v>
      </c>
      <c r="F402" t="s">
        <v>939</v>
      </c>
      <c r="G402" t="s">
        <v>940</v>
      </c>
      <c r="H402" t="s">
        <v>1918</v>
      </c>
      <c r="I402" t="s">
        <v>943</v>
      </c>
      <c r="J402" t="s">
        <v>1715</v>
      </c>
      <c r="K402" t="s">
        <v>1919</v>
      </c>
      <c r="L402" t="s">
        <v>1920</v>
      </c>
      <c r="M402">
        <v>227363641</v>
      </c>
      <c r="N402">
        <v>0</v>
      </c>
      <c r="O402">
        <v>227363641</v>
      </c>
      <c r="P402">
        <v>179496666</v>
      </c>
      <c r="Q402">
        <v>153546666</v>
      </c>
      <c r="R402">
        <v>143496666</v>
      </c>
      <c r="S402">
        <v>139746666</v>
      </c>
    </row>
    <row r="403" spans="1:19" hidden="1" x14ac:dyDescent="0.25">
      <c r="A403">
        <v>2021</v>
      </c>
      <c r="B403" t="s">
        <v>936</v>
      </c>
      <c r="C403" t="s">
        <v>937</v>
      </c>
      <c r="D403" t="s">
        <v>1917</v>
      </c>
      <c r="E403" t="s">
        <v>944</v>
      </c>
      <c r="F403" t="s">
        <v>939</v>
      </c>
      <c r="G403" t="s">
        <v>940</v>
      </c>
      <c r="H403" t="s">
        <v>1918</v>
      </c>
      <c r="I403" t="s">
        <v>945</v>
      </c>
      <c r="J403" t="s">
        <v>1715</v>
      </c>
      <c r="K403" t="s">
        <v>1919</v>
      </c>
      <c r="L403" t="s">
        <v>1921</v>
      </c>
      <c r="M403">
        <v>467363641</v>
      </c>
      <c r="N403">
        <v>-65289021</v>
      </c>
      <c r="O403">
        <v>402074620</v>
      </c>
      <c r="P403">
        <v>279856968</v>
      </c>
      <c r="Q403">
        <v>267740300</v>
      </c>
      <c r="R403">
        <v>267740300</v>
      </c>
      <c r="S403">
        <v>179800000</v>
      </c>
    </row>
    <row r="404" spans="1:19" hidden="1" x14ac:dyDescent="0.25">
      <c r="A404">
        <v>2021</v>
      </c>
      <c r="B404" t="s">
        <v>936</v>
      </c>
      <c r="C404" t="s">
        <v>937</v>
      </c>
      <c r="D404" t="s">
        <v>1917</v>
      </c>
      <c r="E404" t="s">
        <v>946</v>
      </c>
      <c r="F404" t="s">
        <v>939</v>
      </c>
      <c r="G404" t="s">
        <v>940</v>
      </c>
      <c r="H404" t="s">
        <v>1918</v>
      </c>
      <c r="I404" t="s">
        <v>947</v>
      </c>
      <c r="J404" t="s">
        <v>1715</v>
      </c>
      <c r="K404" t="s">
        <v>1919</v>
      </c>
      <c r="L404" t="s">
        <v>1921</v>
      </c>
      <c r="M404">
        <v>373165984</v>
      </c>
      <c r="N404">
        <v>-80466384</v>
      </c>
      <c r="O404">
        <v>292699600</v>
      </c>
      <c r="P404">
        <v>227699600</v>
      </c>
      <c r="Q404">
        <v>227699600</v>
      </c>
      <c r="R404">
        <v>227699600</v>
      </c>
      <c r="S404">
        <v>75000000</v>
      </c>
    </row>
    <row r="405" spans="1:19" hidden="1" x14ac:dyDescent="0.25">
      <c r="A405">
        <v>2021</v>
      </c>
      <c r="B405" t="s">
        <v>936</v>
      </c>
      <c r="C405" t="s">
        <v>937</v>
      </c>
      <c r="D405" t="s">
        <v>1917</v>
      </c>
      <c r="E405" t="s">
        <v>948</v>
      </c>
      <c r="F405" t="s">
        <v>939</v>
      </c>
      <c r="G405" t="s">
        <v>940</v>
      </c>
      <c r="H405" t="s">
        <v>1918</v>
      </c>
      <c r="I405" t="s">
        <v>949</v>
      </c>
      <c r="J405" t="s">
        <v>1715</v>
      </c>
      <c r="K405" t="s">
        <v>1919</v>
      </c>
      <c r="L405" t="s">
        <v>1921</v>
      </c>
      <c r="M405">
        <v>200464375</v>
      </c>
      <c r="N405">
        <v>0</v>
      </c>
      <c r="O405">
        <v>200464375</v>
      </c>
      <c r="P405">
        <v>200464375</v>
      </c>
      <c r="Q405">
        <v>199531041</v>
      </c>
      <c r="R405">
        <v>193464375</v>
      </c>
      <c r="S405">
        <v>94744635.400000006</v>
      </c>
    </row>
    <row r="406" spans="1:19" hidden="1" x14ac:dyDescent="0.25">
      <c r="A406">
        <v>2021</v>
      </c>
      <c r="B406" t="s">
        <v>936</v>
      </c>
      <c r="C406" t="s">
        <v>937</v>
      </c>
      <c r="D406" t="s">
        <v>1917</v>
      </c>
      <c r="E406" t="s">
        <v>950</v>
      </c>
      <c r="F406" t="s">
        <v>939</v>
      </c>
      <c r="G406" t="s">
        <v>940</v>
      </c>
      <c r="H406" t="s">
        <v>1918</v>
      </c>
      <c r="I406" t="s">
        <v>951</v>
      </c>
      <c r="J406" t="s">
        <v>1715</v>
      </c>
      <c r="K406" t="s">
        <v>1919</v>
      </c>
      <c r="L406" t="s">
        <v>1921</v>
      </c>
      <c r="M406">
        <v>203084849</v>
      </c>
      <c r="N406">
        <v>-49717915</v>
      </c>
      <c r="O406">
        <v>153366934</v>
      </c>
      <c r="P406">
        <v>153366934</v>
      </c>
      <c r="Q406">
        <v>152550267</v>
      </c>
      <c r="R406">
        <v>152550267</v>
      </c>
      <c r="S406">
        <v>87500000</v>
      </c>
    </row>
    <row r="407" spans="1:19" hidden="1" x14ac:dyDescent="0.25">
      <c r="A407">
        <v>2021</v>
      </c>
      <c r="B407" t="s">
        <v>936</v>
      </c>
      <c r="C407" t="s">
        <v>937</v>
      </c>
      <c r="D407" t="s">
        <v>1917</v>
      </c>
      <c r="E407" t="s">
        <v>952</v>
      </c>
      <c r="F407" t="s">
        <v>939</v>
      </c>
      <c r="G407" t="s">
        <v>940</v>
      </c>
      <c r="H407" t="s">
        <v>1918</v>
      </c>
      <c r="I407" t="s">
        <v>953</v>
      </c>
      <c r="J407" t="s">
        <v>1715</v>
      </c>
      <c r="K407" t="s">
        <v>1919</v>
      </c>
      <c r="L407" t="s">
        <v>1922</v>
      </c>
      <c r="M407">
        <v>650000000</v>
      </c>
      <c r="N407">
        <v>-50000000</v>
      </c>
      <c r="O407">
        <v>600000000</v>
      </c>
      <c r="P407">
        <v>558750000</v>
      </c>
      <c r="Q407">
        <v>554683333</v>
      </c>
      <c r="R407">
        <v>522433333</v>
      </c>
      <c r="S407">
        <v>518000000</v>
      </c>
    </row>
    <row r="408" spans="1:19" hidden="1" x14ac:dyDescent="0.25">
      <c r="A408">
        <v>2021</v>
      </c>
      <c r="B408" t="s">
        <v>936</v>
      </c>
      <c r="C408" t="s">
        <v>937</v>
      </c>
      <c r="D408" t="s">
        <v>1917</v>
      </c>
      <c r="E408" t="s">
        <v>954</v>
      </c>
      <c r="F408" t="s">
        <v>939</v>
      </c>
      <c r="G408" t="s">
        <v>940</v>
      </c>
      <c r="H408" t="s">
        <v>1918</v>
      </c>
      <c r="I408" t="s">
        <v>955</v>
      </c>
      <c r="J408" t="s">
        <v>1715</v>
      </c>
      <c r="K408" t="s">
        <v>1919</v>
      </c>
      <c r="L408" t="s">
        <v>1923</v>
      </c>
      <c r="M408">
        <v>304000000</v>
      </c>
      <c r="N408">
        <v>0</v>
      </c>
      <c r="O408">
        <v>304000000</v>
      </c>
      <c r="P408">
        <v>304000000</v>
      </c>
      <c r="Q408">
        <v>279408205</v>
      </c>
      <c r="R408">
        <v>279408205</v>
      </c>
      <c r="S408">
        <v>260000000</v>
      </c>
    </row>
    <row r="409" spans="1:19" hidden="1" x14ac:dyDescent="0.25">
      <c r="A409">
        <v>2021</v>
      </c>
      <c r="B409" t="s">
        <v>936</v>
      </c>
      <c r="C409" t="s">
        <v>937</v>
      </c>
      <c r="D409" t="s">
        <v>1917</v>
      </c>
      <c r="E409" t="s">
        <v>956</v>
      </c>
      <c r="F409" t="s">
        <v>957</v>
      </c>
      <c r="G409" t="s">
        <v>958</v>
      </c>
      <c r="H409" t="s">
        <v>1924</v>
      </c>
      <c r="I409" t="s">
        <v>959</v>
      </c>
      <c r="J409" t="s">
        <v>1715</v>
      </c>
      <c r="K409" t="s">
        <v>1919</v>
      </c>
      <c r="L409" t="s">
        <v>1925</v>
      </c>
      <c r="M409">
        <v>0</v>
      </c>
      <c r="N409">
        <v>2086877</v>
      </c>
      <c r="O409">
        <v>2086877</v>
      </c>
      <c r="P409">
        <v>0</v>
      </c>
      <c r="Q409">
        <v>0</v>
      </c>
      <c r="R409">
        <v>0</v>
      </c>
      <c r="S409">
        <v>0</v>
      </c>
    </row>
    <row r="410" spans="1:19" hidden="1" x14ac:dyDescent="0.25">
      <c r="A410">
        <v>2021</v>
      </c>
      <c r="B410" t="s">
        <v>936</v>
      </c>
      <c r="C410" t="s">
        <v>937</v>
      </c>
      <c r="D410" t="s">
        <v>1917</v>
      </c>
      <c r="E410" t="s">
        <v>960</v>
      </c>
      <c r="F410" t="s">
        <v>957</v>
      </c>
      <c r="G410" t="s">
        <v>958</v>
      </c>
      <c r="H410" t="s">
        <v>1924</v>
      </c>
      <c r="I410" t="s">
        <v>961</v>
      </c>
      <c r="J410" t="s">
        <v>1715</v>
      </c>
      <c r="K410" t="s">
        <v>1919</v>
      </c>
      <c r="L410" t="s">
        <v>1926</v>
      </c>
      <c r="M410">
        <v>61460816</v>
      </c>
      <c r="N410">
        <v>0</v>
      </c>
      <c r="O410">
        <v>61460816</v>
      </c>
      <c r="P410">
        <v>61446665</v>
      </c>
      <c r="Q410">
        <v>33428254.989999998</v>
      </c>
      <c r="R410">
        <v>5446665</v>
      </c>
      <c r="S410">
        <v>1613333</v>
      </c>
    </row>
    <row r="411" spans="1:19" hidden="1" x14ac:dyDescent="0.25">
      <c r="A411">
        <v>2021</v>
      </c>
      <c r="B411" t="s">
        <v>936</v>
      </c>
      <c r="C411" t="s">
        <v>937</v>
      </c>
      <c r="D411" t="s">
        <v>1917</v>
      </c>
      <c r="E411" t="s">
        <v>962</v>
      </c>
      <c r="F411" t="s">
        <v>957</v>
      </c>
      <c r="G411" t="s">
        <v>958</v>
      </c>
      <c r="H411" t="s">
        <v>1924</v>
      </c>
      <c r="I411" t="s">
        <v>963</v>
      </c>
      <c r="J411" t="s">
        <v>1715</v>
      </c>
      <c r="K411" t="s">
        <v>1919</v>
      </c>
      <c r="L411" t="s">
        <v>1926</v>
      </c>
      <c r="M411">
        <v>154305612</v>
      </c>
      <c r="N411">
        <v>-2663551</v>
      </c>
      <c r="O411">
        <v>151642061</v>
      </c>
      <c r="P411">
        <v>139549999</v>
      </c>
      <c r="Q411">
        <v>110003333</v>
      </c>
      <c r="R411">
        <v>110003333</v>
      </c>
      <c r="S411">
        <v>74350000</v>
      </c>
    </row>
    <row r="412" spans="1:19" hidden="1" x14ac:dyDescent="0.25">
      <c r="A412">
        <v>2021</v>
      </c>
      <c r="B412" t="s">
        <v>936</v>
      </c>
      <c r="C412" t="s">
        <v>937</v>
      </c>
      <c r="D412" t="s">
        <v>1917</v>
      </c>
      <c r="E412" t="s">
        <v>964</v>
      </c>
      <c r="F412" t="s">
        <v>957</v>
      </c>
      <c r="G412" t="s">
        <v>958</v>
      </c>
      <c r="H412" t="s">
        <v>1924</v>
      </c>
      <c r="I412" t="s">
        <v>965</v>
      </c>
      <c r="J412" t="s">
        <v>1715</v>
      </c>
      <c r="K412" t="s">
        <v>1919</v>
      </c>
      <c r="L412" t="s">
        <v>1926</v>
      </c>
      <c r="M412">
        <v>596818177</v>
      </c>
      <c r="N412">
        <v>2717476</v>
      </c>
      <c r="O412">
        <v>599535653</v>
      </c>
      <c r="P412">
        <v>555818177</v>
      </c>
      <c r="Q412">
        <v>551295354</v>
      </c>
      <c r="R412">
        <v>551295354</v>
      </c>
      <c r="S412">
        <v>524895354</v>
      </c>
    </row>
    <row r="413" spans="1:19" hidden="1" x14ac:dyDescent="0.25">
      <c r="A413">
        <v>2021</v>
      </c>
      <c r="B413" t="s">
        <v>936</v>
      </c>
      <c r="C413" t="s">
        <v>937</v>
      </c>
      <c r="D413" t="s">
        <v>1917</v>
      </c>
      <c r="E413" t="s">
        <v>966</v>
      </c>
      <c r="F413" t="s">
        <v>957</v>
      </c>
      <c r="G413" t="s">
        <v>958</v>
      </c>
      <c r="H413" t="s">
        <v>1924</v>
      </c>
      <c r="I413" t="s">
        <v>967</v>
      </c>
      <c r="J413" t="s">
        <v>1715</v>
      </c>
      <c r="K413" t="s">
        <v>1919</v>
      </c>
      <c r="L413" t="s">
        <v>1927</v>
      </c>
      <c r="M413">
        <v>0</v>
      </c>
      <c r="N413">
        <v>128694508</v>
      </c>
      <c r="O413">
        <v>128694508</v>
      </c>
      <c r="P413">
        <v>128694508</v>
      </c>
      <c r="Q413">
        <v>0</v>
      </c>
      <c r="R413">
        <v>0</v>
      </c>
      <c r="S413">
        <v>0</v>
      </c>
    </row>
    <row r="414" spans="1:19" hidden="1" x14ac:dyDescent="0.25">
      <c r="A414">
        <v>2021</v>
      </c>
      <c r="B414" t="s">
        <v>936</v>
      </c>
      <c r="C414" t="s">
        <v>937</v>
      </c>
      <c r="D414" t="s">
        <v>1917</v>
      </c>
      <c r="E414" t="s">
        <v>968</v>
      </c>
      <c r="F414" t="s">
        <v>957</v>
      </c>
      <c r="G414" t="s">
        <v>958</v>
      </c>
      <c r="H414" t="s">
        <v>1924</v>
      </c>
      <c r="I414" t="s">
        <v>969</v>
      </c>
      <c r="J414" t="s">
        <v>1715</v>
      </c>
      <c r="K414" t="s">
        <v>1919</v>
      </c>
      <c r="L414" t="s">
        <v>1928</v>
      </c>
      <c r="M414">
        <v>0</v>
      </c>
      <c r="N414">
        <v>65325486825</v>
      </c>
      <c r="O414">
        <v>65325486825</v>
      </c>
      <c r="P414">
        <v>65325486825</v>
      </c>
      <c r="Q414">
        <v>65325486825</v>
      </c>
      <c r="R414">
        <v>65325486825</v>
      </c>
      <c r="S414">
        <v>65325486825</v>
      </c>
    </row>
    <row r="415" spans="1:19" hidden="1" x14ac:dyDescent="0.25">
      <c r="A415">
        <v>2021</v>
      </c>
      <c r="B415" t="s">
        <v>936</v>
      </c>
      <c r="C415" t="s">
        <v>937</v>
      </c>
      <c r="D415" t="s">
        <v>1917</v>
      </c>
      <c r="E415" t="s">
        <v>970</v>
      </c>
      <c r="F415" t="s">
        <v>971</v>
      </c>
      <c r="G415" t="s">
        <v>972</v>
      </c>
      <c r="H415" t="s">
        <v>1929</v>
      </c>
      <c r="I415" t="s">
        <v>973</v>
      </c>
      <c r="J415" t="s">
        <v>1715</v>
      </c>
      <c r="K415" t="s">
        <v>1919</v>
      </c>
      <c r="L415" t="s">
        <v>1928</v>
      </c>
      <c r="M415">
        <v>0</v>
      </c>
      <c r="N415">
        <v>1042049.83</v>
      </c>
      <c r="O415">
        <v>1042049.83</v>
      </c>
      <c r="P415">
        <v>1042049</v>
      </c>
      <c r="Q415">
        <v>1042049</v>
      </c>
      <c r="R415">
        <v>1042049</v>
      </c>
      <c r="S415">
        <v>1042049</v>
      </c>
    </row>
    <row r="416" spans="1:19" hidden="1" x14ac:dyDescent="0.25">
      <c r="A416">
        <v>2021</v>
      </c>
      <c r="B416" t="s">
        <v>936</v>
      </c>
      <c r="C416" t="s">
        <v>937</v>
      </c>
      <c r="D416" t="s">
        <v>1917</v>
      </c>
      <c r="E416" t="s">
        <v>974</v>
      </c>
      <c r="F416" t="s">
        <v>971</v>
      </c>
      <c r="G416" t="s">
        <v>972</v>
      </c>
      <c r="H416" t="s">
        <v>1929</v>
      </c>
      <c r="I416" t="s">
        <v>975</v>
      </c>
      <c r="J416" t="s">
        <v>1715</v>
      </c>
      <c r="K416" t="s">
        <v>1919</v>
      </c>
      <c r="L416" t="s">
        <v>1928</v>
      </c>
      <c r="M416">
        <v>0</v>
      </c>
      <c r="N416">
        <v>796182255.23000002</v>
      </c>
      <c r="O416">
        <v>796182255.23000002</v>
      </c>
      <c r="P416">
        <v>358081771</v>
      </c>
      <c r="Q416">
        <v>320709025</v>
      </c>
      <c r="R416">
        <v>320709025</v>
      </c>
      <c r="S416">
        <v>246686351</v>
      </c>
    </row>
    <row r="417" spans="1:19" hidden="1" x14ac:dyDescent="0.25">
      <c r="A417">
        <v>2021</v>
      </c>
      <c r="B417" t="s">
        <v>936</v>
      </c>
      <c r="C417" t="s">
        <v>937</v>
      </c>
      <c r="D417" t="s">
        <v>1917</v>
      </c>
      <c r="E417" t="s">
        <v>976</v>
      </c>
      <c r="F417" t="s">
        <v>971</v>
      </c>
      <c r="G417" t="s">
        <v>972</v>
      </c>
      <c r="H417" t="s">
        <v>1929</v>
      </c>
      <c r="I417" t="s">
        <v>977</v>
      </c>
      <c r="J417" t="s">
        <v>1715</v>
      </c>
      <c r="K417" t="s">
        <v>1919</v>
      </c>
      <c r="L417" t="s">
        <v>1928</v>
      </c>
      <c r="M417">
        <v>0</v>
      </c>
      <c r="N417">
        <v>252167125.94999999</v>
      </c>
      <c r="O417">
        <v>252167125.94999999</v>
      </c>
      <c r="P417">
        <v>252167000</v>
      </c>
      <c r="Q417">
        <v>252167000</v>
      </c>
      <c r="R417">
        <v>252167000</v>
      </c>
      <c r="S417">
        <v>252167000</v>
      </c>
    </row>
    <row r="418" spans="1:19" hidden="1" x14ac:dyDescent="0.25">
      <c r="A418">
        <v>2021</v>
      </c>
      <c r="B418" t="s">
        <v>936</v>
      </c>
      <c r="C418" t="s">
        <v>937</v>
      </c>
      <c r="D418" t="s">
        <v>1917</v>
      </c>
      <c r="E418" t="s">
        <v>978</v>
      </c>
      <c r="F418" t="s">
        <v>971</v>
      </c>
      <c r="G418" t="s">
        <v>972</v>
      </c>
      <c r="H418" t="s">
        <v>1929</v>
      </c>
      <c r="I418" t="s">
        <v>979</v>
      </c>
      <c r="J418" t="s">
        <v>1715</v>
      </c>
      <c r="K418" t="s">
        <v>1919</v>
      </c>
      <c r="L418" t="s">
        <v>1928</v>
      </c>
      <c r="M418">
        <v>0</v>
      </c>
      <c r="N418">
        <v>75945861.159999996</v>
      </c>
      <c r="O418">
        <v>75945861.159999996</v>
      </c>
      <c r="P418">
        <v>70703542</v>
      </c>
      <c r="Q418">
        <v>65002625</v>
      </c>
      <c r="R418">
        <v>65002625</v>
      </c>
      <c r="S418">
        <v>40995957</v>
      </c>
    </row>
    <row r="419" spans="1:19" hidden="1" x14ac:dyDescent="0.25">
      <c r="A419">
        <v>2021</v>
      </c>
      <c r="B419" t="s">
        <v>936</v>
      </c>
      <c r="C419" t="s">
        <v>937</v>
      </c>
      <c r="D419" t="s">
        <v>1917</v>
      </c>
      <c r="E419" t="s">
        <v>980</v>
      </c>
      <c r="F419" t="s">
        <v>971</v>
      </c>
      <c r="G419" t="s">
        <v>972</v>
      </c>
      <c r="H419" t="s">
        <v>1929</v>
      </c>
      <c r="I419" t="s">
        <v>981</v>
      </c>
      <c r="J419" t="s">
        <v>1715</v>
      </c>
      <c r="K419" t="s">
        <v>1919</v>
      </c>
      <c r="L419" t="s">
        <v>1923</v>
      </c>
      <c r="M419">
        <v>0</v>
      </c>
      <c r="N419">
        <v>29824393.420000002</v>
      </c>
      <c r="O419">
        <v>29824393.420000002</v>
      </c>
      <c r="P419">
        <v>0</v>
      </c>
      <c r="Q419">
        <v>0</v>
      </c>
      <c r="R419">
        <v>0</v>
      </c>
      <c r="S419">
        <v>0</v>
      </c>
    </row>
    <row r="420" spans="1:19" hidden="1" x14ac:dyDescent="0.25">
      <c r="A420">
        <v>2021</v>
      </c>
      <c r="B420" t="s">
        <v>936</v>
      </c>
      <c r="C420" t="s">
        <v>937</v>
      </c>
      <c r="D420" t="s">
        <v>1917</v>
      </c>
      <c r="E420" t="s">
        <v>982</v>
      </c>
      <c r="F420" t="s">
        <v>971</v>
      </c>
      <c r="G420" t="s">
        <v>972</v>
      </c>
      <c r="H420" t="s">
        <v>1929</v>
      </c>
      <c r="I420" t="s">
        <v>983</v>
      </c>
      <c r="J420" t="s">
        <v>1715</v>
      </c>
      <c r="K420" t="s">
        <v>1919</v>
      </c>
      <c r="L420" t="s">
        <v>1930</v>
      </c>
      <c r="M420">
        <v>0</v>
      </c>
      <c r="N420">
        <v>35695239.799999997</v>
      </c>
      <c r="O420">
        <v>35695239.799999997</v>
      </c>
      <c r="P420">
        <v>0</v>
      </c>
      <c r="Q420">
        <v>0</v>
      </c>
      <c r="R420">
        <v>0</v>
      </c>
      <c r="S420">
        <v>0</v>
      </c>
    </row>
    <row r="421" spans="1:19" hidden="1" x14ac:dyDescent="0.25">
      <c r="A421">
        <v>2021</v>
      </c>
      <c r="B421" t="s">
        <v>936</v>
      </c>
      <c r="C421" t="s">
        <v>937</v>
      </c>
      <c r="D421" t="s">
        <v>1917</v>
      </c>
      <c r="E421" t="s">
        <v>984</v>
      </c>
      <c r="F421" t="s">
        <v>971</v>
      </c>
      <c r="G421" t="s">
        <v>972</v>
      </c>
      <c r="H421" t="s">
        <v>1929</v>
      </c>
      <c r="I421" t="s">
        <v>985</v>
      </c>
      <c r="J421" t="s">
        <v>1715</v>
      </c>
      <c r="K421" t="s">
        <v>1919</v>
      </c>
      <c r="L421" t="s">
        <v>1931</v>
      </c>
      <c r="M421">
        <v>0</v>
      </c>
      <c r="N421">
        <v>5268189.1900000004</v>
      </c>
      <c r="O421">
        <v>5268189.1900000004</v>
      </c>
      <c r="P421">
        <v>0</v>
      </c>
      <c r="Q421">
        <v>0</v>
      </c>
      <c r="R421">
        <v>0</v>
      </c>
      <c r="S421">
        <v>0</v>
      </c>
    </row>
    <row r="422" spans="1:19" hidden="1" x14ac:dyDescent="0.25">
      <c r="A422">
        <v>2021</v>
      </c>
      <c r="B422" t="s">
        <v>936</v>
      </c>
      <c r="C422" t="s">
        <v>937</v>
      </c>
      <c r="D422" t="s">
        <v>1917</v>
      </c>
      <c r="E422" t="s">
        <v>986</v>
      </c>
      <c r="F422" t="s">
        <v>971</v>
      </c>
      <c r="G422" t="s">
        <v>972</v>
      </c>
      <c r="H422" t="s">
        <v>1929</v>
      </c>
      <c r="I422" t="s">
        <v>987</v>
      </c>
      <c r="J422" t="s">
        <v>1715</v>
      </c>
      <c r="K422" t="s">
        <v>1919</v>
      </c>
      <c r="L422" t="s">
        <v>1928</v>
      </c>
      <c r="M422">
        <v>420886127</v>
      </c>
      <c r="N422">
        <v>0</v>
      </c>
      <c r="O422">
        <v>420886127</v>
      </c>
      <c r="P422">
        <v>61100000</v>
      </c>
      <c r="Q422">
        <v>57100000</v>
      </c>
      <c r="R422">
        <v>57100000</v>
      </c>
      <c r="S422">
        <v>57100000</v>
      </c>
    </row>
    <row r="423" spans="1:19" hidden="1" x14ac:dyDescent="0.25">
      <c r="A423">
        <v>2021</v>
      </c>
      <c r="B423" t="s">
        <v>936</v>
      </c>
      <c r="C423" t="s">
        <v>937</v>
      </c>
      <c r="D423" t="s">
        <v>1917</v>
      </c>
      <c r="E423" t="s">
        <v>988</v>
      </c>
      <c r="F423" t="s">
        <v>541</v>
      </c>
      <c r="G423" t="s">
        <v>542</v>
      </c>
      <c r="H423" t="s">
        <v>1844</v>
      </c>
      <c r="I423" t="s">
        <v>989</v>
      </c>
      <c r="J423" t="s">
        <v>1715</v>
      </c>
      <c r="K423" t="s">
        <v>1919</v>
      </c>
      <c r="L423" t="s">
        <v>1928</v>
      </c>
      <c r="M423">
        <v>0</v>
      </c>
      <c r="N423">
        <v>21958593104.43</v>
      </c>
      <c r="O423">
        <v>21958593104.43</v>
      </c>
      <c r="P423">
        <v>21958593104</v>
      </c>
      <c r="Q423">
        <v>21958593104</v>
      </c>
      <c r="R423">
        <v>0</v>
      </c>
      <c r="S423">
        <v>0</v>
      </c>
    </row>
    <row r="424" spans="1:19" hidden="1" x14ac:dyDescent="0.25">
      <c r="A424">
        <v>2021</v>
      </c>
      <c r="B424" t="s">
        <v>936</v>
      </c>
      <c r="C424" t="s">
        <v>937</v>
      </c>
      <c r="D424" t="s">
        <v>1917</v>
      </c>
      <c r="E424" t="s">
        <v>990</v>
      </c>
      <c r="F424" t="s">
        <v>39</v>
      </c>
      <c r="G424" t="s">
        <v>40</v>
      </c>
      <c r="H424" t="s">
        <v>1722</v>
      </c>
      <c r="I424" t="s">
        <v>991</v>
      </c>
      <c r="J424" t="s">
        <v>1715</v>
      </c>
      <c r="K424" t="s">
        <v>1919</v>
      </c>
      <c r="L424" t="s">
        <v>1928</v>
      </c>
      <c r="M424">
        <v>800000000</v>
      </c>
      <c r="N424">
        <v>0</v>
      </c>
      <c r="O424">
        <v>800000000</v>
      </c>
      <c r="P424">
        <v>800000000</v>
      </c>
      <c r="Q424">
        <v>800000000</v>
      </c>
      <c r="R424">
        <v>800000000</v>
      </c>
      <c r="S424">
        <v>800000000</v>
      </c>
    </row>
    <row r="425" spans="1:19" hidden="1" x14ac:dyDescent="0.25">
      <c r="A425">
        <v>2021</v>
      </c>
      <c r="B425" t="s">
        <v>936</v>
      </c>
      <c r="C425" t="s">
        <v>937</v>
      </c>
      <c r="D425" t="s">
        <v>1917</v>
      </c>
      <c r="E425" t="s">
        <v>992</v>
      </c>
      <c r="F425" t="s">
        <v>39</v>
      </c>
      <c r="G425" t="s">
        <v>40</v>
      </c>
      <c r="H425" t="s">
        <v>1722</v>
      </c>
      <c r="I425" t="s">
        <v>993</v>
      </c>
      <c r="J425" t="s">
        <v>1715</v>
      </c>
      <c r="K425" t="s">
        <v>1919</v>
      </c>
      <c r="L425" t="s">
        <v>1928</v>
      </c>
      <c r="M425">
        <v>900000000</v>
      </c>
      <c r="N425">
        <v>0</v>
      </c>
      <c r="O425">
        <v>900000000</v>
      </c>
      <c r="P425">
        <v>900000000</v>
      </c>
      <c r="Q425">
        <v>900000000</v>
      </c>
      <c r="R425">
        <v>782608695.65999997</v>
      </c>
      <c r="S425">
        <v>0</v>
      </c>
    </row>
    <row r="426" spans="1:19" hidden="1" x14ac:dyDescent="0.25">
      <c r="A426">
        <v>2021</v>
      </c>
      <c r="B426" t="s">
        <v>936</v>
      </c>
      <c r="C426" t="s">
        <v>937</v>
      </c>
      <c r="D426" t="s">
        <v>1917</v>
      </c>
      <c r="E426" t="s">
        <v>994</v>
      </c>
      <c r="F426" t="s">
        <v>39</v>
      </c>
      <c r="G426" t="s">
        <v>40</v>
      </c>
      <c r="H426" t="s">
        <v>1722</v>
      </c>
      <c r="I426" t="s">
        <v>995</v>
      </c>
      <c r="J426" t="s">
        <v>1715</v>
      </c>
      <c r="K426" t="s">
        <v>1919</v>
      </c>
      <c r="L426" t="s">
        <v>1928</v>
      </c>
      <c r="M426">
        <v>1800000000</v>
      </c>
      <c r="N426">
        <v>0</v>
      </c>
      <c r="O426">
        <v>1800000000</v>
      </c>
      <c r="P426">
        <v>1800000000</v>
      </c>
      <c r="Q426">
        <v>1800000000</v>
      </c>
      <c r="R426">
        <v>1800000000</v>
      </c>
      <c r="S426">
        <v>600000000</v>
      </c>
    </row>
    <row r="427" spans="1:19" hidden="1" x14ac:dyDescent="0.25">
      <c r="A427">
        <v>2021</v>
      </c>
      <c r="B427" t="s">
        <v>936</v>
      </c>
      <c r="C427" t="s">
        <v>937</v>
      </c>
      <c r="D427" t="s">
        <v>1917</v>
      </c>
      <c r="E427" t="s">
        <v>996</v>
      </c>
      <c r="F427" t="s">
        <v>39</v>
      </c>
      <c r="G427" t="s">
        <v>40</v>
      </c>
      <c r="H427" t="s">
        <v>1722</v>
      </c>
      <c r="I427" t="s">
        <v>997</v>
      </c>
      <c r="J427" t="s">
        <v>1715</v>
      </c>
      <c r="K427" t="s">
        <v>1919</v>
      </c>
      <c r="L427" t="s">
        <v>1928</v>
      </c>
      <c r="M427">
        <v>1800000000</v>
      </c>
      <c r="N427">
        <v>-899262555</v>
      </c>
      <c r="O427">
        <v>900737445</v>
      </c>
      <c r="P427">
        <v>900737445</v>
      </c>
      <c r="Q427">
        <v>900737445</v>
      </c>
      <c r="R427">
        <v>900737445</v>
      </c>
      <c r="S427">
        <v>900737445</v>
      </c>
    </row>
    <row r="428" spans="1:19" hidden="1" x14ac:dyDescent="0.25">
      <c r="A428">
        <v>2021</v>
      </c>
      <c r="B428" t="s">
        <v>936</v>
      </c>
      <c r="C428" t="s">
        <v>937</v>
      </c>
      <c r="D428" t="s">
        <v>1917</v>
      </c>
      <c r="E428" t="s">
        <v>998</v>
      </c>
      <c r="F428" t="s">
        <v>39</v>
      </c>
      <c r="G428" t="s">
        <v>40</v>
      </c>
      <c r="H428" t="s">
        <v>1722</v>
      </c>
      <c r="I428" t="s">
        <v>999</v>
      </c>
      <c r="J428" t="s">
        <v>1715</v>
      </c>
      <c r="K428" t="s">
        <v>1919</v>
      </c>
      <c r="L428" t="s">
        <v>1928</v>
      </c>
      <c r="M428">
        <v>50000000</v>
      </c>
      <c r="N428">
        <v>0</v>
      </c>
      <c r="O428">
        <v>50000000</v>
      </c>
      <c r="P428">
        <v>34933333</v>
      </c>
      <c r="Q428">
        <v>34933333</v>
      </c>
      <c r="R428">
        <v>34933333</v>
      </c>
      <c r="S428">
        <v>31600000</v>
      </c>
    </row>
    <row r="429" spans="1:19" hidden="1" x14ac:dyDescent="0.25">
      <c r="A429">
        <v>2021</v>
      </c>
      <c r="B429" t="s">
        <v>936</v>
      </c>
      <c r="C429" t="s">
        <v>937</v>
      </c>
      <c r="D429" t="s">
        <v>1917</v>
      </c>
      <c r="E429" t="s">
        <v>1000</v>
      </c>
      <c r="F429" t="s">
        <v>39</v>
      </c>
      <c r="G429" t="s">
        <v>40</v>
      </c>
      <c r="H429" t="s">
        <v>1722</v>
      </c>
      <c r="I429" t="s">
        <v>1001</v>
      </c>
      <c r="J429" t="s">
        <v>1715</v>
      </c>
      <c r="K429" t="s">
        <v>1919</v>
      </c>
      <c r="L429" t="s">
        <v>1928</v>
      </c>
      <c r="M429">
        <v>547881984</v>
      </c>
      <c r="N429">
        <v>899262555</v>
      </c>
      <c r="O429">
        <v>1447144539</v>
      </c>
      <c r="P429">
        <v>1447144539</v>
      </c>
      <c r="Q429">
        <v>1447144539</v>
      </c>
      <c r="R429">
        <v>1447144539</v>
      </c>
      <c r="S429">
        <v>1447144539</v>
      </c>
    </row>
    <row r="430" spans="1:19" hidden="1" x14ac:dyDescent="0.25">
      <c r="A430">
        <v>2021</v>
      </c>
      <c r="B430" t="s">
        <v>936</v>
      </c>
      <c r="C430" t="s">
        <v>937</v>
      </c>
      <c r="D430" t="s">
        <v>1917</v>
      </c>
      <c r="E430" t="s">
        <v>1002</v>
      </c>
      <c r="F430" t="s">
        <v>39</v>
      </c>
      <c r="G430" t="s">
        <v>40</v>
      </c>
      <c r="H430" t="s">
        <v>1722</v>
      </c>
      <c r="I430" t="s">
        <v>1003</v>
      </c>
      <c r="J430" t="s">
        <v>1715</v>
      </c>
      <c r="K430" t="s">
        <v>1919</v>
      </c>
      <c r="L430" t="s">
        <v>1928</v>
      </c>
      <c r="M430">
        <v>750000000</v>
      </c>
      <c r="N430">
        <v>0</v>
      </c>
      <c r="O430">
        <v>750000000</v>
      </c>
      <c r="P430">
        <v>749583864</v>
      </c>
      <c r="Q430">
        <v>717013463</v>
      </c>
      <c r="R430">
        <v>711000130</v>
      </c>
      <c r="S430">
        <v>682436798</v>
      </c>
    </row>
    <row r="431" spans="1:19" hidden="1" x14ac:dyDescent="0.25">
      <c r="A431">
        <v>2021</v>
      </c>
      <c r="B431" t="s">
        <v>936</v>
      </c>
      <c r="C431" t="s">
        <v>937</v>
      </c>
      <c r="D431" t="s">
        <v>1917</v>
      </c>
      <c r="E431" t="s">
        <v>1004</v>
      </c>
      <c r="F431" t="s">
        <v>39</v>
      </c>
      <c r="G431" t="s">
        <v>40</v>
      </c>
      <c r="H431" t="s">
        <v>1722</v>
      </c>
      <c r="I431" t="s">
        <v>1005</v>
      </c>
      <c r="J431" t="s">
        <v>1715</v>
      </c>
      <c r="K431" t="s">
        <v>1919</v>
      </c>
      <c r="L431" t="s">
        <v>1928</v>
      </c>
      <c r="M431">
        <v>300000000</v>
      </c>
      <c r="N431">
        <v>0</v>
      </c>
      <c r="O431">
        <v>300000000</v>
      </c>
      <c r="P431">
        <v>300000000</v>
      </c>
      <c r="Q431">
        <v>300000000</v>
      </c>
      <c r="R431">
        <v>300000000</v>
      </c>
      <c r="S431">
        <v>300000000</v>
      </c>
    </row>
    <row r="432" spans="1:19" hidden="1" x14ac:dyDescent="0.25">
      <c r="A432">
        <v>2021</v>
      </c>
      <c r="B432" t="s">
        <v>936</v>
      </c>
      <c r="C432" t="s">
        <v>937</v>
      </c>
      <c r="D432" t="s">
        <v>1917</v>
      </c>
      <c r="E432" t="s">
        <v>1006</v>
      </c>
      <c r="F432" t="s">
        <v>39</v>
      </c>
      <c r="G432" t="s">
        <v>40</v>
      </c>
      <c r="H432" t="s">
        <v>1722</v>
      </c>
      <c r="I432" t="s">
        <v>1007</v>
      </c>
      <c r="J432" t="s">
        <v>1715</v>
      </c>
      <c r="K432" t="s">
        <v>1919</v>
      </c>
      <c r="L432" t="s">
        <v>1928</v>
      </c>
      <c r="M432">
        <v>450000000</v>
      </c>
      <c r="N432">
        <v>0</v>
      </c>
      <c r="O432">
        <v>450000000</v>
      </c>
      <c r="P432">
        <v>449930000</v>
      </c>
      <c r="Q432">
        <v>436000000</v>
      </c>
      <c r="R432">
        <v>436000000</v>
      </c>
      <c r="S432">
        <v>426400000</v>
      </c>
    </row>
    <row r="433" spans="1:19" hidden="1" x14ac:dyDescent="0.25">
      <c r="A433">
        <v>2021</v>
      </c>
      <c r="B433" t="s">
        <v>936</v>
      </c>
      <c r="C433" t="s">
        <v>937</v>
      </c>
      <c r="D433" t="s">
        <v>1917</v>
      </c>
      <c r="E433" t="s">
        <v>1008</v>
      </c>
      <c r="F433" t="s">
        <v>39</v>
      </c>
      <c r="G433" t="s">
        <v>40</v>
      </c>
      <c r="H433" t="s">
        <v>1722</v>
      </c>
      <c r="I433" t="s">
        <v>1009</v>
      </c>
      <c r="J433" t="s">
        <v>1715</v>
      </c>
      <c r="K433" t="s">
        <v>1919</v>
      </c>
      <c r="L433" t="s">
        <v>1927</v>
      </c>
      <c r="M433">
        <v>250000000</v>
      </c>
      <c r="N433">
        <v>0</v>
      </c>
      <c r="O433">
        <v>250000000</v>
      </c>
      <c r="P433">
        <v>250000000</v>
      </c>
      <c r="Q433">
        <v>204130000</v>
      </c>
      <c r="R433">
        <v>190567000</v>
      </c>
      <c r="S433">
        <v>56000000</v>
      </c>
    </row>
    <row r="434" spans="1:19" hidden="1" x14ac:dyDescent="0.25">
      <c r="A434">
        <v>2021</v>
      </c>
      <c r="B434" t="s">
        <v>936</v>
      </c>
      <c r="C434" t="s">
        <v>937</v>
      </c>
      <c r="D434" t="s">
        <v>1917</v>
      </c>
      <c r="E434" t="s">
        <v>1010</v>
      </c>
      <c r="F434" t="s">
        <v>39</v>
      </c>
      <c r="G434" t="s">
        <v>40</v>
      </c>
      <c r="H434" t="s">
        <v>1722</v>
      </c>
      <c r="I434" t="s">
        <v>1011</v>
      </c>
      <c r="J434" t="s">
        <v>1715</v>
      </c>
      <c r="K434" t="s">
        <v>1919</v>
      </c>
      <c r="L434" t="s">
        <v>1925</v>
      </c>
      <c r="M434">
        <v>900000000</v>
      </c>
      <c r="N434">
        <v>0</v>
      </c>
      <c r="O434">
        <v>900000000</v>
      </c>
      <c r="P434">
        <v>899953333</v>
      </c>
      <c r="Q434">
        <v>899883330</v>
      </c>
      <c r="R434">
        <v>899883330</v>
      </c>
      <c r="S434">
        <v>854083333</v>
      </c>
    </row>
    <row r="435" spans="1:19" hidden="1" x14ac:dyDescent="0.25">
      <c r="A435">
        <v>2021</v>
      </c>
      <c r="B435" t="s">
        <v>936</v>
      </c>
      <c r="C435" t="s">
        <v>937</v>
      </c>
      <c r="D435" t="s">
        <v>1917</v>
      </c>
      <c r="E435" t="s">
        <v>1012</v>
      </c>
      <c r="F435" t="s">
        <v>1013</v>
      </c>
      <c r="G435" t="s">
        <v>1014</v>
      </c>
      <c r="H435" t="s">
        <v>1932</v>
      </c>
      <c r="I435" t="s">
        <v>1015</v>
      </c>
      <c r="J435" t="s">
        <v>1715</v>
      </c>
      <c r="K435" t="s">
        <v>1919</v>
      </c>
      <c r="L435" t="s">
        <v>1928</v>
      </c>
      <c r="M435">
        <v>211051392</v>
      </c>
      <c r="N435">
        <v>0</v>
      </c>
      <c r="O435">
        <v>211051392</v>
      </c>
      <c r="P435">
        <v>0</v>
      </c>
      <c r="Q435">
        <v>0</v>
      </c>
      <c r="R435">
        <v>0</v>
      </c>
      <c r="S435">
        <v>0</v>
      </c>
    </row>
    <row r="436" spans="1:19" hidden="1" x14ac:dyDescent="0.25">
      <c r="A436">
        <v>2021</v>
      </c>
      <c r="B436" t="s">
        <v>936</v>
      </c>
      <c r="C436" t="s">
        <v>937</v>
      </c>
      <c r="D436" t="s">
        <v>1917</v>
      </c>
      <c r="E436" t="s">
        <v>1016</v>
      </c>
      <c r="F436" t="s">
        <v>1017</v>
      </c>
      <c r="G436" t="s">
        <v>1018</v>
      </c>
      <c r="H436" t="s">
        <v>1933</v>
      </c>
      <c r="I436" t="s">
        <v>1019</v>
      </c>
      <c r="J436" t="s">
        <v>1715</v>
      </c>
      <c r="K436" t="s">
        <v>1919</v>
      </c>
      <c r="L436" t="s">
        <v>1928</v>
      </c>
      <c r="M436">
        <v>0</v>
      </c>
      <c r="N436">
        <v>509060704</v>
      </c>
      <c r="O436">
        <v>509060704</v>
      </c>
      <c r="P436">
        <v>509060704</v>
      </c>
      <c r="Q436">
        <v>477751819</v>
      </c>
      <c r="R436">
        <v>477751819</v>
      </c>
      <c r="S436">
        <v>477751819</v>
      </c>
    </row>
    <row r="437" spans="1:19" hidden="1" x14ac:dyDescent="0.25">
      <c r="A437">
        <v>2021</v>
      </c>
      <c r="B437" t="s">
        <v>936</v>
      </c>
      <c r="C437" t="s">
        <v>937</v>
      </c>
      <c r="D437" t="s">
        <v>1917</v>
      </c>
      <c r="E437" t="s">
        <v>1020</v>
      </c>
      <c r="F437" t="s">
        <v>1017</v>
      </c>
      <c r="G437" t="s">
        <v>1018</v>
      </c>
      <c r="H437" t="s">
        <v>1933</v>
      </c>
      <c r="I437" t="s">
        <v>1021</v>
      </c>
      <c r="J437" t="s">
        <v>1715</v>
      </c>
      <c r="K437" t="s">
        <v>1919</v>
      </c>
      <c r="L437" t="s">
        <v>1928</v>
      </c>
      <c r="M437">
        <v>0</v>
      </c>
      <c r="N437">
        <v>797996552.39999998</v>
      </c>
      <c r="O437">
        <v>797996552.39999998</v>
      </c>
      <c r="P437">
        <v>408880000</v>
      </c>
      <c r="Q437">
        <v>392680000</v>
      </c>
      <c r="R437">
        <v>392680000</v>
      </c>
      <c r="S437">
        <v>370160000</v>
      </c>
    </row>
    <row r="438" spans="1:19" hidden="1" x14ac:dyDescent="0.25">
      <c r="A438">
        <v>2021</v>
      </c>
      <c r="B438" t="s">
        <v>936</v>
      </c>
      <c r="C438" t="s">
        <v>937</v>
      </c>
      <c r="D438" t="s">
        <v>1917</v>
      </c>
      <c r="E438" t="s">
        <v>1022</v>
      </c>
      <c r="F438" t="s">
        <v>1017</v>
      </c>
      <c r="G438" t="s">
        <v>1018</v>
      </c>
      <c r="H438" t="s">
        <v>1933</v>
      </c>
      <c r="I438" t="s">
        <v>1023</v>
      </c>
      <c r="J438" t="s">
        <v>1715</v>
      </c>
      <c r="K438" t="s">
        <v>1919</v>
      </c>
      <c r="L438" t="s">
        <v>1928</v>
      </c>
      <c r="M438">
        <v>0</v>
      </c>
      <c r="N438">
        <v>311638014</v>
      </c>
      <c r="O438">
        <v>311638014</v>
      </c>
      <c r="P438">
        <v>311638014</v>
      </c>
      <c r="Q438">
        <v>311638014</v>
      </c>
      <c r="R438">
        <v>311638014</v>
      </c>
      <c r="S438">
        <v>311638014</v>
      </c>
    </row>
    <row r="439" spans="1:19" hidden="1" x14ac:dyDescent="0.25">
      <c r="A439">
        <v>2021</v>
      </c>
      <c r="B439" t="s">
        <v>936</v>
      </c>
      <c r="C439" t="s">
        <v>937</v>
      </c>
      <c r="D439" t="s">
        <v>1917</v>
      </c>
      <c r="E439" t="s">
        <v>1024</v>
      </c>
      <c r="F439" t="s">
        <v>1017</v>
      </c>
      <c r="G439" t="s">
        <v>1018</v>
      </c>
      <c r="H439" t="s">
        <v>1933</v>
      </c>
      <c r="I439" t="s">
        <v>1025</v>
      </c>
      <c r="J439" t="s">
        <v>1715</v>
      </c>
      <c r="K439" t="s">
        <v>1919</v>
      </c>
      <c r="L439" t="s">
        <v>1928</v>
      </c>
      <c r="M439">
        <v>0</v>
      </c>
      <c r="N439">
        <v>2539986349.5999999</v>
      </c>
      <c r="O439">
        <v>2539986349.5999999</v>
      </c>
      <c r="P439">
        <v>2520601444</v>
      </c>
      <c r="Q439">
        <v>2246447149</v>
      </c>
      <c r="R439">
        <v>645343956</v>
      </c>
      <c r="S439">
        <v>154600000</v>
      </c>
    </row>
    <row r="440" spans="1:19" hidden="1" x14ac:dyDescent="0.25">
      <c r="A440">
        <v>2021</v>
      </c>
      <c r="B440" t="s">
        <v>936</v>
      </c>
      <c r="C440" t="s">
        <v>937</v>
      </c>
      <c r="D440" t="s">
        <v>1917</v>
      </c>
      <c r="E440" t="s">
        <v>1026</v>
      </c>
      <c r="F440" t="s">
        <v>1017</v>
      </c>
      <c r="G440" t="s">
        <v>1018</v>
      </c>
      <c r="H440" t="s">
        <v>1933</v>
      </c>
      <c r="I440" t="s">
        <v>1027</v>
      </c>
      <c r="J440" t="s">
        <v>1715</v>
      </c>
      <c r="K440" t="s">
        <v>1919</v>
      </c>
      <c r="L440" t="s">
        <v>1928</v>
      </c>
      <c r="M440">
        <v>10461447095</v>
      </c>
      <c r="N440">
        <v>0</v>
      </c>
      <c r="O440">
        <v>10461447095</v>
      </c>
      <c r="P440">
        <v>10461447095</v>
      </c>
      <c r="Q440">
        <v>8227956296.0100002</v>
      </c>
      <c r="R440">
        <v>8227956296.0100002</v>
      </c>
      <c r="S440">
        <v>8227956296.0100002</v>
      </c>
    </row>
    <row r="441" spans="1:19" hidden="1" x14ac:dyDescent="0.25">
      <c r="A441">
        <v>2021</v>
      </c>
      <c r="B441" t="s">
        <v>936</v>
      </c>
      <c r="C441" t="s">
        <v>937</v>
      </c>
      <c r="D441" t="s">
        <v>1917</v>
      </c>
      <c r="E441" t="s">
        <v>1028</v>
      </c>
      <c r="F441" t="s">
        <v>1017</v>
      </c>
      <c r="G441" t="s">
        <v>1018</v>
      </c>
      <c r="H441" t="s">
        <v>1933</v>
      </c>
      <c r="I441" t="s">
        <v>1029</v>
      </c>
      <c r="J441" t="s">
        <v>1715</v>
      </c>
      <c r="K441" t="s">
        <v>1919</v>
      </c>
      <c r="L441" t="s">
        <v>1928</v>
      </c>
      <c r="M441">
        <v>414466112</v>
      </c>
      <c r="N441">
        <v>0</v>
      </c>
      <c r="O441">
        <v>414466112</v>
      </c>
      <c r="P441">
        <v>414466112</v>
      </c>
      <c r="Q441">
        <v>414466112</v>
      </c>
      <c r="R441">
        <v>414466112</v>
      </c>
      <c r="S441">
        <v>414466112</v>
      </c>
    </row>
    <row r="442" spans="1:19" hidden="1" x14ac:dyDescent="0.25">
      <c r="A442">
        <v>2021</v>
      </c>
      <c r="B442" t="s">
        <v>936</v>
      </c>
      <c r="C442" t="s">
        <v>937</v>
      </c>
      <c r="D442" t="s">
        <v>1917</v>
      </c>
      <c r="E442" t="s">
        <v>1030</v>
      </c>
      <c r="F442" t="s">
        <v>1017</v>
      </c>
      <c r="G442" t="s">
        <v>1018</v>
      </c>
      <c r="H442" t="s">
        <v>1933</v>
      </c>
      <c r="I442" t="s">
        <v>1031</v>
      </c>
      <c r="J442" t="s">
        <v>1715</v>
      </c>
      <c r="K442" t="s">
        <v>1919</v>
      </c>
      <c r="L442" t="s">
        <v>1928</v>
      </c>
      <c r="M442">
        <v>705486883</v>
      </c>
      <c r="N442">
        <v>0</v>
      </c>
      <c r="O442">
        <v>705486883</v>
      </c>
      <c r="P442">
        <v>679400000</v>
      </c>
      <c r="Q442">
        <v>577950000</v>
      </c>
      <c r="R442">
        <v>567950000</v>
      </c>
      <c r="S442">
        <v>534500000</v>
      </c>
    </row>
    <row r="443" spans="1:19" hidden="1" x14ac:dyDescent="0.25">
      <c r="A443">
        <v>2021</v>
      </c>
      <c r="B443" t="s">
        <v>936</v>
      </c>
      <c r="C443" t="s">
        <v>937</v>
      </c>
      <c r="D443" t="s">
        <v>1917</v>
      </c>
      <c r="E443" t="s">
        <v>1032</v>
      </c>
      <c r="F443" t="s">
        <v>1017</v>
      </c>
      <c r="G443" t="s">
        <v>1018</v>
      </c>
      <c r="H443" t="s">
        <v>1933</v>
      </c>
      <c r="I443" t="s">
        <v>1033</v>
      </c>
      <c r="J443" t="s">
        <v>1715</v>
      </c>
      <c r="K443" t="s">
        <v>1919</v>
      </c>
      <c r="L443" t="s">
        <v>1928</v>
      </c>
      <c r="M443">
        <v>470324587</v>
      </c>
      <c r="N443">
        <v>0</v>
      </c>
      <c r="O443">
        <v>470324587</v>
      </c>
      <c r="P443">
        <v>468200000</v>
      </c>
      <c r="Q443">
        <v>461699999</v>
      </c>
      <c r="R443">
        <v>461699999</v>
      </c>
      <c r="S443">
        <v>453200000</v>
      </c>
    </row>
    <row r="444" spans="1:19" hidden="1" x14ac:dyDescent="0.25">
      <c r="A444">
        <v>2021</v>
      </c>
      <c r="B444" t="s">
        <v>936</v>
      </c>
      <c r="C444" t="s">
        <v>937</v>
      </c>
      <c r="D444" t="s">
        <v>1917</v>
      </c>
      <c r="E444" t="s">
        <v>1034</v>
      </c>
      <c r="F444" t="s">
        <v>1017</v>
      </c>
      <c r="G444" t="s">
        <v>1018</v>
      </c>
      <c r="H444" t="s">
        <v>1933</v>
      </c>
      <c r="I444" t="s">
        <v>1035</v>
      </c>
      <c r="J444" t="s">
        <v>1715</v>
      </c>
      <c r="K444" t="s">
        <v>1919</v>
      </c>
      <c r="L444" t="s">
        <v>1928</v>
      </c>
      <c r="M444">
        <v>0</v>
      </c>
      <c r="N444">
        <v>200000000</v>
      </c>
      <c r="O444">
        <v>200000000</v>
      </c>
      <c r="P444">
        <v>200000000</v>
      </c>
      <c r="Q444">
        <v>0</v>
      </c>
      <c r="R444">
        <v>0</v>
      </c>
      <c r="S444">
        <v>0</v>
      </c>
    </row>
    <row r="445" spans="1:19" hidden="1" x14ac:dyDescent="0.25">
      <c r="A445">
        <v>2021</v>
      </c>
      <c r="B445" t="s">
        <v>936</v>
      </c>
      <c r="C445" t="s">
        <v>937</v>
      </c>
      <c r="D445" t="s">
        <v>1917</v>
      </c>
      <c r="E445" t="s">
        <v>1036</v>
      </c>
      <c r="F445" t="s">
        <v>957</v>
      </c>
      <c r="G445" t="s">
        <v>958</v>
      </c>
      <c r="H445" t="s">
        <v>1924</v>
      </c>
      <c r="I445" t="s">
        <v>1037</v>
      </c>
      <c r="J445" t="s">
        <v>1715</v>
      </c>
      <c r="K445" t="s">
        <v>1919</v>
      </c>
      <c r="L445" t="s">
        <v>1927</v>
      </c>
      <c r="M445">
        <v>0</v>
      </c>
      <c r="N445">
        <v>19360000</v>
      </c>
      <c r="O445">
        <v>19360000</v>
      </c>
      <c r="P445">
        <v>19360000</v>
      </c>
      <c r="Q445">
        <v>19360000</v>
      </c>
      <c r="R445">
        <v>19360000</v>
      </c>
      <c r="S445">
        <v>19360000</v>
      </c>
    </row>
    <row r="446" spans="1:19" hidden="1" x14ac:dyDescent="0.25">
      <c r="A446">
        <v>2021</v>
      </c>
      <c r="B446" t="s">
        <v>936</v>
      </c>
      <c r="C446" t="s">
        <v>937</v>
      </c>
      <c r="D446" t="s">
        <v>1917</v>
      </c>
      <c r="E446" t="s">
        <v>1038</v>
      </c>
      <c r="F446" t="s">
        <v>957</v>
      </c>
      <c r="G446" t="s">
        <v>958</v>
      </c>
      <c r="H446" t="s">
        <v>1924</v>
      </c>
      <c r="I446" t="s">
        <v>1039</v>
      </c>
      <c r="J446" t="s">
        <v>1715</v>
      </c>
      <c r="K446" t="s">
        <v>1919</v>
      </c>
      <c r="L446" t="s">
        <v>1928</v>
      </c>
      <c r="M446">
        <v>0</v>
      </c>
      <c r="N446">
        <v>250033336</v>
      </c>
      <c r="O446">
        <v>250033336</v>
      </c>
      <c r="P446">
        <v>250033336</v>
      </c>
      <c r="Q446">
        <v>250033336</v>
      </c>
      <c r="R446">
        <v>250033336</v>
      </c>
      <c r="S446">
        <v>250033336</v>
      </c>
    </row>
    <row r="447" spans="1:19" hidden="1" x14ac:dyDescent="0.25">
      <c r="A447">
        <v>2021</v>
      </c>
      <c r="B447" t="s">
        <v>936</v>
      </c>
      <c r="C447" t="s">
        <v>937</v>
      </c>
      <c r="D447" t="s">
        <v>1917</v>
      </c>
      <c r="E447" t="s">
        <v>1040</v>
      </c>
      <c r="F447" t="s">
        <v>957</v>
      </c>
      <c r="G447" t="s">
        <v>958</v>
      </c>
      <c r="H447" t="s">
        <v>1924</v>
      </c>
      <c r="I447" t="s">
        <v>1041</v>
      </c>
      <c r="J447" t="s">
        <v>1715</v>
      </c>
      <c r="K447" t="s">
        <v>1919</v>
      </c>
      <c r="L447" t="s">
        <v>1922</v>
      </c>
      <c r="M447">
        <v>0</v>
      </c>
      <c r="N447">
        <v>15020000</v>
      </c>
      <c r="O447">
        <v>15020000</v>
      </c>
      <c r="P447">
        <v>0</v>
      </c>
      <c r="Q447">
        <v>0</v>
      </c>
      <c r="R447">
        <v>0</v>
      </c>
      <c r="S447">
        <v>0</v>
      </c>
    </row>
    <row r="448" spans="1:19" hidden="1" x14ac:dyDescent="0.25">
      <c r="A448">
        <v>2021</v>
      </c>
      <c r="B448" t="s">
        <v>936</v>
      </c>
      <c r="C448" t="s">
        <v>937</v>
      </c>
      <c r="D448" t="s">
        <v>1917</v>
      </c>
      <c r="E448" t="s">
        <v>1042</v>
      </c>
      <c r="F448" t="s">
        <v>957</v>
      </c>
      <c r="G448" t="s">
        <v>958</v>
      </c>
      <c r="H448" t="s">
        <v>1924</v>
      </c>
      <c r="I448" t="s">
        <v>1043</v>
      </c>
      <c r="J448" t="s">
        <v>1715</v>
      </c>
      <c r="K448" t="s">
        <v>1919</v>
      </c>
      <c r="L448" t="s">
        <v>1926</v>
      </c>
      <c r="M448">
        <v>0</v>
      </c>
      <c r="N448">
        <v>52961772</v>
      </c>
      <c r="O448">
        <v>52961772</v>
      </c>
      <c r="P448">
        <v>52961772</v>
      </c>
      <c r="Q448">
        <v>52961772</v>
      </c>
      <c r="R448">
        <v>52961772</v>
      </c>
      <c r="S448">
        <v>52961772</v>
      </c>
    </row>
    <row r="449" spans="1:19" hidden="1" x14ac:dyDescent="0.25">
      <c r="A449">
        <v>2021</v>
      </c>
      <c r="B449" t="s">
        <v>936</v>
      </c>
      <c r="C449" t="s">
        <v>937</v>
      </c>
      <c r="D449" t="s">
        <v>1917</v>
      </c>
      <c r="E449" t="s">
        <v>1044</v>
      </c>
      <c r="F449" t="s">
        <v>957</v>
      </c>
      <c r="G449" t="s">
        <v>958</v>
      </c>
      <c r="H449" t="s">
        <v>1924</v>
      </c>
      <c r="I449" t="s">
        <v>1045</v>
      </c>
      <c r="J449" t="s">
        <v>1715</v>
      </c>
      <c r="K449" t="s">
        <v>1919</v>
      </c>
      <c r="L449" t="s">
        <v>1926</v>
      </c>
      <c r="M449">
        <v>0</v>
      </c>
      <c r="N449">
        <v>111162063</v>
      </c>
      <c r="O449">
        <v>111162063</v>
      </c>
      <c r="P449">
        <v>111162063</v>
      </c>
      <c r="Q449">
        <v>111162063</v>
      </c>
      <c r="R449">
        <v>111162063</v>
      </c>
      <c r="S449">
        <v>111162063</v>
      </c>
    </row>
    <row r="450" spans="1:19" hidden="1" x14ac:dyDescent="0.25">
      <c r="A450">
        <v>2021</v>
      </c>
      <c r="B450" t="s">
        <v>936</v>
      </c>
      <c r="C450" t="s">
        <v>937</v>
      </c>
      <c r="D450" t="s">
        <v>1917</v>
      </c>
      <c r="E450" t="s">
        <v>1046</v>
      </c>
      <c r="F450" t="s">
        <v>957</v>
      </c>
      <c r="G450" t="s">
        <v>958</v>
      </c>
      <c r="H450" t="s">
        <v>1924</v>
      </c>
      <c r="I450" t="s">
        <v>1047</v>
      </c>
      <c r="J450" t="s">
        <v>1715</v>
      </c>
      <c r="K450" t="s">
        <v>1919</v>
      </c>
      <c r="L450" t="s">
        <v>1926</v>
      </c>
      <c r="M450">
        <v>0</v>
      </c>
      <c r="N450">
        <v>23949007</v>
      </c>
      <c r="O450">
        <v>23949007</v>
      </c>
      <c r="P450">
        <v>23949007</v>
      </c>
      <c r="Q450">
        <v>23949007</v>
      </c>
      <c r="R450">
        <v>23949007</v>
      </c>
      <c r="S450">
        <v>23949007</v>
      </c>
    </row>
    <row r="451" spans="1:19" hidden="1" x14ac:dyDescent="0.25">
      <c r="A451">
        <v>2021</v>
      </c>
      <c r="B451" t="s">
        <v>936</v>
      </c>
      <c r="C451" t="s">
        <v>937</v>
      </c>
      <c r="D451" t="s">
        <v>1917</v>
      </c>
      <c r="E451" t="s">
        <v>1048</v>
      </c>
      <c r="F451" t="s">
        <v>957</v>
      </c>
      <c r="G451" t="s">
        <v>958</v>
      </c>
      <c r="H451" t="s">
        <v>1924</v>
      </c>
      <c r="I451" t="s">
        <v>1049</v>
      </c>
      <c r="J451" t="s">
        <v>1715</v>
      </c>
      <c r="K451" t="s">
        <v>1919</v>
      </c>
      <c r="L451" t="s">
        <v>1926</v>
      </c>
      <c r="M451">
        <v>0</v>
      </c>
      <c r="N451">
        <v>72759874</v>
      </c>
      <c r="O451">
        <v>72759874</v>
      </c>
      <c r="P451">
        <v>72759874</v>
      </c>
      <c r="Q451">
        <v>72759874</v>
      </c>
      <c r="R451">
        <v>72759874</v>
      </c>
      <c r="S451">
        <v>72759874</v>
      </c>
    </row>
    <row r="452" spans="1:19" hidden="1" x14ac:dyDescent="0.25">
      <c r="A452">
        <v>2021</v>
      </c>
      <c r="B452" t="s">
        <v>936</v>
      </c>
      <c r="C452" t="s">
        <v>937</v>
      </c>
      <c r="D452" t="s">
        <v>1917</v>
      </c>
      <c r="E452" t="s">
        <v>1050</v>
      </c>
      <c r="F452" t="s">
        <v>939</v>
      </c>
      <c r="G452" t="s">
        <v>940</v>
      </c>
      <c r="H452" t="s">
        <v>1918</v>
      </c>
      <c r="I452" t="s">
        <v>1051</v>
      </c>
      <c r="J452" t="s">
        <v>1715</v>
      </c>
      <c r="K452" t="s">
        <v>1919</v>
      </c>
      <c r="L452" t="s">
        <v>1923</v>
      </c>
      <c r="M452">
        <v>380318231</v>
      </c>
      <c r="N452">
        <v>-38318231</v>
      </c>
      <c r="O452">
        <v>342000000</v>
      </c>
      <c r="P452">
        <v>338966666</v>
      </c>
      <c r="Q452">
        <v>338359999</v>
      </c>
      <c r="R452">
        <v>333559999</v>
      </c>
      <c r="S452">
        <v>270300000</v>
      </c>
    </row>
    <row r="453" spans="1:19" hidden="1" x14ac:dyDescent="0.25">
      <c r="A453">
        <v>2021</v>
      </c>
      <c r="B453" t="s">
        <v>936</v>
      </c>
      <c r="C453" t="s">
        <v>937</v>
      </c>
      <c r="D453" t="s">
        <v>1917</v>
      </c>
      <c r="E453" t="s">
        <v>1052</v>
      </c>
      <c r="F453" t="s">
        <v>939</v>
      </c>
      <c r="G453" t="s">
        <v>940</v>
      </c>
      <c r="H453" t="s">
        <v>1918</v>
      </c>
      <c r="I453" t="s">
        <v>1053</v>
      </c>
      <c r="J453" t="s">
        <v>1715</v>
      </c>
      <c r="K453" t="s">
        <v>1919</v>
      </c>
      <c r="L453" t="s">
        <v>1930</v>
      </c>
      <c r="M453">
        <v>217363641</v>
      </c>
      <c r="N453">
        <v>0</v>
      </c>
      <c r="O453">
        <v>217363641</v>
      </c>
      <c r="P453">
        <v>207446975</v>
      </c>
      <c r="Q453">
        <v>202196974</v>
      </c>
      <c r="R453">
        <v>201496974</v>
      </c>
      <c r="S453">
        <v>192863641</v>
      </c>
    </row>
    <row r="454" spans="1:19" hidden="1" x14ac:dyDescent="0.25">
      <c r="A454">
        <v>2021</v>
      </c>
      <c r="B454" t="s">
        <v>936</v>
      </c>
      <c r="C454" t="s">
        <v>937</v>
      </c>
      <c r="D454" t="s">
        <v>1917</v>
      </c>
      <c r="E454" t="s">
        <v>1054</v>
      </c>
      <c r="F454" t="s">
        <v>939</v>
      </c>
      <c r="G454" t="s">
        <v>940</v>
      </c>
      <c r="H454" t="s">
        <v>1918</v>
      </c>
      <c r="I454" t="s">
        <v>1055</v>
      </c>
      <c r="J454" t="s">
        <v>1715</v>
      </c>
      <c r="K454" t="s">
        <v>1919</v>
      </c>
      <c r="L454" t="s">
        <v>1930</v>
      </c>
      <c r="M454">
        <v>450000000</v>
      </c>
      <c r="N454">
        <v>0</v>
      </c>
      <c r="O454">
        <v>450000000</v>
      </c>
      <c r="P454">
        <v>385966666</v>
      </c>
      <c r="Q454">
        <v>369539999</v>
      </c>
      <c r="R454">
        <v>273903333</v>
      </c>
      <c r="S454">
        <v>156800000</v>
      </c>
    </row>
    <row r="455" spans="1:19" hidden="1" x14ac:dyDescent="0.25">
      <c r="A455">
        <v>2021</v>
      </c>
      <c r="B455" t="s">
        <v>936</v>
      </c>
      <c r="C455" t="s">
        <v>937</v>
      </c>
      <c r="D455" t="s">
        <v>1917</v>
      </c>
      <c r="E455" t="s">
        <v>1056</v>
      </c>
      <c r="F455" t="s">
        <v>939</v>
      </c>
      <c r="G455" t="s">
        <v>940</v>
      </c>
      <c r="H455" t="s">
        <v>1918</v>
      </c>
      <c r="I455" t="s">
        <v>1057</v>
      </c>
      <c r="J455" t="s">
        <v>1715</v>
      </c>
      <c r="K455" t="s">
        <v>1919</v>
      </c>
      <c r="L455" t="s">
        <v>1930</v>
      </c>
      <c r="M455">
        <v>250000000</v>
      </c>
      <c r="N455">
        <v>-45000000</v>
      </c>
      <c r="O455">
        <v>205000000</v>
      </c>
      <c r="P455">
        <v>197000000</v>
      </c>
      <c r="Q455">
        <v>197000000</v>
      </c>
      <c r="R455">
        <v>161000000</v>
      </c>
      <c r="S455">
        <v>149000000</v>
      </c>
    </row>
    <row r="456" spans="1:19" hidden="1" x14ac:dyDescent="0.25">
      <c r="A456">
        <v>2021</v>
      </c>
      <c r="B456" t="s">
        <v>936</v>
      </c>
      <c r="C456" t="s">
        <v>937</v>
      </c>
      <c r="D456" t="s">
        <v>1917</v>
      </c>
      <c r="E456" t="s">
        <v>1058</v>
      </c>
      <c r="F456" t="s">
        <v>939</v>
      </c>
      <c r="G456" t="s">
        <v>940</v>
      </c>
      <c r="H456" t="s">
        <v>1918</v>
      </c>
      <c r="I456" t="s">
        <v>1059</v>
      </c>
      <c r="J456" t="s">
        <v>1715</v>
      </c>
      <c r="K456" t="s">
        <v>1919</v>
      </c>
      <c r="L456" t="s">
        <v>1926</v>
      </c>
      <c r="M456">
        <v>247363641</v>
      </c>
      <c r="N456">
        <v>-1363641</v>
      </c>
      <c r="O456">
        <v>246000000</v>
      </c>
      <c r="P456">
        <v>246000000</v>
      </c>
      <c r="Q456">
        <v>243200000</v>
      </c>
      <c r="R456">
        <v>243200000</v>
      </c>
      <c r="S456">
        <v>225800000</v>
      </c>
    </row>
    <row r="457" spans="1:19" hidden="1" x14ac:dyDescent="0.25">
      <c r="A457">
        <v>2021</v>
      </c>
      <c r="B457" t="s">
        <v>936</v>
      </c>
      <c r="C457" t="s">
        <v>937</v>
      </c>
      <c r="D457" t="s">
        <v>1917</v>
      </c>
      <c r="E457" t="s">
        <v>1060</v>
      </c>
      <c r="F457" t="s">
        <v>939</v>
      </c>
      <c r="G457" t="s">
        <v>940</v>
      </c>
      <c r="H457" t="s">
        <v>1918</v>
      </c>
      <c r="I457" t="s">
        <v>1061</v>
      </c>
      <c r="J457" t="s">
        <v>1715</v>
      </c>
      <c r="K457" t="s">
        <v>1919</v>
      </c>
      <c r="L457" t="s">
        <v>1926</v>
      </c>
      <c r="M457">
        <v>268000000</v>
      </c>
      <c r="N457">
        <v>-24400000</v>
      </c>
      <c r="O457">
        <v>243600000</v>
      </c>
      <c r="P457">
        <v>243600000</v>
      </c>
      <c r="Q457">
        <v>220533333</v>
      </c>
      <c r="R457">
        <v>211600000</v>
      </c>
      <c r="S457">
        <v>211600000</v>
      </c>
    </row>
    <row r="458" spans="1:19" hidden="1" x14ac:dyDescent="0.25">
      <c r="A458">
        <v>2021</v>
      </c>
      <c r="B458" t="s">
        <v>936</v>
      </c>
      <c r="C458" t="s">
        <v>937</v>
      </c>
      <c r="D458" t="s">
        <v>1917</v>
      </c>
      <c r="E458" t="s">
        <v>1062</v>
      </c>
      <c r="F458" t="s">
        <v>939</v>
      </c>
      <c r="G458" t="s">
        <v>940</v>
      </c>
      <c r="H458" t="s">
        <v>1918</v>
      </c>
      <c r="I458" t="s">
        <v>1063</v>
      </c>
      <c r="J458" t="s">
        <v>1715</v>
      </c>
      <c r="K458" t="s">
        <v>1919</v>
      </c>
      <c r="L458" t="s">
        <v>1926</v>
      </c>
      <c r="M458">
        <v>980000000</v>
      </c>
      <c r="N458">
        <v>-202886714</v>
      </c>
      <c r="O458">
        <v>777113286</v>
      </c>
      <c r="P458">
        <v>777113286</v>
      </c>
      <c r="Q458">
        <v>747363285</v>
      </c>
      <c r="R458">
        <v>740296619</v>
      </c>
      <c r="S458">
        <v>687013286</v>
      </c>
    </row>
    <row r="459" spans="1:19" hidden="1" x14ac:dyDescent="0.25">
      <c r="A459">
        <v>2021</v>
      </c>
      <c r="B459" t="s">
        <v>936</v>
      </c>
      <c r="C459" t="s">
        <v>937</v>
      </c>
      <c r="D459" t="s">
        <v>1917</v>
      </c>
      <c r="E459" t="s">
        <v>1064</v>
      </c>
      <c r="F459" t="s">
        <v>939</v>
      </c>
      <c r="G459" t="s">
        <v>940</v>
      </c>
      <c r="H459" t="s">
        <v>1918</v>
      </c>
      <c r="I459" t="s">
        <v>1065</v>
      </c>
      <c r="J459" t="s">
        <v>1715</v>
      </c>
      <c r="K459" t="s">
        <v>1919</v>
      </c>
      <c r="L459" t="s">
        <v>1926</v>
      </c>
      <c r="M459">
        <v>301000000</v>
      </c>
      <c r="N459">
        <v>-20000000</v>
      </c>
      <c r="O459">
        <v>281000000</v>
      </c>
      <c r="P459">
        <v>253000000</v>
      </c>
      <c r="Q459">
        <v>246000000</v>
      </c>
      <c r="R459">
        <v>246000000</v>
      </c>
      <c r="S459">
        <v>214871562.40000001</v>
      </c>
    </row>
    <row r="460" spans="1:19" hidden="1" x14ac:dyDescent="0.25">
      <c r="A460">
        <v>2021</v>
      </c>
      <c r="B460" t="s">
        <v>936</v>
      </c>
      <c r="C460" t="s">
        <v>937</v>
      </c>
      <c r="D460" t="s">
        <v>1917</v>
      </c>
      <c r="E460" t="s">
        <v>1066</v>
      </c>
      <c r="F460" t="s">
        <v>939</v>
      </c>
      <c r="G460" t="s">
        <v>940</v>
      </c>
      <c r="H460" t="s">
        <v>1918</v>
      </c>
      <c r="I460" t="s">
        <v>1067</v>
      </c>
      <c r="J460" t="s">
        <v>1715</v>
      </c>
      <c r="K460" t="s">
        <v>1919</v>
      </c>
      <c r="L460" t="s">
        <v>1926</v>
      </c>
      <c r="M460">
        <v>520000000</v>
      </c>
      <c r="N460">
        <v>0</v>
      </c>
      <c r="O460">
        <v>520000000</v>
      </c>
      <c r="P460">
        <v>508419999</v>
      </c>
      <c r="Q460">
        <v>506366531</v>
      </c>
      <c r="R460">
        <v>484487501</v>
      </c>
      <c r="S460">
        <v>433004800</v>
      </c>
    </row>
    <row r="461" spans="1:19" hidden="1" x14ac:dyDescent="0.25">
      <c r="A461">
        <v>2021</v>
      </c>
      <c r="B461" t="s">
        <v>936</v>
      </c>
      <c r="C461" t="s">
        <v>937</v>
      </c>
      <c r="D461" t="s">
        <v>1917</v>
      </c>
      <c r="E461" t="s">
        <v>1068</v>
      </c>
      <c r="F461" t="s">
        <v>939</v>
      </c>
      <c r="G461" t="s">
        <v>940</v>
      </c>
      <c r="H461" t="s">
        <v>1918</v>
      </c>
      <c r="I461" t="s">
        <v>1069</v>
      </c>
      <c r="J461" t="s">
        <v>1715</v>
      </c>
      <c r="K461" t="s">
        <v>1919</v>
      </c>
      <c r="L461" t="s">
        <v>1931</v>
      </c>
      <c r="M461">
        <v>367363633</v>
      </c>
      <c r="N461">
        <v>0</v>
      </c>
      <c r="O461">
        <v>367363633</v>
      </c>
      <c r="P461">
        <v>195149998</v>
      </c>
      <c r="Q461">
        <v>195149998</v>
      </c>
      <c r="R461">
        <v>183983332</v>
      </c>
      <c r="S461">
        <v>160816666</v>
      </c>
    </row>
    <row r="462" spans="1:19" hidden="1" x14ac:dyDescent="0.25">
      <c r="A462">
        <v>2021</v>
      </c>
      <c r="B462" t="s">
        <v>936</v>
      </c>
      <c r="C462" t="s">
        <v>937</v>
      </c>
      <c r="D462" t="s">
        <v>1917</v>
      </c>
      <c r="E462" t="s">
        <v>1070</v>
      </c>
      <c r="F462" t="s">
        <v>1071</v>
      </c>
      <c r="G462" t="s">
        <v>1072</v>
      </c>
      <c r="H462" t="s">
        <v>1934</v>
      </c>
      <c r="I462" t="s">
        <v>1073</v>
      </c>
      <c r="J462" t="s">
        <v>1715</v>
      </c>
      <c r="K462" t="s">
        <v>1919</v>
      </c>
      <c r="L462" t="s">
        <v>1928</v>
      </c>
      <c r="M462">
        <v>417717915</v>
      </c>
      <c r="N462">
        <v>0</v>
      </c>
      <c r="O462">
        <v>417717915</v>
      </c>
      <c r="P462">
        <v>317886665</v>
      </c>
      <c r="Q462">
        <v>317886665</v>
      </c>
      <c r="R462">
        <v>317886665</v>
      </c>
      <c r="S462">
        <v>311109999</v>
      </c>
    </row>
    <row r="463" spans="1:19" hidden="1" x14ac:dyDescent="0.25">
      <c r="A463">
        <v>2021</v>
      </c>
      <c r="B463" t="s">
        <v>936</v>
      </c>
      <c r="C463" t="s">
        <v>937</v>
      </c>
      <c r="D463" t="s">
        <v>1917</v>
      </c>
      <c r="E463" t="s">
        <v>1074</v>
      </c>
      <c r="F463" t="s">
        <v>1071</v>
      </c>
      <c r="G463" t="s">
        <v>1072</v>
      </c>
      <c r="H463" t="s">
        <v>1934</v>
      </c>
      <c r="I463" t="s">
        <v>1075</v>
      </c>
      <c r="J463" t="s">
        <v>1715</v>
      </c>
      <c r="K463" t="s">
        <v>1919</v>
      </c>
      <c r="L463" t="s">
        <v>1928</v>
      </c>
      <c r="M463">
        <v>0</v>
      </c>
      <c r="N463">
        <v>404373587</v>
      </c>
      <c r="O463">
        <v>404373587</v>
      </c>
      <c r="P463">
        <v>404373587</v>
      </c>
      <c r="Q463">
        <v>404373587</v>
      </c>
      <c r="R463">
        <v>404373587</v>
      </c>
      <c r="S463">
        <v>404373587</v>
      </c>
    </row>
    <row r="464" spans="1:19" hidden="1" x14ac:dyDescent="0.25">
      <c r="A464">
        <v>2021</v>
      </c>
      <c r="B464" t="s">
        <v>936</v>
      </c>
      <c r="C464" t="s">
        <v>937</v>
      </c>
      <c r="D464" t="s">
        <v>1917</v>
      </c>
      <c r="E464" t="s">
        <v>1076</v>
      </c>
      <c r="F464" t="s">
        <v>1071</v>
      </c>
      <c r="G464" t="s">
        <v>1072</v>
      </c>
      <c r="H464" t="s">
        <v>1934</v>
      </c>
      <c r="I464" t="s">
        <v>1077</v>
      </c>
      <c r="J464" t="s">
        <v>1715</v>
      </c>
      <c r="K464" t="s">
        <v>1919</v>
      </c>
      <c r="L464" t="s">
        <v>1928</v>
      </c>
      <c r="M464">
        <v>0</v>
      </c>
      <c r="N464">
        <v>90119284.819999993</v>
      </c>
      <c r="O464">
        <v>90119284.819999993</v>
      </c>
      <c r="P464">
        <v>90119000</v>
      </c>
      <c r="Q464">
        <v>90119000</v>
      </c>
      <c r="R464">
        <v>90119000</v>
      </c>
      <c r="S464">
        <v>90119000</v>
      </c>
    </row>
    <row r="465" spans="1:19" hidden="1" x14ac:dyDescent="0.25">
      <c r="A465">
        <v>2021</v>
      </c>
      <c r="B465" t="s">
        <v>936</v>
      </c>
      <c r="C465" t="s">
        <v>937</v>
      </c>
      <c r="D465" t="s">
        <v>1917</v>
      </c>
      <c r="E465" t="s">
        <v>1078</v>
      </c>
      <c r="F465" t="s">
        <v>1071</v>
      </c>
      <c r="G465" t="s">
        <v>1072</v>
      </c>
      <c r="H465" t="s">
        <v>1934</v>
      </c>
      <c r="I465" t="s">
        <v>1079</v>
      </c>
      <c r="J465" t="s">
        <v>1715</v>
      </c>
      <c r="K465" t="s">
        <v>1919</v>
      </c>
      <c r="L465" t="s">
        <v>1927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</row>
    <row r="466" spans="1:19" hidden="1" x14ac:dyDescent="0.25">
      <c r="A466">
        <v>2021</v>
      </c>
      <c r="B466" t="s">
        <v>936</v>
      </c>
      <c r="C466" t="s">
        <v>937</v>
      </c>
      <c r="D466" t="s">
        <v>1917</v>
      </c>
      <c r="E466" t="s">
        <v>1080</v>
      </c>
      <c r="F466" t="s">
        <v>1071</v>
      </c>
      <c r="G466" t="s">
        <v>1072</v>
      </c>
      <c r="H466" t="s">
        <v>1934</v>
      </c>
      <c r="I466" t="s">
        <v>1081</v>
      </c>
      <c r="J466" t="s">
        <v>1715</v>
      </c>
      <c r="K466" t="s">
        <v>1919</v>
      </c>
      <c r="L466" t="s">
        <v>1921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</row>
    <row r="467" spans="1:19" hidden="1" x14ac:dyDescent="0.25">
      <c r="A467">
        <v>2021</v>
      </c>
      <c r="B467" t="s">
        <v>936</v>
      </c>
      <c r="C467" t="s">
        <v>937</v>
      </c>
      <c r="D467" t="s">
        <v>1917</v>
      </c>
      <c r="E467" t="s">
        <v>1082</v>
      </c>
      <c r="F467" t="s">
        <v>1071</v>
      </c>
      <c r="G467" t="s">
        <v>1072</v>
      </c>
      <c r="H467" t="s">
        <v>1934</v>
      </c>
      <c r="I467" t="s">
        <v>1083</v>
      </c>
      <c r="J467" t="s">
        <v>1715</v>
      </c>
      <c r="K467" t="s">
        <v>1919</v>
      </c>
      <c r="L467" t="s">
        <v>1926</v>
      </c>
      <c r="M467">
        <v>0</v>
      </c>
      <c r="N467">
        <v>0.18</v>
      </c>
      <c r="O467">
        <v>0.18</v>
      </c>
      <c r="P467">
        <v>0</v>
      </c>
      <c r="Q467">
        <v>0</v>
      </c>
      <c r="R467">
        <v>0</v>
      </c>
      <c r="S467">
        <v>0</v>
      </c>
    </row>
    <row r="468" spans="1:19" hidden="1" x14ac:dyDescent="0.25">
      <c r="A468">
        <v>2021</v>
      </c>
      <c r="B468" t="s">
        <v>936</v>
      </c>
      <c r="C468" t="s">
        <v>937</v>
      </c>
      <c r="D468" t="s">
        <v>1917</v>
      </c>
      <c r="E468" t="s">
        <v>1084</v>
      </c>
      <c r="F468" t="s">
        <v>1071</v>
      </c>
      <c r="G468" t="s">
        <v>1072</v>
      </c>
      <c r="H468" t="s">
        <v>1934</v>
      </c>
      <c r="I468" t="s">
        <v>1085</v>
      </c>
      <c r="J468" t="s">
        <v>1715</v>
      </c>
      <c r="K468" t="s">
        <v>1919</v>
      </c>
      <c r="L468" t="s">
        <v>1928</v>
      </c>
      <c r="M468">
        <v>0</v>
      </c>
      <c r="N468">
        <v>84936679</v>
      </c>
      <c r="O468">
        <v>84936679</v>
      </c>
      <c r="P468">
        <v>84936673</v>
      </c>
      <c r="Q468">
        <v>84936673</v>
      </c>
      <c r="R468">
        <v>84936673</v>
      </c>
      <c r="S468">
        <v>0</v>
      </c>
    </row>
    <row r="469" spans="1:19" hidden="1" x14ac:dyDescent="0.25">
      <c r="A469">
        <v>2021</v>
      </c>
      <c r="B469" t="s">
        <v>936</v>
      </c>
      <c r="C469" t="s">
        <v>937</v>
      </c>
      <c r="D469" t="s">
        <v>1917</v>
      </c>
      <c r="E469" t="s">
        <v>1086</v>
      </c>
      <c r="F469" t="s">
        <v>399</v>
      </c>
      <c r="G469" t="s">
        <v>400</v>
      </c>
      <c r="H469" t="s">
        <v>1806</v>
      </c>
      <c r="I469" t="s">
        <v>1087</v>
      </c>
      <c r="J469" t="s">
        <v>1715</v>
      </c>
      <c r="K469" t="s">
        <v>1919</v>
      </c>
      <c r="L469" t="s">
        <v>1928</v>
      </c>
      <c r="M469">
        <v>0</v>
      </c>
      <c r="N469">
        <v>9668016</v>
      </c>
      <c r="O469">
        <v>9668016</v>
      </c>
      <c r="P469">
        <v>9668016</v>
      </c>
      <c r="Q469">
        <v>9668016</v>
      </c>
      <c r="R469">
        <v>9668016</v>
      </c>
      <c r="S469">
        <v>0</v>
      </c>
    </row>
    <row r="470" spans="1:19" hidden="1" x14ac:dyDescent="0.25">
      <c r="A470">
        <v>2021</v>
      </c>
      <c r="B470" t="s">
        <v>936</v>
      </c>
      <c r="C470" t="s">
        <v>937</v>
      </c>
      <c r="D470" t="s">
        <v>1917</v>
      </c>
      <c r="E470" t="s">
        <v>1088</v>
      </c>
      <c r="F470" t="s">
        <v>399</v>
      </c>
      <c r="G470" t="s">
        <v>400</v>
      </c>
      <c r="H470" t="s">
        <v>1806</v>
      </c>
      <c r="I470" t="s">
        <v>1089</v>
      </c>
      <c r="J470" t="s">
        <v>1715</v>
      </c>
      <c r="K470" t="s">
        <v>1919</v>
      </c>
      <c r="L470" t="s">
        <v>1928</v>
      </c>
      <c r="M470">
        <v>0</v>
      </c>
      <c r="N470">
        <v>32487901</v>
      </c>
      <c r="O470">
        <v>32487901</v>
      </c>
      <c r="P470">
        <v>32487901</v>
      </c>
      <c r="Q470">
        <v>32170218</v>
      </c>
      <c r="R470">
        <v>32170218</v>
      </c>
      <c r="S470">
        <v>0</v>
      </c>
    </row>
    <row r="471" spans="1:19" hidden="1" x14ac:dyDescent="0.25">
      <c r="A471">
        <v>2021</v>
      </c>
      <c r="B471" t="s">
        <v>936</v>
      </c>
      <c r="C471" t="s">
        <v>937</v>
      </c>
      <c r="D471" t="s">
        <v>1917</v>
      </c>
      <c r="E471" t="s">
        <v>1090</v>
      </c>
      <c r="F471" t="s">
        <v>1091</v>
      </c>
      <c r="G471" t="s">
        <v>1092</v>
      </c>
      <c r="H471" t="s">
        <v>1935</v>
      </c>
      <c r="I471" t="s">
        <v>1093</v>
      </c>
      <c r="J471" t="s">
        <v>1715</v>
      </c>
      <c r="K471" t="s">
        <v>1919</v>
      </c>
      <c r="L471" t="s">
        <v>1928</v>
      </c>
      <c r="M471">
        <v>1871788411</v>
      </c>
      <c r="N471">
        <v>0</v>
      </c>
      <c r="O471">
        <v>1871788411</v>
      </c>
      <c r="P471">
        <v>0</v>
      </c>
      <c r="Q471">
        <v>0</v>
      </c>
      <c r="R471">
        <v>0</v>
      </c>
      <c r="S471">
        <v>0</v>
      </c>
    </row>
    <row r="472" spans="1:19" hidden="1" x14ac:dyDescent="0.25">
      <c r="A472">
        <v>2021</v>
      </c>
      <c r="B472" t="s">
        <v>936</v>
      </c>
      <c r="C472" t="s">
        <v>937</v>
      </c>
      <c r="D472" t="s">
        <v>1917</v>
      </c>
      <c r="E472" t="s">
        <v>1094</v>
      </c>
      <c r="F472" t="s">
        <v>1095</v>
      </c>
      <c r="G472" t="s">
        <v>1096</v>
      </c>
      <c r="H472" t="s">
        <v>1936</v>
      </c>
      <c r="I472" t="s">
        <v>1097</v>
      </c>
      <c r="J472" t="s">
        <v>1715</v>
      </c>
      <c r="K472" t="s">
        <v>1919</v>
      </c>
      <c r="L472" t="s">
        <v>1928</v>
      </c>
      <c r="M472">
        <v>0</v>
      </c>
      <c r="N472">
        <v>164248166</v>
      </c>
      <c r="O472">
        <v>164248166</v>
      </c>
      <c r="P472">
        <v>164248166</v>
      </c>
      <c r="Q472">
        <v>164248166</v>
      </c>
      <c r="R472">
        <v>164248166</v>
      </c>
      <c r="S472">
        <v>164248166</v>
      </c>
    </row>
    <row r="473" spans="1:19" hidden="1" x14ac:dyDescent="0.25">
      <c r="A473">
        <v>2021</v>
      </c>
      <c r="B473" t="s">
        <v>936</v>
      </c>
      <c r="C473" t="s">
        <v>937</v>
      </c>
      <c r="D473" t="s">
        <v>1917</v>
      </c>
      <c r="E473" t="s">
        <v>1098</v>
      </c>
      <c r="F473" t="s">
        <v>1099</v>
      </c>
      <c r="G473" t="s">
        <v>1100</v>
      </c>
      <c r="H473" t="s">
        <v>1937</v>
      </c>
      <c r="I473" t="s">
        <v>1101</v>
      </c>
      <c r="J473" t="s">
        <v>1715</v>
      </c>
      <c r="K473" t="s">
        <v>1919</v>
      </c>
      <c r="L473" t="s">
        <v>1928</v>
      </c>
      <c r="M473">
        <v>0</v>
      </c>
      <c r="N473">
        <v>575501681</v>
      </c>
      <c r="O473">
        <v>575501681</v>
      </c>
      <c r="P473">
        <v>575501681</v>
      </c>
      <c r="Q473">
        <v>575501681</v>
      </c>
      <c r="R473">
        <v>575501681</v>
      </c>
      <c r="S473">
        <v>51240762</v>
      </c>
    </row>
    <row r="474" spans="1:19" hidden="1" x14ac:dyDescent="0.25">
      <c r="A474">
        <v>2021</v>
      </c>
      <c r="B474" t="s">
        <v>936</v>
      </c>
      <c r="C474" t="s">
        <v>937</v>
      </c>
      <c r="D474" t="s">
        <v>1917</v>
      </c>
      <c r="E474" t="s">
        <v>1102</v>
      </c>
      <c r="F474" t="s">
        <v>1103</v>
      </c>
      <c r="G474" t="s">
        <v>1104</v>
      </c>
      <c r="H474" t="s">
        <v>1938</v>
      </c>
      <c r="I474" t="s">
        <v>1105</v>
      </c>
      <c r="J474" t="s">
        <v>1715</v>
      </c>
      <c r="K474" t="s">
        <v>1919</v>
      </c>
      <c r="L474" t="s">
        <v>1928</v>
      </c>
      <c r="M474">
        <v>0</v>
      </c>
      <c r="N474">
        <v>94190347.829999998</v>
      </c>
      <c r="O474">
        <v>94190347.829999998</v>
      </c>
      <c r="P474">
        <v>94190347.829999998</v>
      </c>
      <c r="Q474">
        <v>94190347</v>
      </c>
      <c r="R474">
        <v>94190347</v>
      </c>
      <c r="S474">
        <v>0</v>
      </c>
    </row>
    <row r="475" spans="1:19" hidden="1" x14ac:dyDescent="0.25">
      <c r="A475">
        <v>2021</v>
      </c>
      <c r="B475" t="s">
        <v>936</v>
      </c>
      <c r="C475" t="s">
        <v>937</v>
      </c>
      <c r="D475" t="s">
        <v>1917</v>
      </c>
      <c r="E475" t="s">
        <v>1106</v>
      </c>
      <c r="F475" t="s">
        <v>545</v>
      </c>
      <c r="G475" t="s">
        <v>546</v>
      </c>
      <c r="H475" t="s">
        <v>1845</v>
      </c>
      <c r="I475" t="s">
        <v>1107</v>
      </c>
      <c r="J475" t="s">
        <v>1715</v>
      </c>
      <c r="K475" t="s">
        <v>1919</v>
      </c>
      <c r="L475" t="s">
        <v>1928</v>
      </c>
      <c r="M475">
        <v>0</v>
      </c>
      <c r="N475">
        <v>1446156766.5999999</v>
      </c>
      <c r="O475">
        <v>1446156766.5999999</v>
      </c>
      <c r="P475">
        <v>1446156766.5999999</v>
      </c>
      <c r="Q475">
        <v>1446156766.5999999</v>
      </c>
      <c r="R475">
        <v>1441335366</v>
      </c>
      <c r="S475">
        <v>0</v>
      </c>
    </row>
    <row r="476" spans="1:19" hidden="1" x14ac:dyDescent="0.25">
      <c r="A476">
        <v>2021</v>
      </c>
      <c r="B476" t="s">
        <v>936</v>
      </c>
      <c r="C476" t="s">
        <v>937</v>
      </c>
      <c r="D476" t="s">
        <v>1917</v>
      </c>
      <c r="E476" t="s">
        <v>1108</v>
      </c>
      <c r="F476" t="s">
        <v>1109</v>
      </c>
      <c r="G476" t="s">
        <v>1110</v>
      </c>
      <c r="H476" t="s">
        <v>1939</v>
      </c>
      <c r="I476" t="s">
        <v>1111</v>
      </c>
      <c r="J476" t="s">
        <v>1715</v>
      </c>
      <c r="K476" t="s">
        <v>1919</v>
      </c>
      <c r="L476" t="s">
        <v>1928</v>
      </c>
      <c r="M476">
        <v>0</v>
      </c>
      <c r="N476">
        <v>475072407</v>
      </c>
      <c r="O476">
        <v>475072407</v>
      </c>
      <c r="P476">
        <v>475072407</v>
      </c>
      <c r="Q476">
        <v>475072407</v>
      </c>
      <c r="R476">
        <v>475072407</v>
      </c>
      <c r="S476">
        <v>475072407</v>
      </c>
    </row>
    <row r="477" spans="1:19" hidden="1" x14ac:dyDescent="0.25">
      <c r="A477">
        <v>2021</v>
      </c>
      <c r="B477" t="s">
        <v>936</v>
      </c>
      <c r="C477" t="s">
        <v>937</v>
      </c>
      <c r="D477" t="s">
        <v>1917</v>
      </c>
      <c r="E477" t="s">
        <v>1112</v>
      </c>
      <c r="F477" t="s">
        <v>1109</v>
      </c>
      <c r="G477" t="s">
        <v>1110</v>
      </c>
      <c r="H477" t="s">
        <v>1939</v>
      </c>
      <c r="I477" t="s">
        <v>1113</v>
      </c>
      <c r="J477" t="s">
        <v>1715</v>
      </c>
      <c r="K477" t="s">
        <v>1919</v>
      </c>
      <c r="L477" t="s">
        <v>1928</v>
      </c>
      <c r="M477">
        <v>0</v>
      </c>
      <c r="N477">
        <v>2589864000</v>
      </c>
      <c r="O477">
        <v>2589864000</v>
      </c>
      <c r="P477">
        <v>2589864000</v>
      </c>
      <c r="Q477">
        <v>2589864000</v>
      </c>
      <c r="R477">
        <v>2589864000</v>
      </c>
      <c r="S477">
        <v>0</v>
      </c>
    </row>
    <row r="478" spans="1:19" hidden="1" x14ac:dyDescent="0.25">
      <c r="A478">
        <v>2021</v>
      </c>
      <c r="B478" t="s">
        <v>936</v>
      </c>
      <c r="C478" t="s">
        <v>937</v>
      </c>
      <c r="D478" t="s">
        <v>1917</v>
      </c>
      <c r="E478" t="s">
        <v>1114</v>
      </c>
      <c r="F478" t="s">
        <v>1109</v>
      </c>
      <c r="G478" t="s">
        <v>1110</v>
      </c>
      <c r="H478" t="s">
        <v>1939</v>
      </c>
      <c r="I478" t="s">
        <v>1115</v>
      </c>
      <c r="J478" t="s">
        <v>1715</v>
      </c>
      <c r="K478" t="s">
        <v>1919</v>
      </c>
      <c r="L478" t="s">
        <v>1928</v>
      </c>
      <c r="M478">
        <v>371769147031</v>
      </c>
      <c r="N478">
        <v>0</v>
      </c>
      <c r="O478">
        <v>371769147031</v>
      </c>
      <c r="P478">
        <v>371769147031</v>
      </c>
      <c r="Q478">
        <v>371769147031</v>
      </c>
      <c r="R478">
        <v>371769147031</v>
      </c>
      <c r="S478">
        <v>371769147031</v>
      </c>
    </row>
    <row r="479" spans="1:19" hidden="1" x14ac:dyDescent="0.25">
      <c r="A479">
        <v>2021</v>
      </c>
      <c r="B479" t="s">
        <v>936</v>
      </c>
      <c r="C479" t="s">
        <v>937</v>
      </c>
      <c r="D479" t="s">
        <v>1917</v>
      </c>
      <c r="E479" t="s">
        <v>1116</v>
      </c>
      <c r="F479" t="s">
        <v>1109</v>
      </c>
      <c r="G479" t="s">
        <v>1110</v>
      </c>
      <c r="H479" t="s">
        <v>1939</v>
      </c>
      <c r="I479" t="s">
        <v>1117</v>
      </c>
      <c r="J479" t="s">
        <v>1715</v>
      </c>
      <c r="K479" t="s">
        <v>1919</v>
      </c>
      <c r="L479" t="s">
        <v>1928</v>
      </c>
      <c r="M479">
        <v>2446980424</v>
      </c>
      <c r="N479">
        <v>0</v>
      </c>
      <c r="O479">
        <v>2446980424</v>
      </c>
      <c r="P479">
        <v>2422994299</v>
      </c>
      <c r="Q479">
        <v>2422994298.96</v>
      </c>
      <c r="R479">
        <v>2422994298.96</v>
      </c>
      <c r="S479">
        <v>2422994298.96</v>
      </c>
    </row>
    <row r="480" spans="1:19" hidden="1" x14ac:dyDescent="0.25">
      <c r="A480">
        <v>2021</v>
      </c>
      <c r="B480" t="s">
        <v>936</v>
      </c>
      <c r="C480" t="s">
        <v>937</v>
      </c>
      <c r="D480" t="s">
        <v>1917</v>
      </c>
      <c r="E480" t="s">
        <v>1118</v>
      </c>
      <c r="F480" t="s">
        <v>1109</v>
      </c>
      <c r="G480" t="s">
        <v>1110</v>
      </c>
      <c r="H480" t="s">
        <v>1939</v>
      </c>
      <c r="I480" t="s">
        <v>1119</v>
      </c>
      <c r="J480" t="s">
        <v>1715</v>
      </c>
      <c r="K480" t="s">
        <v>1919</v>
      </c>
      <c r="L480" t="s">
        <v>1928</v>
      </c>
      <c r="M480">
        <v>0</v>
      </c>
      <c r="N480">
        <v>43764636155</v>
      </c>
      <c r="O480">
        <v>43764636155</v>
      </c>
      <c r="P480">
        <v>43764636155</v>
      </c>
      <c r="Q480">
        <v>43764636155</v>
      </c>
      <c r="R480">
        <v>43764636155</v>
      </c>
      <c r="S480">
        <v>43764636155</v>
      </c>
    </row>
    <row r="481" spans="1:19" hidden="1" x14ac:dyDescent="0.25">
      <c r="A481">
        <v>2021</v>
      </c>
      <c r="B481" t="s">
        <v>936</v>
      </c>
      <c r="C481" t="s">
        <v>937</v>
      </c>
      <c r="D481" t="s">
        <v>1917</v>
      </c>
      <c r="E481" t="s">
        <v>1120</v>
      </c>
      <c r="F481" t="s">
        <v>939</v>
      </c>
      <c r="G481" t="s">
        <v>940</v>
      </c>
      <c r="H481" t="s">
        <v>1918</v>
      </c>
      <c r="I481" t="s">
        <v>1121</v>
      </c>
      <c r="J481" t="s">
        <v>1715</v>
      </c>
      <c r="K481" t="s">
        <v>1919</v>
      </c>
      <c r="L481" t="s">
        <v>1928</v>
      </c>
      <c r="M481">
        <v>0</v>
      </c>
      <c r="N481">
        <v>12117965809</v>
      </c>
      <c r="O481">
        <v>12117965809</v>
      </c>
      <c r="P481">
        <v>12117965802</v>
      </c>
      <c r="Q481">
        <v>12117965802</v>
      </c>
      <c r="R481">
        <v>12117965802</v>
      </c>
      <c r="S481">
        <v>12117965802</v>
      </c>
    </row>
    <row r="482" spans="1:19" hidden="1" x14ac:dyDescent="0.25">
      <c r="A482">
        <v>2021</v>
      </c>
      <c r="B482" t="s">
        <v>936</v>
      </c>
      <c r="C482" t="s">
        <v>937</v>
      </c>
      <c r="D482" t="s">
        <v>1917</v>
      </c>
      <c r="E482" t="s">
        <v>1122</v>
      </c>
      <c r="F482" t="s">
        <v>939</v>
      </c>
      <c r="G482" t="s">
        <v>940</v>
      </c>
      <c r="H482" t="s">
        <v>1918</v>
      </c>
      <c r="I482" t="s">
        <v>1123</v>
      </c>
      <c r="J482" t="s">
        <v>1715</v>
      </c>
      <c r="K482" t="s">
        <v>1919</v>
      </c>
      <c r="L482" t="s">
        <v>1928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</row>
    <row r="483" spans="1:19" hidden="1" x14ac:dyDescent="0.25">
      <c r="A483">
        <v>2021</v>
      </c>
      <c r="B483" t="s">
        <v>936</v>
      </c>
      <c r="C483" t="s">
        <v>937</v>
      </c>
      <c r="D483" t="s">
        <v>1917</v>
      </c>
      <c r="E483" t="s">
        <v>1124</v>
      </c>
      <c r="F483" t="s">
        <v>939</v>
      </c>
      <c r="G483" t="s">
        <v>940</v>
      </c>
      <c r="H483" t="s">
        <v>1918</v>
      </c>
      <c r="I483" t="s">
        <v>1125</v>
      </c>
      <c r="J483" t="s">
        <v>1715</v>
      </c>
      <c r="K483" t="s">
        <v>1919</v>
      </c>
      <c r="L483" t="s">
        <v>1928</v>
      </c>
      <c r="M483">
        <v>0</v>
      </c>
      <c r="N483">
        <v>3231095098</v>
      </c>
      <c r="O483">
        <v>3231095098</v>
      </c>
      <c r="P483">
        <v>3222169203</v>
      </c>
      <c r="Q483">
        <v>3214379134</v>
      </c>
      <c r="R483">
        <v>3150891505</v>
      </c>
      <c r="S483">
        <v>736908072</v>
      </c>
    </row>
    <row r="484" spans="1:19" hidden="1" x14ac:dyDescent="0.25">
      <c r="A484">
        <v>2021</v>
      </c>
      <c r="B484" t="s">
        <v>936</v>
      </c>
      <c r="C484" t="s">
        <v>937</v>
      </c>
      <c r="D484" t="s">
        <v>1917</v>
      </c>
      <c r="E484" t="s">
        <v>1126</v>
      </c>
      <c r="F484" t="s">
        <v>939</v>
      </c>
      <c r="G484" t="s">
        <v>940</v>
      </c>
      <c r="H484" t="s">
        <v>1918</v>
      </c>
      <c r="I484" t="s">
        <v>1127</v>
      </c>
      <c r="J484" t="s">
        <v>1715</v>
      </c>
      <c r="K484" t="s">
        <v>1919</v>
      </c>
      <c r="L484" t="s">
        <v>1928</v>
      </c>
      <c r="M484">
        <v>0</v>
      </c>
      <c r="N484">
        <v>3007553175</v>
      </c>
      <c r="O484">
        <v>3007553175</v>
      </c>
      <c r="P484">
        <v>3007553175</v>
      </c>
      <c r="Q484">
        <v>2962418240</v>
      </c>
      <c r="R484">
        <v>2962418240</v>
      </c>
      <c r="S484">
        <v>1575836153</v>
      </c>
    </row>
    <row r="485" spans="1:19" hidden="1" x14ac:dyDescent="0.25">
      <c r="A485">
        <v>2021</v>
      </c>
      <c r="B485" t="s">
        <v>936</v>
      </c>
      <c r="C485" t="s">
        <v>937</v>
      </c>
      <c r="D485" t="s">
        <v>1917</v>
      </c>
      <c r="E485" t="s">
        <v>1128</v>
      </c>
      <c r="F485" t="s">
        <v>939</v>
      </c>
      <c r="G485" t="s">
        <v>940</v>
      </c>
      <c r="H485" t="s">
        <v>1918</v>
      </c>
      <c r="I485" t="s">
        <v>1129</v>
      </c>
      <c r="J485" t="s">
        <v>1715</v>
      </c>
      <c r="K485" t="s">
        <v>1919</v>
      </c>
      <c r="L485" t="s">
        <v>1928</v>
      </c>
      <c r="M485">
        <v>0</v>
      </c>
      <c r="N485">
        <v>364079350</v>
      </c>
      <c r="O485">
        <v>364079350</v>
      </c>
      <c r="P485">
        <v>364079290</v>
      </c>
      <c r="Q485">
        <v>364079290</v>
      </c>
      <c r="R485">
        <v>364079290</v>
      </c>
      <c r="S485">
        <v>143402463</v>
      </c>
    </row>
    <row r="486" spans="1:19" hidden="1" x14ac:dyDescent="0.25">
      <c r="A486">
        <v>2021</v>
      </c>
      <c r="B486" t="s">
        <v>936</v>
      </c>
      <c r="C486" t="s">
        <v>937</v>
      </c>
      <c r="D486" t="s">
        <v>1917</v>
      </c>
      <c r="E486" t="s">
        <v>1130</v>
      </c>
      <c r="F486" t="s">
        <v>939</v>
      </c>
      <c r="G486" t="s">
        <v>940</v>
      </c>
      <c r="H486" t="s">
        <v>1918</v>
      </c>
      <c r="I486" t="s">
        <v>1131</v>
      </c>
      <c r="J486" t="s">
        <v>1715</v>
      </c>
      <c r="K486" t="s">
        <v>1919</v>
      </c>
      <c r="L486" t="s">
        <v>1928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</row>
    <row r="487" spans="1:19" hidden="1" x14ac:dyDescent="0.25">
      <c r="A487">
        <v>2021</v>
      </c>
      <c r="B487" t="s">
        <v>936</v>
      </c>
      <c r="C487" t="s">
        <v>937</v>
      </c>
      <c r="D487" t="s">
        <v>1917</v>
      </c>
      <c r="E487" t="s">
        <v>1132</v>
      </c>
      <c r="F487" t="s">
        <v>939</v>
      </c>
      <c r="G487" t="s">
        <v>940</v>
      </c>
      <c r="H487" t="s">
        <v>1918</v>
      </c>
      <c r="I487" t="s">
        <v>1133</v>
      </c>
      <c r="J487" t="s">
        <v>1715</v>
      </c>
      <c r="K487" t="s">
        <v>1919</v>
      </c>
      <c r="L487" t="s">
        <v>1928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</row>
    <row r="488" spans="1:19" hidden="1" x14ac:dyDescent="0.25">
      <c r="A488">
        <v>2021</v>
      </c>
      <c r="B488" t="s">
        <v>936</v>
      </c>
      <c r="C488" t="s">
        <v>937</v>
      </c>
      <c r="D488" t="s">
        <v>1917</v>
      </c>
      <c r="E488" t="s">
        <v>1134</v>
      </c>
      <c r="F488" t="s">
        <v>939</v>
      </c>
      <c r="G488" t="s">
        <v>940</v>
      </c>
      <c r="H488" t="s">
        <v>1918</v>
      </c>
      <c r="I488" t="s">
        <v>1135</v>
      </c>
      <c r="J488" t="s">
        <v>1715</v>
      </c>
      <c r="K488" t="s">
        <v>1919</v>
      </c>
      <c r="L488" t="s">
        <v>1928</v>
      </c>
      <c r="M488">
        <v>0</v>
      </c>
      <c r="N488">
        <v>50472363</v>
      </c>
      <c r="O488">
        <v>50472363</v>
      </c>
      <c r="P488">
        <v>50472363</v>
      </c>
      <c r="Q488">
        <v>50472363</v>
      </c>
      <c r="R488">
        <v>50472363</v>
      </c>
      <c r="S488">
        <v>50472363</v>
      </c>
    </row>
    <row r="489" spans="1:19" hidden="1" x14ac:dyDescent="0.25">
      <c r="A489">
        <v>2021</v>
      </c>
      <c r="B489" t="s">
        <v>936</v>
      </c>
      <c r="C489" t="s">
        <v>937</v>
      </c>
      <c r="D489" t="s">
        <v>1917</v>
      </c>
      <c r="E489" t="s">
        <v>1136</v>
      </c>
      <c r="F489" t="s">
        <v>939</v>
      </c>
      <c r="G489" t="s">
        <v>940</v>
      </c>
      <c r="H489" t="s">
        <v>1918</v>
      </c>
      <c r="I489" t="s">
        <v>1137</v>
      </c>
      <c r="J489" t="s">
        <v>1715</v>
      </c>
      <c r="K489" t="s">
        <v>1919</v>
      </c>
      <c r="L489" t="s">
        <v>1928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</row>
    <row r="490" spans="1:19" hidden="1" x14ac:dyDescent="0.25">
      <c r="A490">
        <v>2021</v>
      </c>
      <c r="B490" t="s">
        <v>936</v>
      </c>
      <c r="C490" t="s">
        <v>937</v>
      </c>
      <c r="D490" t="s">
        <v>1917</v>
      </c>
      <c r="E490" t="s">
        <v>1138</v>
      </c>
      <c r="F490" t="s">
        <v>939</v>
      </c>
      <c r="G490" t="s">
        <v>940</v>
      </c>
      <c r="H490" t="s">
        <v>1918</v>
      </c>
      <c r="I490" t="s">
        <v>1139</v>
      </c>
      <c r="J490" t="s">
        <v>1715</v>
      </c>
      <c r="K490" t="s">
        <v>1919</v>
      </c>
      <c r="L490" t="s">
        <v>1927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</row>
    <row r="491" spans="1:19" hidden="1" x14ac:dyDescent="0.25">
      <c r="A491">
        <v>2021</v>
      </c>
      <c r="B491" t="s">
        <v>936</v>
      </c>
      <c r="C491" t="s">
        <v>937</v>
      </c>
      <c r="D491" t="s">
        <v>1917</v>
      </c>
      <c r="E491" t="s">
        <v>1140</v>
      </c>
      <c r="F491" t="s">
        <v>939</v>
      </c>
      <c r="G491" t="s">
        <v>940</v>
      </c>
      <c r="H491" t="s">
        <v>1918</v>
      </c>
      <c r="I491" t="s">
        <v>1141</v>
      </c>
      <c r="J491" t="s">
        <v>1715</v>
      </c>
      <c r="K491" t="s">
        <v>1919</v>
      </c>
      <c r="L491" t="s">
        <v>1920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</row>
    <row r="492" spans="1:19" hidden="1" x14ac:dyDescent="0.25">
      <c r="A492">
        <v>2021</v>
      </c>
      <c r="B492" t="s">
        <v>936</v>
      </c>
      <c r="C492" t="s">
        <v>937</v>
      </c>
      <c r="D492" t="s">
        <v>1917</v>
      </c>
      <c r="E492" t="s">
        <v>1142</v>
      </c>
      <c r="F492" t="s">
        <v>939</v>
      </c>
      <c r="G492" t="s">
        <v>940</v>
      </c>
      <c r="H492" t="s">
        <v>1918</v>
      </c>
      <c r="I492" t="s">
        <v>1143</v>
      </c>
      <c r="J492" t="s">
        <v>1715</v>
      </c>
      <c r="K492" t="s">
        <v>1919</v>
      </c>
      <c r="L492" t="s">
        <v>1920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</row>
    <row r="493" spans="1:19" hidden="1" x14ac:dyDescent="0.25">
      <c r="A493">
        <v>2021</v>
      </c>
      <c r="B493" t="s">
        <v>936</v>
      </c>
      <c r="C493" t="s">
        <v>937</v>
      </c>
      <c r="D493" t="s">
        <v>1917</v>
      </c>
      <c r="E493" t="s">
        <v>1144</v>
      </c>
      <c r="F493" t="s">
        <v>939</v>
      </c>
      <c r="G493" t="s">
        <v>940</v>
      </c>
      <c r="H493" t="s">
        <v>1918</v>
      </c>
      <c r="I493" t="s">
        <v>1145</v>
      </c>
      <c r="J493" t="s">
        <v>1715</v>
      </c>
      <c r="K493" t="s">
        <v>1919</v>
      </c>
      <c r="L493" t="s">
        <v>1920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</row>
    <row r="494" spans="1:19" hidden="1" x14ac:dyDescent="0.25">
      <c r="A494">
        <v>2021</v>
      </c>
      <c r="B494" t="s">
        <v>936</v>
      </c>
      <c r="C494" t="s">
        <v>937</v>
      </c>
      <c r="D494" t="s">
        <v>1917</v>
      </c>
      <c r="E494" t="s">
        <v>1146</v>
      </c>
      <c r="F494" t="s">
        <v>939</v>
      </c>
      <c r="G494" t="s">
        <v>940</v>
      </c>
      <c r="H494" t="s">
        <v>1918</v>
      </c>
      <c r="I494" t="s">
        <v>1147</v>
      </c>
      <c r="J494" t="s">
        <v>1715</v>
      </c>
      <c r="K494" t="s">
        <v>1919</v>
      </c>
      <c r="L494" t="s">
        <v>1921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</row>
    <row r="495" spans="1:19" hidden="1" x14ac:dyDescent="0.25">
      <c r="A495">
        <v>2021</v>
      </c>
      <c r="B495" t="s">
        <v>936</v>
      </c>
      <c r="C495" t="s">
        <v>937</v>
      </c>
      <c r="D495" t="s">
        <v>1917</v>
      </c>
      <c r="E495" t="s">
        <v>1148</v>
      </c>
      <c r="F495" t="s">
        <v>939</v>
      </c>
      <c r="G495" t="s">
        <v>940</v>
      </c>
      <c r="H495" t="s">
        <v>1918</v>
      </c>
      <c r="I495" t="s">
        <v>1149</v>
      </c>
      <c r="J495" t="s">
        <v>1715</v>
      </c>
      <c r="K495" t="s">
        <v>1919</v>
      </c>
      <c r="L495" t="s">
        <v>1921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</row>
    <row r="496" spans="1:19" hidden="1" x14ac:dyDescent="0.25">
      <c r="A496">
        <v>2021</v>
      </c>
      <c r="B496" t="s">
        <v>936</v>
      </c>
      <c r="C496" t="s">
        <v>937</v>
      </c>
      <c r="D496" t="s">
        <v>1917</v>
      </c>
      <c r="E496" t="s">
        <v>1150</v>
      </c>
      <c r="F496" t="s">
        <v>939</v>
      </c>
      <c r="G496" t="s">
        <v>940</v>
      </c>
      <c r="H496" t="s">
        <v>1918</v>
      </c>
      <c r="I496" t="s">
        <v>1151</v>
      </c>
      <c r="J496" t="s">
        <v>1715</v>
      </c>
      <c r="K496" t="s">
        <v>1919</v>
      </c>
      <c r="L496" t="s">
        <v>1921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</row>
    <row r="497" spans="1:19" hidden="1" x14ac:dyDescent="0.25">
      <c r="A497">
        <v>2021</v>
      </c>
      <c r="B497" t="s">
        <v>936</v>
      </c>
      <c r="C497" t="s">
        <v>937</v>
      </c>
      <c r="D497" t="s">
        <v>1917</v>
      </c>
      <c r="E497" t="s">
        <v>1152</v>
      </c>
      <c r="F497" t="s">
        <v>939</v>
      </c>
      <c r="G497" t="s">
        <v>940</v>
      </c>
      <c r="H497" t="s">
        <v>1918</v>
      </c>
      <c r="I497" t="s">
        <v>1153</v>
      </c>
      <c r="J497" t="s">
        <v>1715</v>
      </c>
      <c r="K497" t="s">
        <v>1919</v>
      </c>
      <c r="L497" t="s">
        <v>1921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</row>
    <row r="498" spans="1:19" hidden="1" x14ac:dyDescent="0.25">
      <c r="A498">
        <v>2021</v>
      </c>
      <c r="B498" t="s">
        <v>936</v>
      </c>
      <c r="C498" t="s">
        <v>937</v>
      </c>
      <c r="D498" t="s">
        <v>1917</v>
      </c>
      <c r="E498" t="s">
        <v>1154</v>
      </c>
      <c r="F498" t="s">
        <v>939</v>
      </c>
      <c r="G498" t="s">
        <v>940</v>
      </c>
      <c r="H498" t="s">
        <v>1918</v>
      </c>
      <c r="I498" t="s">
        <v>1155</v>
      </c>
      <c r="J498" t="s">
        <v>1715</v>
      </c>
      <c r="K498" t="s">
        <v>1919</v>
      </c>
      <c r="L498" t="s">
        <v>1922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</row>
    <row r="499" spans="1:19" hidden="1" x14ac:dyDescent="0.25">
      <c r="A499">
        <v>2021</v>
      </c>
      <c r="B499" t="s">
        <v>936</v>
      </c>
      <c r="C499" t="s">
        <v>937</v>
      </c>
      <c r="D499" t="s">
        <v>1917</v>
      </c>
      <c r="E499" t="s">
        <v>1156</v>
      </c>
      <c r="F499" t="s">
        <v>939</v>
      </c>
      <c r="G499" t="s">
        <v>940</v>
      </c>
      <c r="H499" t="s">
        <v>1918</v>
      </c>
      <c r="I499" t="s">
        <v>1157</v>
      </c>
      <c r="J499" t="s">
        <v>1715</v>
      </c>
      <c r="K499" t="s">
        <v>1919</v>
      </c>
      <c r="L499" t="s">
        <v>1923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</row>
    <row r="500" spans="1:19" hidden="1" x14ac:dyDescent="0.25">
      <c r="A500">
        <v>2021</v>
      </c>
      <c r="B500" t="s">
        <v>936</v>
      </c>
      <c r="C500" t="s">
        <v>937</v>
      </c>
      <c r="D500" t="s">
        <v>1917</v>
      </c>
      <c r="E500" t="s">
        <v>1158</v>
      </c>
      <c r="F500" t="s">
        <v>939</v>
      </c>
      <c r="G500" t="s">
        <v>940</v>
      </c>
      <c r="H500" t="s">
        <v>1918</v>
      </c>
      <c r="I500" t="s">
        <v>1159</v>
      </c>
      <c r="J500" t="s">
        <v>1715</v>
      </c>
      <c r="K500" t="s">
        <v>1919</v>
      </c>
      <c r="L500" t="s">
        <v>1923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</row>
    <row r="501" spans="1:19" hidden="1" x14ac:dyDescent="0.25">
      <c r="A501">
        <v>2021</v>
      </c>
      <c r="B501" t="s">
        <v>936</v>
      </c>
      <c r="C501" t="s">
        <v>937</v>
      </c>
      <c r="D501" t="s">
        <v>1917</v>
      </c>
      <c r="E501" t="s">
        <v>1160</v>
      </c>
      <c r="F501" t="s">
        <v>939</v>
      </c>
      <c r="G501" t="s">
        <v>940</v>
      </c>
      <c r="H501" t="s">
        <v>1918</v>
      </c>
      <c r="I501" t="s">
        <v>1161</v>
      </c>
      <c r="J501" t="s">
        <v>1715</v>
      </c>
      <c r="K501" t="s">
        <v>1919</v>
      </c>
      <c r="L501" t="s">
        <v>1930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</row>
    <row r="502" spans="1:19" hidden="1" x14ac:dyDescent="0.25">
      <c r="A502">
        <v>2021</v>
      </c>
      <c r="B502" t="s">
        <v>936</v>
      </c>
      <c r="C502" t="s">
        <v>937</v>
      </c>
      <c r="D502" t="s">
        <v>1917</v>
      </c>
      <c r="E502" t="s">
        <v>1162</v>
      </c>
      <c r="F502" t="s">
        <v>939</v>
      </c>
      <c r="G502" t="s">
        <v>940</v>
      </c>
      <c r="H502" t="s">
        <v>1918</v>
      </c>
      <c r="I502" t="s">
        <v>1163</v>
      </c>
      <c r="J502" t="s">
        <v>1715</v>
      </c>
      <c r="K502" t="s">
        <v>1919</v>
      </c>
      <c r="L502" t="s">
        <v>1930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</row>
    <row r="503" spans="1:19" hidden="1" x14ac:dyDescent="0.25">
      <c r="A503">
        <v>2021</v>
      </c>
      <c r="B503" t="s">
        <v>936</v>
      </c>
      <c r="C503" t="s">
        <v>937</v>
      </c>
      <c r="D503" t="s">
        <v>1917</v>
      </c>
      <c r="E503" t="s">
        <v>1164</v>
      </c>
      <c r="F503" t="s">
        <v>939</v>
      </c>
      <c r="G503" t="s">
        <v>940</v>
      </c>
      <c r="H503" t="s">
        <v>1918</v>
      </c>
      <c r="I503" t="s">
        <v>1165</v>
      </c>
      <c r="J503" t="s">
        <v>1715</v>
      </c>
      <c r="K503" t="s">
        <v>1919</v>
      </c>
      <c r="L503" t="s">
        <v>1930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</row>
    <row r="504" spans="1:19" hidden="1" x14ac:dyDescent="0.25">
      <c r="A504">
        <v>2021</v>
      </c>
      <c r="B504" t="s">
        <v>936</v>
      </c>
      <c r="C504" t="s">
        <v>937</v>
      </c>
      <c r="D504" t="s">
        <v>1917</v>
      </c>
      <c r="E504" t="s">
        <v>1166</v>
      </c>
      <c r="F504" t="s">
        <v>939</v>
      </c>
      <c r="G504" t="s">
        <v>940</v>
      </c>
      <c r="H504" t="s">
        <v>1918</v>
      </c>
      <c r="I504" t="s">
        <v>1167</v>
      </c>
      <c r="J504" t="s">
        <v>1715</v>
      </c>
      <c r="K504" t="s">
        <v>1919</v>
      </c>
      <c r="L504" t="s">
        <v>1926</v>
      </c>
      <c r="M504">
        <v>0</v>
      </c>
      <c r="N504">
        <v>853555717</v>
      </c>
      <c r="O504">
        <v>853555717</v>
      </c>
      <c r="P504">
        <v>42000000</v>
      </c>
      <c r="Q504">
        <v>23449998</v>
      </c>
      <c r="R504">
        <v>22633332</v>
      </c>
      <c r="S504">
        <v>3500000</v>
      </c>
    </row>
    <row r="505" spans="1:19" hidden="1" x14ac:dyDescent="0.25">
      <c r="A505">
        <v>2021</v>
      </c>
      <c r="B505" t="s">
        <v>936</v>
      </c>
      <c r="C505" t="s">
        <v>937</v>
      </c>
      <c r="D505" t="s">
        <v>1917</v>
      </c>
      <c r="E505" t="s">
        <v>1168</v>
      </c>
      <c r="F505" t="s">
        <v>939</v>
      </c>
      <c r="G505" t="s">
        <v>940</v>
      </c>
      <c r="H505" t="s">
        <v>1918</v>
      </c>
      <c r="I505" t="s">
        <v>1169</v>
      </c>
      <c r="J505" t="s">
        <v>1715</v>
      </c>
      <c r="K505" t="s">
        <v>1919</v>
      </c>
      <c r="L505" t="s">
        <v>1926</v>
      </c>
      <c r="M505">
        <v>0</v>
      </c>
      <c r="N505">
        <v>260000000</v>
      </c>
      <c r="O505">
        <v>260000000</v>
      </c>
      <c r="P505">
        <v>0</v>
      </c>
      <c r="Q505">
        <v>0</v>
      </c>
      <c r="R505">
        <v>0</v>
      </c>
      <c r="S505">
        <v>0</v>
      </c>
    </row>
    <row r="506" spans="1:19" hidden="1" x14ac:dyDescent="0.25">
      <c r="A506">
        <v>2021</v>
      </c>
      <c r="B506" t="s">
        <v>936</v>
      </c>
      <c r="C506" t="s">
        <v>937</v>
      </c>
      <c r="D506" t="s">
        <v>1917</v>
      </c>
      <c r="E506" t="s">
        <v>1170</v>
      </c>
      <c r="F506" t="s">
        <v>939</v>
      </c>
      <c r="G506" t="s">
        <v>940</v>
      </c>
      <c r="H506" t="s">
        <v>1918</v>
      </c>
      <c r="I506" t="s">
        <v>1171</v>
      </c>
      <c r="J506" t="s">
        <v>1715</v>
      </c>
      <c r="K506" t="s">
        <v>1919</v>
      </c>
      <c r="L506" t="s">
        <v>1926</v>
      </c>
      <c r="M506">
        <v>0</v>
      </c>
      <c r="N506">
        <v>300000000</v>
      </c>
      <c r="O506">
        <v>300000000</v>
      </c>
      <c r="P506">
        <v>4433333</v>
      </c>
      <c r="Q506">
        <v>4433333</v>
      </c>
      <c r="R506">
        <v>4433333</v>
      </c>
      <c r="S506">
        <v>4433333</v>
      </c>
    </row>
    <row r="507" spans="1:19" hidden="1" x14ac:dyDescent="0.25">
      <c r="A507">
        <v>2021</v>
      </c>
      <c r="B507" t="s">
        <v>936</v>
      </c>
      <c r="C507" t="s">
        <v>937</v>
      </c>
      <c r="D507" t="s">
        <v>1917</v>
      </c>
      <c r="E507" t="s">
        <v>1172</v>
      </c>
      <c r="F507" t="s">
        <v>939</v>
      </c>
      <c r="G507" t="s">
        <v>940</v>
      </c>
      <c r="H507" t="s">
        <v>1918</v>
      </c>
      <c r="I507" t="s">
        <v>1173</v>
      </c>
      <c r="J507" t="s">
        <v>1715</v>
      </c>
      <c r="K507" t="s">
        <v>1919</v>
      </c>
      <c r="L507" t="s">
        <v>1926</v>
      </c>
      <c r="M507">
        <v>0</v>
      </c>
      <c r="N507">
        <v>1304668515</v>
      </c>
      <c r="O507">
        <v>1304668515</v>
      </c>
      <c r="P507">
        <v>703134942</v>
      </c>
      <c r="Q507">
        <v>586333736</v>
      </c>
      <c r="R507">
        <v>586333736</v>
      </c>
      <c r="S507">
        <v>112200000</v>
      </c>
    </row>
    <row r="508" spans="1:19" hidden="1" x14ac:dyDescent="0.25">
      <c r="A508">
        <v>2021</v>
      </c>
      <c r="B508" t="s">
        <v>936</v>
      </c>
      <c r="C508" t="s">
        <v>937</v>
      </c>
      <c r="D508" t="s">
        <v>1917</v>
      </c>
      <c r="E508" t="s">
        <v>1174</v>
      </c>
      <c r="F508" t="s">
        <v>939</v>
      </c>
      <c r="G508" t="s">
        <v>940</v>
      </c>
      <c r="H508" t="s">
        <v>1918</v>
      </c>
      <c r="I508" t="s">
        <v>1175</v>
      </c>
      <c r="J508" t="s">
        <v>1715</v>
      </c>
      <c r="K508" t="s">
        <v>1919</v>
      </c>
      <c r="L508" t="s">
        <v>1926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</row>
    <row r="509" spans="1:19" hidden="1" x14ac:dyDescent="0.25">
      <c r="A509">
        <v>2021</v>
      </c>
      <c r="B509" t="s">
        <v>936</v>
      </c>
      <c r="C509" t="s">
        <v>937</v>
      </c>
      <c r="D509" t="s">
        <v>1917</v>
      </c>
      <c r="E509" t="s">
        <v>1176</v>
      </c>
      <c r="F509" t="s">
        <v>939</v>
      </c>
      <c r="G509" t="s">
        <v>940</v>
      </c>
      <c r="H509" t="s">
        <v>1918</v>
      </c>
      <c r="I509" t="s">
        <v>1177</v>
      </c>
      <c r="J509" t="s">
        <v>1715</v>
      </c>
      <c r="K509" t="s">
        <v>1919</v>
      </c>
      <c r="L509" t="s">
        <v>1931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</row>
    <row r="510" spans="1:19" hidden="1" x14ac:dyDescent="0.25">
      <c r="A510">
        <v>2021</v>
      </c>
      <c r="B510" t="s">
        <v>936</v>
      </c>
      <c r="C510" t="s">
        <v>937</v>
      </c>
      <c r="D510" t="s">
        <v>1917</v>
      </c>
      <c r="E510" t="s">
        <v>1178</v>
      </c>
      <c r="F510" t="s">
        <v>939</v>
      </c>
      <c r="G510" t="s">
        <v>940</v>
      </c>
      <c r="H510" t="s">
        <v>1918</v>
      </c>
      <c r="I510" t="s">
        <v>1179</v>
      </c>
      <c r="J510" t="s">
        <v>1715</v>
      </c>
      <c r="K510" t="s">
        <v>1919</v>
      </c>
      <c r="L510" t="s">
        <v>1928</v>
      </c>
      <c r="M510">
        <v>222557894820</v>
      </c>
      <c r="N510">
        <v>0</v>
      </c>
      <c r="O510">
        <v>222557894820</v>
      </c>
      <c r="P510">
        <v>222557894820</v>
      </c>
      <c r="Q510">
        <v>222557894820</v>
      </c>
      <c r="R510">
        <v>222557894820</v>
      </c>
      <c r="S510">
        <v>222557894820</v>
      </c>
    </row>
    <row r="511" spans="1:19" hidden="1" x14ac:dyDescent="0.25">
      <c r="A511">
        <v>2021</v>
      </c>
      <c r="B511" t="s">
        <v>936</v>
      </c>
      <c r="C511" t="s">
        <v>937</v>
      </c>
      <c r="D511" t="s">
        <v>1917</v>
      </c>
      <c r="E511" t="s">
        <v>1180</v>
      </c>
      <c r="F511" t="s">
        <v>939</v>
      </c>
      <c r="G511" t="s">
        <v>940</v>
      </c>
      <c r="H511" t="s">
        <v>1918</v>
      </c>
      <c r="I511" t="s">
        <v>1181</v>
      </c>
      <c r="J511" t="s">
        <v>1715</v>
      </c>
      <c r="K511" t="s">
        <v>1919</v>
      </c>
      <c r="L511" t="s">
        <v>1928</v>
      </c>
      <c r="M511">
        <v>970000000</v>
      </c>
      <c r="N511">
        <v>0</v>
      </c>
      <c r="O511">
        <v>970000000</v>
      </c>
      <c r="P511">
        <v>963714860</v>
      </c>
      <c r="Q511">
        <v>951799860</v>
      </c>
      <c r="R511">
        <v>911594860</v>
      </c>
      <c r="S511">
        <v>829700000</v>
      </c>
    </row>
    <row r="512" spans="1:19" hidden="1" x14ac:dyDescent="0.25">
      <c r="A512">
        <v>2021</v>
      </c>
      <c r="B512" t="s">
        <v>936</v>
      </c>
      <c r="C512" t="s">
        <v>937</v>
      </c>
      <c r="D512" t="s">
        <v>1917</v>
      </c>
      <c r="E512" t="s">
        <v>1182</v>
      </c>
      <c r="F512" t="s">
        <v>939</v>
      </c>
      <c r="G512" t="s">
        <v>940</v>
      </c>
      <c r="H512" t="s">
        <v>1918</v>
      </c>
      <c r="I512" t="s">
        <v>1183</v>
      </c>
      <c r="J512" t="s">
        <v>1715</v>
      </c>
      <c r="K512" t="s">
        <v>1919</v>
      </c>
      <c r="L512" t="s">
        <v>1928</v>
      </c>
      <c r="M512">
        <v>287363641</v>
      </c>
      <c r="N512">
        <v>-80000000</v>
      </c>
      <c r="O512">
        <v>207363641</v>
      </c>
      <c r="P512">
        <v>207363641</v>
      </c>
      <c r="Q512">
        <v>202880535</v>
      </c>
      <c r="R512">
        <v>202880535</v>
      </c>
      <c r="S512">
        <v>171800000</v>
      </c>
    </row>
    <row r="513" spans="1:19" hidden="1" x14ac:dyDescent="0.25">
      <c r="A513">
        <v>2021</v>
      </c>
      <c r="B513" t="s">
        <v>936</v>
      </c>
      <c r="C513" t="s">
        <v>937</v>
      </c>
      <c r="D513" t="s">
        <v>1917</v>
      </c>
      <c r="E513" t="s">
        <v>1184</v>
      </c>
      <c r="F513" t="s">
        <v>939</v>
      </c>
      <c r="G513" t="s">
        <v>940</v>
      </c>
      <c r="H513" t="s">
        <v>1918</v>
      </c>
      <c r="I513" t="s">
        <v>1185</v>
      </c>
      <c r="J513" t="s">
        <v>1715</v>
      </c>
      <c r="K513" t="s">
        <v>1919</v>
      </c>
      <c r="L513" t="s">
        <v>1928</v>
      </c>
      <c r="M513">
        <v>495000000</v>
      </c>
      <c r="N513">
        <v>-295000000</v>
      </c>
      <c r="O513">
        <v>200000000</v>
      </c>
      <c r="P513">
        <v>183833333</v>
      </c>
      <c r="Q513">
        <v>180166666</v>
      </c>
      <c r="R513">
        <v>180166666</v>
      </c>
      <c r="S513">
        <v>171333333</v>
      </c>
    </row>
    <row r="514" spans="1:19" hidden="1" x14ac:dyDescent="0.25">
      <c r="A514">
        <v>2021</v>
      </c>
      <c r="B514" t="s">
        <v>936</v>
      </c>
      <c r="C514" t="s">
        <v>937</v>
      </c>
      <c r="D514" t="s">
        <v>1917</v>
      </c>
      <c r="E514" t="s">
        <v>1186</v>
      </c>
      <c r="F514" t="s">
        <v>939</v>
      </c>
      <c r="G514" t="s">
        <v>940</v>
      </c>
      <c r="H514" t="s">
        <v>1918</v>
      </c>
      <c r="I514" t="s">
        <v>1187</v>
      </c>
      <c r="J514" t="s">
        <v>1715</v>
      </c>
      <c r="K514" t="s">
        <v>1919</v>
      </c>
      <c r="L514" t="s">
        <v>1927</v>
      </c>
      <c r="M514">
        <v>395000000</v>
      </c>
      <c r="N514">
        <v>-91200000</v>
      </c>
      <c r="O514">
        <v>303800000</v>
      </c>
      <c r="P514">
        <v>290800000</v>
      </c>
      <c r="Q514">
        <v>285800000</v>
      </c>
      <c r="R514">
        <v>261800000</v>
      </c>
      <c r="S514">
        <v>237800000</v>
      </c>
    </row>
    <row r="515" spans="1:19" hidden="1" x14ac:dyDescent="0.25">
      <c r="A515">
        <v>2021</v>
      </c>
      <c r="B515" t="s">
        <v>936</v>
      </c>
      <c r="C515" t="s">
        <v>937</v>
      </c>
      <c r="D515" t="s">
        <v>1917</v>
      </c>
      <c r="E515" t="s">
        <v>1188</v>
      </c>
      <c r="F515" t="s">
        <v>939</v>
      </c>
      <c r="G515" t="s">
        <v>940</v>
      </c>
      <c r="H515" t="s">
        <v>1918</v>
      </c>
      <c r="I515" t="s">
        <v>1189</v>
      </c>
      <c r="J515" t="s">
        <v>1715</v>
      </c>
      <c r="K515" t="s">
        <v>1919</v>
      </c>
      <c r="L515" t="s">
        <v>1920</v>
      </c>
      <c r="M515">
        <v>495000000</v>
      </c>
      <c r="N515">
        <v>-65766428</v>
      </c>
      <c r="O515">
        <v>429233572</v>
      </c>
      <c r="P515">
        <v>407733571</v>
      </c>
      <c r="Q515">
        <v>407733571</v>
      </c>
      <c r="R515">
        <v>217526761.80000001</v>
      </c>
      <c r="S515">
        <v>56000000</v>
      </c>
    </row>
    <row r="516" spans="1:19" hidden="1" x14ac:dyDescent="0.25">
      <c r="A516">
        <v>2021</v>
      </c>
      <c r="B516" t="s">
        <v>1190</v>
      </c>
      <c r="C516" t="s">
        <v>1191</v>
      </c>
      <c r="D516" t="s">
        <v>1940</v>
      </c>
      <c r="E516" t="s">
        <v>1192</v>
      </c>
      <c r="F516" t="s">
        <v>399</v>
      </c>
      <c r="G516" t="s">
        <v>400</v>
      </c>
      <c r="H516" t="s">
        <v>1806</v>
      </c>
      <c r="I516" t="s">
        <v>1193</v>
      </c>
      <c r="J516" t="s">
        <v>1759</v>
      </c>
      <c r="K516" t="s">
        <v>1807</v>
      </c>
      <c r="L516" t="s">
        <v>1808</v>
      </c>
      <c r="M516">
        <v>0</v>
      </c>
      <c r="N516">
        <v>62738</v>
      </c>
      <c r="O516">
        <v>62738</v>
      </c>
      <c r="P516">
        <v>0</v>
      </c>
      <c r="Q516">
        <v>0</v>
      </c>
      <c r="R516">
        <v>0</v>
      </c>
      <c r="S516">
        <v>0</v>
      </c>
    </row>
    <row r="517" spans="1:19" hidden="1" x14ac:dyDescent="0.25">
      <c r="A517">
        <v>2021</v>
      </c>
      <c r="B517" t="s">
        <v>1190</v>
      </c>
      <c r="C517" t="s">
        <v>1191</v>
      </c>
      <c r="D517" t="s">
        <v>1940</v>
      </c>
      <c r="E517" t="s">
        <v>1194</v>
      </c>
      <c r="F517" t="s">
        <v>399</v>
      </c>
      <c r="G517" t="s">
        <v>400</v>
      </c>
      <c r="H517" t="s">
        <v>1806</v>
      </c>
      <c r="I517" t="s">
        <v>1193</v>
      </c>
      <c r="J517" t="s">
        <v>1759</v>
      </c>
      <c r="K517" t="s">
        <v>1807</v>
      </c>
      <c r="L517" t="s">
        <v>1808</v>
      </c>
      <c r="M517">
        <v>0</v>
      </c>
      <c r="N517">
        <v>5689430.2699999996</v>
      </c>
      <c r="O517">
        <v>5689430.2699999996</v>
      </c>
      <c r="P517">
        <v>0</v>
      </c>
      <c r="Q517">
        <v>0</v>
      </c>
      <c r="R517">
        <v>0</v>
      </c>
      <c r="S517">
        <v>0</v>
      </c>
    </row>
    <row r="518" spans="1:19" hidden="1" x14ac:dyDescent="0.25">
      <c r="A518">
        <v>2021</v>
      </c>
      <c r="B518" t="s">
        <v>1190</v>
      </c>
      <c r="C518" t="s">
        <v>1191</v>
      </c>
      <c r="D518" t="s">
        <v>1940</v>
      </c>
      <c r="E518" t="s">
        <v>1195</v>
      </c>
      <c r="F518" t="s">
        <v>39</v>
      </c>
      <c r="G518" t="s">
        <v>40</v>
      </c>
      <c r="H518" t="s">
        <v>1722</v>
      </c>
      <c r="I518" t="s">
        <v>405</v>
      </c>
      <c r="J518" t="s">
        <v>1759</v>
      </c>
      <c r="K518" t="s">
        <v>1807</v>
      </c>
      <c r="L518" t="s">
        <v>1808</v>
      </c>
      <c r="M518">
        <v>12371674435</v>
      </c>
      <c r="N518">
        <v>0</v>
      </c>
      <c r="O518">
        <v>12371674435</v>
      </c>
      <c r="P518">
        <v>12348627783.059999</v>
      </c>
      <c r="Q518">
        <v>12293578154.51</v>
      </c>
      <c r="R518">
        <v>11704514290.309999</v>
      </c>
      <c r="S518">
        <v>10081487967.91</v>
      </c>
    </row>
    <row r="519" spans="1:19" hidden="1" x14ac:dyDescent="0.25">
      <c r="A519">
        <v>2021</v>
      </c>
      <c r="B519" t="s">
        <v>1196</v>
      </c>
      <c r="C519" t="s">
        <v>1197</v>
      </c>
      <c r="D519" t="s">
        <v>1941</v>
      </c>
      <c r="E519" t="s">
        <v>1198</v>
      </c>
      <c r="F519" t="s">
        <v>1199</v>
      </c>
      <c r="G519" t="s">
        <v>1200</v>
      </c>
      <c r="H519" t="s">
        <v>1942</v>
      </c>
      <c r="I519" t="s">
        <v>1201</v>
      </c>
      <c r="J519" t="s">
        <v>1712</v>
      </c>
      <c r="K519" t="s">
        <v>1718</v>
      </c>
      <c r="L519" t="s">
        <v>1943</v>
      </c>
      <c r="M519">
        <v>14259286</v>
      </c>
      <c r="N519">
        <v>0</v>
      </c>
      <c r="O519">
        <v>14259286</v>
      </c>
      <c r="P519">
        <v>0</v>
      </c>
      <c r="Q519">
        <v>0</v>
      </c>
      <c r="R519">
        <v>0</v>
      </c>
      <c r="S519">
        <v>0</v>
      </c>
    </row>
    <row r="520" spans="1:19" hidden="1" x14ac:dyDescent="0.25">
      <c r="A520">
        <v>2021</v>
      </c>
      <c r="B520" t="s">
        <v>1196</v>
      </c>
      <c r="C520" t="s">
        <v>1197</v>
      </c>
      <c r="D520" t="s">
        <v>1941</v>
      </c>
      <c r="E520" t="s">
        <v>1202</v>
      </c>
      <c r="F520" t="s">
        <v>1199</v>
      </c>
      <c r="G520" t="s">
        <v>1200</v>
      </c>
      <c r="H520" t="s">
        <v>1942</v>
      </c>
      <c r="I520" t="s">
        <v>1203</v>
      </c>
      <c r="J520" t="s">
        <v>1712</v>
      </c>
      <c r="K520" t="s">
        <v>1718</v>
      </c>
      <c r="L520" t="s">
        <v>1943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</row>
    <row r="521" spans="1:19" hidden="1" x14ac:dyDescent="0.25">
      <c r="A521">
        <v>2021</v>
      </c>
      <c r="B521" t="s">
        <v>1196</v>
      </c>
      <c r="C521" t="s">
        <v>1197</v>
      </c>
      <c r="D521" t="s">
        <v>1941</v>
      </c>
      <c r="E521" t="s">
        <v>1204</v>
      </c>
      <c r="F521" t="s">
        <v>1199</v>
      </c>
      <c r="G521" t="s">
        <v>1200</v>
      </c>
      <c r="H521" t="s">
        <v>1942</v>
      </c>
      <c r="I521" t="s">
        <v>1205</v>
      </c>
      <c r="J521" t="s">
        <v>1712</v>
      </c>
      <c r="K521" t="s">
        <v>1718</v>
      </c>
      <c r="L521" t="s">
        <v>1944</v>
      </c>
      <c r="M521">
        <v>0</v>
      </c>
      <c r="N521">
        <v>13830540</v>
      </c>
      <c r="O521">
        <v>13830540</v>
      </c>
      <c r="P521">
        <v>12077478</v>
      </c>
      <c r="Q521">
        <v>12077478</v>
      </c>
      <c r="R521">
        <v>0</v>
      </c>
      <c r="S521">
        <v>0</v>
      </c>
    </row>
    <row r="522" spans="1:19" hidden="1" x14ac:dyDescent="0.25">
      <c r="A522">
        <v>2021</v>
      </c>
      <c r="B522" t="s">
        <v>1196</v>
      </c>
      <c r="C522" t="s">
        <v>1197</v>
      </c>
      <c r="D522" t="s">
        <v>1941</v>
      </c>
      <c r="E522" t="s">
        <v>1206</v>
      </c>
      <c r="F522" t="s">
        <v>1207</v>
      </c>
      <c r="G522" t="s">
        <v>1208</v>
      </c>
      <c r="H522" t="s">
        <v>1945</v>
      </c>
      <c r="I522" t="s">
        <v>1209</v>
      </c>
      <c r="J522" t="s">
        <v>1712</v>
      </c>
      <c r="K522" t="s">
        <v>1718</v>
      </c>
      <c r="L522" t="s">
        <v>1944</v>
      </c>
      <c r="M522">
        <v>84000297</v>
      </c>
      <c r="N522">
        <v>0</v>
      </c>
      <c r="O522">
        <v>84000297</v>
      </c>
      <c r="P522">
        <v>0</v>
      </c>
      <c r="Q522">
        <v>0</v>
      </c>
      <c r="R522">
        <v>0</v>
      </c>
      <c r="S522">
        <v>0</v>
      </c>
    </row>
    <row r="523" spans="1:19" hidden="1" x14ac:dyDescent="0.25">
      <c r="A523">
        <v>2021</v>
      </c>
      <c r="B523" t="s">
        <v>1196</v>
      </c>
      <c r="C523" t="s">
        <v>1197</v>
      </c>
      <c r="D523" t="s">
        <v>1941</v>
      </c>
      <c r="E523" t="s">
        <v>1210</v>
      </c>
      <c r="F523" t="s">
        <v>1207</v>
      </c>
      <c r="G523" t="s">
        <v>1208</v>
      </c>
      <c r="H523" t="s">
        <v>1945</v>
      </c>
      <c r="I523" t="s">
        <v>1211</v>
      </c>
      <c r="J523" t="s">
        <v>1712</v>
      </c>
      <c r="K523" t="s">
        <v>1718</v>
      </c>
      <c r="L523" t="s">
        <v>1944</v>
      </c>
      <c r="M523">
        <v>84000297</v>
      </c>
      <c r="N523">
        <v>0</v>
      </c>
      <c r="O523">
        <v>84000297</v>
      </c>
      <c r="P523">
        <v>0</v>
      </c>
      <c r="Q523">
        <v>0</v>
      </c>
      <c r="R523">
        <v>0</v>
      </c>
      <c r="S523">
        <v>0</v>
      </c>
    </row>
    <row r="524" spans="1:19" hidden="1" x14ac:dyDescent="0.25">
      <c r="A524">
        <v>2021</v>
      </c>
      <c r="B524" t="s">
        <v>1196</v>
      </c>
      <c r="C524" t="s">
        <v>1197</v>
      </c>
      <c r="D524" t="s">
        <v>1941</v>
      </c>
      <c r="E524" t="s">
        <v>1212</v>
      </c>
      <c r="F524" t="s">
        <v>1207</v>
      </c>
      <c r="G524" t="s">
        <v>1208</v>
      </c>
      <c r="H524" t="s">
        <v>1945</v>
      </c>
      <c r="I524" t="s">
        <v>1213</v>
      </c>
      <c r="J524" t="s">
        <v>1712</v>
      </c>
      <c r="K524" t="s">
        <v>1718</v>
      </c>
      <c r="L524" t="s">
        <v>1946</v>
      </c>
      <c r="M524">
        <v>373650524</v>
      </c>
      <c r="N524">
        <v>-149650524</v>
      </c>
      <c r="O524">
        <v>224000000</v>
      </c>
      <c r="P524">
        <v>224000000</v>
      </c>
      <c r="Q524">
        <v>208140000</v>
      </c>
      <c r="R524">
        <v>208140000</v>
      </c>
      <c r="S524">
        <v>196200000</v>
      </c>
    </row>
    <row r="525" spans="1:19" hidden="1" x14ac:dyDescent="0.25">
      <c r="A525">
        <v>2021</v>
      </c>
      <c r="B525" t="s">
        <v>1196</v>
      </c>
      <c r="C525" t="s">
        <v>1197</v>
      </c>
      <c r="D525" t="s">
        <v>1941</v>
      </c>
      <c r="E525" t="s">
        <v>1214</v>
      </c>
      <c r="F525" t="s">
        <v>1207</v>
      </c>
      <c r="G525" t="s">
        <v>1208</v>
      </c>
      <c r="H525" t="s">
        <v>1945</v>
      </c>
      <c r="I525" t="s">
        <v>1215</v>
      </c>
      <c r="J525" t="s">
        <v>1712</v>
      </c>
      <c r="K525" t="s">
        <v>1718</v>
      </c>
      <c r="L525" t="s">
        <v>1946</v>
      </c>
      <c r="M525">
        <v>934126310</v>
      </c>
      <c r="N525">
        <v>-700000000</v>
      </c>
      <c r="O525">
        <v>234126310</v>
      </c>
      <c r="P525">
        <v>234126310</v>
      </c>
      <c r="Q525">
        <v>105840000</v>
      </c>
      <c r="R525">
        <v>105840000</v>
      </c>
      <c r="S525">
        <v>91700000</v>
      </c>
    </row>
    <row r="526" spans="1:19" hidden="1" x14ac:dyDescent="0.25">
      <c r="A526">
        <v>2021</v>
      </c>
      <c r="B526" t="s">
        <v>1196</v>
      </c>
      <c r="C526" t="s">
        <v>1197</v>
      </c>
      <c r="D526" t="s">
        <v>1941</v>
      </c>
      <c r="E526" t="s">
        <v>1216</v>
      </c>
      <c r="F526" t="s">
        <v>1207</v>
      </c>
      <c r="G526" t="s">
        <v>1208</v>
      </c>
      <c r="H526" t="s">
        <v>1945</v>
      </c>
      <c r="I526" t="s">
        <v>1217</v>
      </c>
      <c r="J526" t="s">
        <v>1712</v>
      </c>
      <c r="K526" t="s">
        <v>1718</v>
      </c>
      <c r="L526" t="s">
        <v>1946</v>
      </c>
      <c r="M526">
        <v>560475785</v>
      </c>
      <c r="N526">
        <v>0</v>
      </c>
      <c r="O526">
        <v>560475785</v>
      </c>
      <c r="P526">
        <v>0</v>
      </c>
      <c r="Q526">
        <v>0</v>
      </c>
      <c r="R526">
        <v>0</v>
      </c>
      <c r="S526">
        <v>0</v>
      </c>
    </row>
    <row r="527" spans="1:19" hidden="1" x14ac:dyDescent="0.25">
      <c r="A527">
        <v>2021</v>
      </c>
      <c r="B527" t="s">
        <v>1196</v>
      </c>
      <c r="C527" t="s">
        <v>1197</v>
      </c>
      <c r="D527" t="s">
        <v>1941</v>
      </c>
      <c r="E527" t="s">
        <v>1218</v>
      </c>
      <c r="F527" t="s">
        <v>1207</v>
      </c>
      <c r="G527" t="s">
        <v>1208</v>
      </c>
      <c r="H527" t="s">
        <v>1945</v>
      </c>
      <c r="I527" t="s">
        <v>1219</v>
      </c>
      <c r="J527" t="s">
        <v>1712</v>
      </c>
      <c r="K527" t="s">
        <v>1718</v>
      </c>
      <c r="L527" t="s">
        <v>1943</v>
      </c>
      <c r="M527">
        <v>0</v>
      </c>
      <c r="N527">
        <v>90649632.230000004</v>
      </c>
      <c r="O527">
        <v>90649632.230000004</v>
      </c>
      <c r="P527">
        <v>0</v>
      </c>
      <c r="Q527">
        <v>0</v>
      </c>
      <c r="R527">
        <v>0</v>
      </c>
      <c r="S527">
        <v>0</v>
      </c>
    </row>
    <row r="528" spans="1:19" hidden="1" x14ac:dyDescent="0.25">
      <c r="A528">
        <v>2021</v>
      </c>
      <c r="B528" t="s">
        <v>1196</v>
      </c>
      <c r="C528" t="s">
        <v>1197</v>
      </c>
      <c r="D528" t="s">
        <v>1941</v>
      </c>
      <c r="E528" t="s">
        <v>1220</v>
      </c>
      <c r="F528" t="s">
        <v>1207</v>
      </c>
      <c r="G528" t="s">
        <v>1208</v>
      </c>
      <c r="H528" t="s">
        <v>1945</v>
      </c>
      <c r="I528" t="s">
        <v>1221</v>
      </c>
      <c r="J528" t="s">
        <v>1712</v>
      </c>
      <c r="K528" t="s">
        <v>1718</v>
      </c>
      <c r="L528" t="s">
        <v>1943</v>
      </c>
      <c r="M528">
        <v>0</v>
      </c>
      <c r="N528">
        <v>320403049.24000001</v>
      </c>
      <c r="O528">
        <v>320403049.24000001</v>
      </c>
      <c r="P528">
        <v>0</v>
      </c>
      <c r="Q528">
        <v>0</v>
      </c>
      <c r="R528">
        <v>0</v>
      </c>
      <c r="S528">
        <v>0</v>
      </c>
    </row>
    <row r="529" spans="1:19" hidden="1" x14ac:dyDescent="0.25">
      <c r="A529">
        <v>2021</v>
      </c>
      <c r="B529" t="s">
        <v>1196</v>
      </c>
      <c r="C529" t="s">
        <v>1197</v>
      </c>
      <c r="D529" t="s">
        <v>1941</v>
      </c>
      <c r="E529" t="s">
        <v>1222</v>
      </c>
      <c r="F529" t="s">
        <v>1207</v>
      </c>
      <c r="G529" t="s">
        <v>1208</v>
      </c>
      <c r="H529" t="s">
        <v>1945</v>
      </c>
      <c r="I529" t="s">
        <v>1223</v>
      </c>
      <c r="J529" t="s">
        <v>1712</v>
      </c>
      <c r="K529" t="s">
        <v>1718</v>
      </c>
      <c r="L529" t="s">
        <v>1944</v>
      </c>
      <c r="M529">
        <v>0</v>
      </c>
      <c r="N529">
        <v>1320902878.6199999</v>
      </c>
      <c r="O529">
        <v>1320902878.6199999</v>
      </c>
      <c r="P529">
        <v>1137089560.53</v>
      </c>
      <c r="Q529">
        <v>807139260</v>
      </c>
      <c r="R529">
        <v>217960667</v>
      </c>
      <c r="S529">
        <v>185396667</v>
      </c>
    </row>
    <row r="530" spans="1:19" hidden="1" x14ac:dyDescent="0.25">
      <c r="A530">
        <v>2021</v>
      </c>
      <c r="B530" t="s">
        <v>1196</v>
      </c>
      <c r="C530" t="s">
        <v>1197</v>
      </c>
      <c r="D530" t="s">
        <v>1941</v>
      </c>
      <c r="E530" t="s">
        <v>1224</v>
      </c>
      <c r="F530" t="s">
        <v>1207</v>
      </c>
      <c r="G530" t="s">
        <v>1208</v>
      </c>
      <c r="H530" t="s">
        <v>1945</v>
      </c>
      <c r="I530" t="s">
        <v>1225</v>
      </c>
      <c r="J530" t="s">
        <v>1712</v>
      </c>
      <c r="K530" t="s">
        <v>1718</v>
      </c>
      <c r="L530" t="s">
        <v>1946</v>
      </c>
      <c r="M530">
        <v>0</v>
      </c>
      <c r="N530">
        <v>0.25</v>
      </c>
      <c r="O530">
        <v>0.25</v>
      </c>
      <c r="P530">
        <v>0</v>
      </c>
      <c r="Q530">
        <v>0</v>
      </c>
      <c r="R530">
        <v>0</v>
      </c>
      <c r="S530">
        <v>0</v>
      </c>
    </row>
    <row r="531" spans="1:19" hidden="1" x14ac:dyDescent="0.25">
      <c r="A531">
        <v>2021</v>
      </c>
      <c r="B531" t="s">
        <v>1196</v>
      </c>
      <c r="C531" t="s">
        <v>1197</v>
      </c>
      <c r="D531" t="s">
        <v>1941</v>
      </c>
      <c r="E531" t="s">
        <v>1226</v>
      </c>
      <c r="F531" t="s">
        <v>1207</v>
      </c>
      <c r="G531" t="s">
        <v>1208</v>
      </c>
      <c r="H531" t="s">
        <v>1945</v>
      </c>
      <c r="I531" t="s">
        <v>1227</v>
      </c>
      <c r="J531" t="s">
        <v>1712</v>
      </c>
      <c r="K531" t="s">
        <v>1718</v>
      </c>
      <c r="L531" t="s">
        <v>1946</v>
      </c>
      <c r="M531">
        <v>0</v>
      </c>
      <c r="N531">
        <v>678724696.65999997</v>
      </c>
      <c r="O531">
        <v>678724696.65999997</v>
      </c>
      <c r="P531">
        <v>578724696</v>
      </c>
      <c r="Q531">
        <v>84300000</v>
      </c>
      <c r="R531">
        <v>0</v>
      </c>
      <c r="S531">
        <v>0</v>
      </c>
    </row>
    <row r="532" spans="1:19" hidden="1" x14ac:dyDescent="0.25">
      <c r="A532">
        <v>2021</v>
      </c>
      <c r="B532" t="s">
        <v>1196</v>
      </c>
      <c r="C532" t="s">
        <v>1197</v>
      </c>
      <c r="D532" t="s">
        <v>1941</v>
      </c>
      <c r="E532" t="s">
        <v>1228</v>
      </c>
      <c r="F532" t="s">
        <v>1207</v>
      </c>
      <c r="G532" t="s">
        <v>1208</v>
      </c>
      <c r="H532" t="s">
        <v>1945</v>
      </c>
      <c r="I532" t="s">
        <v>1229</v>
      </c>
      <c r="J532" t="s">
        <v>1712</v>
      </c>
      <c r="K532" t="s">
        <v>1718</v>
      </c>
      <c r="L532" t="s">
        <v>1943</v>
      </c>
      <c r="M532">
        <v>478155545</v>
      </c>
      <c r="N532">
        <v>486996455</v>
      </c>
      <c r="O532">
        <v>965152000</v>
      </c>
      <c r="P532">
        <v>965152000</v>
      </c>
      <c r="Q532">
        <v>825652013.96000004</v>
      </c>
      <c r="R532">
        <v>727684989.97000003</v>
      </c>
      <c r="S532">
        <v>522455333</v>
      </c>
    </row>
    <row r="533" spans="1:19" hidden="1" x14ac:dyDescent="0.25">
      <c r="A533">
        <v>2021</v>
      </c>
      <c r="B533" t="s">
        <v>1196</v>
      </c>
      <c r="C533" t="s">
        <v>1197</v>
      </c>
      <c r="D533" t="s">
        <v>1941</v>
      </c>
      <c r="E533" t="s">
        <v>1230</v>
      </c>
      <c r="F533" t="s">
        <v>1207</v>
      </c>
      <c r="G533" t="s">
        <v>1208</v>
      </c>
      <c r="H533" t="s">
        <v>1945</v>
      </c>
      <c r="I533" t="s">
        <v>1231</v>
      </c>
      <c r="J533" t="s">
        <v>1712</v>
      </c>
      <c r="K533" t="s">
        <v>1718</v>
      </c>
      <c r="L533" t="s">
        <v>1943</v>
      </c>
      <c r="M533">
        <v>942051796</v>
      </c>
      <c r="N533">
        <v>0</v>
      </c>
      <c r="O533">
        <v>942051796</v>
      </c>
      <c r="P533">
        <v>897774961</v>
      </c>
      <c r="Q533">
        <v>854465000</v>
      </c>
      <c r="R533">
        <v>435656486.69999999</v>
      </c>
      <c r="S533">
        <v>0</v>
      </c>
    </row>
    <row r="534" spans="1:19" hidden="1" x14ac:dyDescent="0.25">
      <c r="A534">
        <v>2021</v>
      </c>
      <c r="B534" t="s">
        <v>1196</v>
      </c>
      <c r="C534" t="s">
        <v>1197</v>
      </c>
      <c r="D534" t="s">
        <v>1941</v>
      </c>
      <c r="E534" t="s">
        <v>1232</v>
      </c>
      <c r="F534" t="s">
        <v>1207</v>
      </c>
      <c r="G534" t="s">
        <v>1208</v>
      </c>
      <c r="H534" t="s">
        <v>1945</v>
      </c>
      <c r="I534" t="s">
        <v>1233</v>
      </c>
      <c r="J534" t="s">
        <v>1712</v>
      </c>
      <c r="K534" t="s">
        <v>1718</v>
      </c>
      <c r="L534" t="s">
        <v>1943</v>
      </c>
      <c r="M534">
        <v>159385180</v>
      </c>
      <c r="N534">
        <v>-78385180</v>
      </c>
      <c r="O534">
        <v>81000000</v>
      </c>
      <c r="P534">
        <v>81000000</v>
      </c>
      <c r="Q534">
        <v>22991667</v>
      </c>
      <c r="R534">
        <v>22991667</v>
      </c>
      <c r="S534">
        <v>22250000</v>
      </c>
    </row>
    <row r="535" spans="1:19" hidden="1" x14ac:dyDescent="0.25">
      <c r="A535">
        <v>2021</v>
      </c>
      <c r="B535" t="s">
        <v>1196</v>
      </c>
      <c r="C535" t="s">
        <v>1197</v>
      </c>
      <c r="D535" t="s">
        <v>1941</v>
      </c>
      <c r="E535" t="s">
        <v>1234</v>
      </c>
      <c r="F535" t="s">
        <v>1207</v>
      </c>
      <c r="G535" t="s">
        <v>1208</v>
      </c>
      <c r="H535" t="s">
        <v>1945</v>
      </c>
      <c r="I535" t="s">
        <v>1235</v>
      </c>
      <c r="J535" t="s">
        <v>1712</v>
      </c>
      <c r="K535" t="s">
        <v>1718</v>
      </c>
      <c r="L535" t="s">
        <v>1944</v>
      </c>
      <c r="M535">
        <v>392001390</v>
      </c>
      <c r="N535">
        <v>441039249</v>
      </c>
      <c r="O535">
        <v>833040639</v>
      </c>
      <c r="P535">
        <v>637943456.85000002</v>
      </c>
      <c r="Q535">
        <v>635743456.85000002</v>
      </c>
      <c r="R535">
        <v>378200000</v>
      </c>
      <c r="S535">
        <v>294200000</v>
      </c>
    </row>
    <row r="536" spans="1:19" hidden="1" x14ac:dyDescent="0.25">
      <c r="A536">
        <v>2021</v>
      </c>
      <c r="B536" t="s">
        <v>1196</v>
      </c>
      <c r="C536" t="s">
        <v>1197</v>
      </c>
      <c r="D536" t="s">
        <v>1941</v>
      </c>
      <c r="E536" t="s">
        <v>1236</v>
      </c>
      <c r="F536" t="s">
        <v>39</v>
      </c>
      <c r="G536" t="s">
        <v>40</v>
      </c>
      <c r="H536" t="s">
        <v>1722</v>
      </c>
      <c r="I536" t="s">
        <v>1237</v>
      </c>
      <c r="J536" t="s">
        <v>1712</v>
      </c>
      <c r="K536" t="s">
        <v>1718</v>
      </c>
      <c r="L536" t="s">
        <v>1943</v>
      </c>
      <c r="M536">
        <v>4000000000</v>
      </c>
      <c r="N536">
        <v>-813000000</v>
      </c>
      <c r="O536">
        <v>3187000000</v>
      </c>
      <c r="P536">
        <v>3187000000</v>
      </c>
      <c r="Q536">
        <v>398174220.92000002</v>
      </c>
      <c r="R536">
        <v>319725566.92000002</v>
      </c>
      <c r="S536">
        <v>301725566.92000002</v>
      </c>
    </row>
    <row r="537" spans="1:19" hidden="1" x14ac:dyDescent="0.25">
      <c r="A537">
        <v>2021</v>
      </c>
      <c r="B537" t="s">
        <v>1238</v>
      </c>
      <c r="C537" t="s">
        <v>1239</v>
      </c>
      <c r="D537" t="s">
        <v>1947</v>
      </c>
      <c r="E537" t="s">
        <v>1240</v>
      </c>
      <c r="F537" t="s">
        <v>1241</v>
      </c>
      <c r="G537" t="s">
        <v>1242</v>
      </c>
      <c r="H537" t="s">
        <v>1948</v>
      </c>
      <c r="I537" t="s">
        <v>1243</v>
      </c>
      <c r="J537" t="s">
        <v>1712</v>
      </c>
      <c r="K537" t="s">
        <v>1840</v>
      </c>
      <c r="L537" t="s">
        <v>1846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</row>
    <row r="538" spans="1:19" hidden="1" x14ac:dyDescent="0.25">
      <c r="A538">
        <v>2021</v>
      </c>
      <c r="B538" t="s">
        <v>1238</v>
      </c>
      <c r="C538" t="s">
        <v>1239</v>
      </c>
      <c r="D538" t="s">
        <v>1947</v>
      </c>
      <c r="E538" t="s">
        <v>1244</v>
      </c>
      <c r="F538" t="s">
        <v>1241</v>
      </c>
      <c r="G538" t="s">
        <v>1242</v>
      </c>
      <c r="H538" t="s">
        <v>1948</v>
      </c>
      <c r="I538" t="s">
        <v>1245</v>
      </c>
      <c r="J538" t="s">
        <v>1712</v>
      </c>
      <c r="K538" t="s">
        <v>1840</v>
      </c>
      <c r="L538" t="s">
        <v>1949</v>
      </c>
      <c r="M538">
        <v>0</v>
      </c>
      <c r="N538">
        <v>54768812</v>
      </c>
      <c r="O538">
        <v>54768812</v>
      </c>
      <c r="P538">
        <v>54768812</v>
      </c>
      <c r="Q538">
        <v>54768812</v>
      </c>
      <c r="R538">
        <v>54768812</v>
      </c>
      <c r="S538">
        <v>0</v>
      </c>
    </row>
    <row r="539" spans="1:19" hidden="1" x14ac:dyDescent="0.25">
      <c r="A539">
        <v>2021</v>
      </c>
      <c r="B539" t="s">
        <v>1238</v>
      </c>
      <c r="C539" t="s">
        <v>1239</v>
      </c>
      <c r="D539" t="s">
        <v>1947</v>
      </c>
      <c r="E539" t="s">
        <v>1246</v>
      </c>
      <c r="F539" t="s">
        <v>222</v>
      </c>
      <c r="G539" t="s">
        <v>223</v>
      </c>
      <c r="H539" t="s">
        <v>1755</v>
      </c>
      <c r="I539" t="s">
        <v>1247</v>
      </c>
      <c r="J539" t="s">
        <v>1712</v>
      </c>
      <c r="K539" t="s">
        <v>1840</v>
      </c>
      <c r="L539" t="s">
        <v>1949</v>
      </c>
      <c r="M539">
        <v>0</v>
      </c>
      <c r="N539">
        <v>591121545</v>
      </c>
      <c r="O539">
        <v>591121545</v>
      </c>
      <c r="P539">
        <v>591121545</v>
      </c>
      <c r="Q539">
        <v>591121545</v>
      </c>
      <c r="R539">
        <v>341121545</v>
      </c>
      <c r="S539">
        <v>0</v>
      </c>
    </row>
    <row r="540" spans="1:19" hidden="1" x14ac:dyDescent="0.25">
      <c r="A540">
        <v>2021</v>
      </c>
      <c r="B540" t="s">
        <v>1238</v>
      </c>
      <c r="C540" t="s">
        <v>1239</v>
      </c>
      <c r="D540" t="s">
        <v>1947</v>
      </c>
      <c r="E540" t="s">
        <v>1248</v>
      </c>
      <c r="F540" t="s">
        <v>222</v>
      </c>
      <c r="G540" t="s">
        <v>223</v>
      </c>
      <c r="H540" t="s">
        <v>1755</v>
      </c>
      <c r="I540" t="s">
        <v>1249</v>
      </c>
      <c r="J540" t="s">
        <v>1712</v>
      </c>
      <c r="K540" t="s">
        <v>1840</v>
      </c>
      <c r="L540" t="s">
        <v>1846</v>
      </c>
      <c r="M540">
        <v>612396622</v>
      </c>
      <c r="N540">
        <v>-612396622</v>
      </c>
      <c r="O540">
        <v>0</v>
      </c>
      <c r="P540">
        <v>0</v>
      </c>
      <c r="Q540">
        <v>0</v>
      </c>
      <c r="R540">
        <v>0</v>
      </c>
      <c r="S540">
        <v>0</v>
      </c>
    </row>
    <row r="541" spans="1:19" hidden="1" x14ac:dyDescent="0.25">
      <c r="A541">
        <v>2021</v>
      </c>
      <c r="B541" t="s">
        <v>1238</v>
      </c>
      <c r="C541" t="s">
        <v>1239</v>
      </c>
      <c r="D541" t="s">
        <v>1947</v>
      </c>
      <c r="E541" t="s">
        <v>1250</v>
      </c>
      <c r="F541" t="s">
        <v>222</v>
      </c>
      <c r="G541" t="s">
        <v>223</v>
      </c>
      <c r="H541" t="s">
        <v>1755</v>
      </c>
      <c r="I541" t="s">
        <v>1247</v>
      </c>
      <c r="J541" t="s">
        <v>1712</v>
      </c>
      <c r="K541" t="s">
        <v>1840</v>
      </c>
      <c r="L541" t="s">
        <v>1949</v>
      </c>
      <c r="M541">
        <v>0</v>
      </c>
      <c r="N541">
        <v>612396622</v>
      </c>
      <c r="O541">
        <v>612396622</v>
      </c>
      <c r="P541">
        <v>612396622</v>
      </c>
      <c r="Q541">
        <v>612396622</v>
      </c>
      <c r="R541">
        <v>612396622</v>
      </c>
      <c r="S541">
        <v>0</v>
      </c>
    </row>
    <row r="542" spans="1:19" hidden="1" x14ac:dyDescent="0.25">
      <c r="A542">
        <v>2021</v>
      </c>
      <c r="B542" t="s">
        <v>1238</v>
      </c>
      <c r="C542" t="s">
        <v>1239</v>
      </c>
      <c r="D542" t="s">
        <v>1947</v>
      </c>
      <c r="E542" t="s">
        <v>1251</v>
      </c>
      <c r="F542" t="s">
        <v>1252</v>
      </c>
      <c r="G542" t="s">
        <v>1253</v>
      </c>
      <c r="H542" t="s">
        <v>1950</v>
      </c>
      <c r="I542" t="s">
        <v>1254</v>
      </c>
      <c r="J542" t="s">
        <v>1712</v>
      </c>
      <c r="K542" t="s">
        <v>1840</v>
      </c>
      <c r="L542" t="s">
        <v>1846</v>
      </c>
      <c r="M542">
        <v>119403877</v>
      </c>
      <c r="N542">
        <v>0</v>
      </c>
      <c r="O542">
        <v>119403877</v>
      </c>
      <c r="P542">
        <v>0</v>
      </c>
      <c r="Q542">
        <v>0</v>
      </c>
      <c r="R542">
        <v>0</v>
      </c>
      <c r="S542">
        <v>0</v>
      </c>
    </row>
    <row r="543" spans="1:19" hidden="1" x14ac:dyDescent="0.25">
      <c r="A543">
        <v>2021</v>
      </c>
      <c r="B543" t="s">
        <v>1238</v>
      </c>
      <c r="C543" t="s">
        <v>1239</v>
      </c>
      <c r="D543" t="s">
        <v>1947</v>
      </c>
      <c r="E543" t="s">
        <v>1255</v>
      </c>
      <c r="F543" t="s">
        <v>39</v>
      </c>
      <c r="G543" t="s">
        <v>40</v>
      </c>
      <c r="H543" t="s">
        <v>1722</v>
      </c>
      <c r="I543" t="s">
        <v>1256</v>
      </c>
      <c r="J543" t="s">
        <v>1712</v>
      </c>
      <c r="K543" t="s">
        <v>1840</v>
      </c>
      <c r="L543" t="s">
        <v>1846</v>
      </c>
      <c r="M543">
        <v>1300000000</v>
      </c>
      <c r="N543">
        <v>-910000000</v>
      </c>
      <c r="O543">
        <v>390000000</v>
      </c>
      <c r="P543">
        <v>390000000</v>
      </c>
      <c r="Q543">
        <v>379733333</v>
      </c>
      <c r="R543">
        <v>379733333</v>
      </c>
      <c r="S543">
        <v>379733333</v>
      </c>
    </row>
    <row r="544" spans="1:19" hidden="1" x14ac:dyDescent="0.25">
      <c r="A544">
        <v>2021</v>
      </c>
      <c r="B544" t="s">
        <v>1238</v>
      </c>
      <c r="C544" t="s">
        <v>1239</v>
      </c>
      <c r="D544" t="s">
        <v>1947</v>
      </c>
      <c r="E544" t="s">
        <v>1257</v>
      </c>
      <c r="F544" t="s">
        <v>39</v>
      </c>
      <c r="G544" t="s">
        <v>40</v>
      </c>
      <c r="H544" t="s">
        <v>1722</v>
      </c>
      <c r="I544" t="s">
        <v>1258</v>
      </c>
      <c r="J544" t="s">
        <v>1712</v>
      </c>
      <c r="K544" t="s">
        <v>1840</v>
      </c>
      <c r="L544" t="s">
        <v>1846</v>
      </c>
      <c r="M544">
        <v>58801109</v>
      </c>
      <c r="N544">
        <v>327631342</v>
      </c>
      <c r="O544">
        <v>386432451</v>
      </c>
      <c r="P544">
        <v>386432451</v>
      </c>
      <c r="Q544">
        <v>337933540</v>
      </c>
      <c r="R544">
        <v>337096150</v>
      </c>
      <c r="S544">
        <v>0</v>
      </c>
    </row>
    <row r="545" spans="1:19" hidden="1" x14ac:dyDescent="0.25">
      <c r="A545">
        <v>2021</v>
      </c>
      <c r="B545" t="s">
        <v>1238</v>
      </c>
      <c r="C545" t="s">
        <v>1239</v>
      </c>
      <c r="D545" t="s">
        <v>1947</v>
      </c>
      <c r="E545" t="s">
        <v>1259</v>
      </c>
      <c r="F545" t="s">
        <v>39</v>
      </c>
      <c r="G545" t="s">
        <v>40</v>
      </c>
      <c r="H545" t="s">
        <v>1722</v>
      </c>
      <c r="I545" t="s">
        <v>1260</v>
      </c>
      <c r="J545" t="s">
        <v>1712</v>
      </c>
      <c r="K545" t="s">
        <v>1840</v>
      </c>
      <c r="L545" t="s">
        <v>1949</v>
      </c>
      <c r="M545">
        <v>41645762</v>
      </c>
      <c r="N545">
        <v>1231848771</v>
      </c>
      <c r="O545">
        <v>1273494533</v>
      </c>
      <c r="P545">
        <v>1273494533</v>
      </c>
      <c r="Q545">
        <v>1273494533</v>
      </c>
      <c r="R545">
        <v>1247740533</v>
      </c>
      <c r="S545">
        <v>4175500</v>
      </c>
    </row>
    <row r="546" spans="1:19" hidden="1" x14ac:dyDescent="0.25">
      <c r="A546">
        <v>2021</v>
      </c>
      <c r="B546" t="s">
        <v>1238</v>
      </c>
      <c r="C546" t="s">
        <v>1239</v>
      </c>
      <c r="D546" t="s">
        <v>1947</v>
      </c>
      <c r="E546" t="s">
        <v>1261</v>
      </c>
      <c r="F546" t="s">
        <v>39</v>
      </c>
      <c r="G546" t="s">
        <v>40</v>
      </c>
      <c r="H546" t="s">
        <v>1722</v>
      </c>
      <c r="I546" t="s">
        <v>1262</v>
      </c>
      <c r="J546" t="s">
        <v>1712</v>
      </c>
      <c r="K546" t="s">
        <v>1840</v>
      </c>
      <c r="L546" t="s">
        <v>1951</v>
      </c>
      <c r="M546">
        <v>600000000</v>
      </c>
      <c r="N546">
        <v>-600000000</v>
      </c>
      <c r="O546">
        <v>0</v>
      </c>
      <c r="P546">
        <v>0</v>
      </c>
      <c r="Q546">
        <v>0</v>
      </c>
      <c r="R546">
        <v>0</v>
      </c>
      <c r="S546">
        <v>0</v>
      </c>
    </row>
    <row r="547" spans="1:19" hidden="1" x14ac:dyDescent="0.25">
      <c r="A547">
        <v>2021</v>
      </c>
      <c r="B547" t="s">
        <v>1238</v>
      </c>
      <c r="C547" t="s">
        <v>1239</v>
      </c>
      <c r="D547" t="s">
        <v>1947</v>
      </c>
      <c r="E547" t="s">
        <v>1263</v>
      </c>
      <c r="F547" t="s">
        <v>39</v>
      </c>
      <c r="G547" t="s">
        <v>40</v>
      </c>
      <c r="H547" t="s">
        <v>1722</v>
      </c>
      <c r="I547" t="s">
        <v>1264</v>
      </c>
      <c r="J547" t="s">
        <v>1712</v>
      </c>
      <c r="K547" t="s">
        <v>1840</v>
      </c>
      <c r="L547" t="s">
        <v>1951</v>
      </c>
      <c r="M547">
        <v>32986742</v>
      </c>
      <c r="N547">
        <v>-32986742</v>
      </c>
      <c r="O547">
        <v>0</v>
      </c>
      <c r="P547">
        <v>0</v>
      </c>
      <c r="Q547">
        <v>0</v>
      </c>
      <c r="R547">
        <v>0</v>
      </c>
      <c r="S547">
        <v>0</v>
      </c>
    </row>
    <row r="548" spans="1:19" hidden="1" x14ac:dyDescent="0.25">
      <c r="A548">
        <v>2021</v>
      </c>
      <c r="B548" t="s">
        <v>1238</v>
      </c>
      <c r="C548" t="s">
        <v>1239</v>
      </c>
      <c r="D548" t="s">
        <v>1947</v>
      </c>
      <c r="E548" t="s">
        <v>1265</v>
      </c>
      <c r="F548" t="s">
        <v>39</v>
      </c>
      <c r="G548" t="s">
        <v>40</v>
      </c>
      <c r="H548" t="s">
        <v>1722</v>
      </c>
      <c r="I548" t="s">
        <v>1266</v>
      </c>
      <c r="J548" t="s">
        <v>1712</v>
      </c>
      <c r="K548" t="s">
        <v>1840</v>
      </c>
      <c r="L548" t="s">
        <v>1951</v>
      </c>
      <c r="M548">
        <v>16493371</v>
      </c>
      <c r="N548">
        <v>-16493371</v>
      </c>
      <c r="O548">
        <v>0</v>
      </c>
      <c r="P548">
        <v>0</v>
      </c>
      <c r="Q548">
        <v>0</v>
      </c>
      <c r="R548">
        <v>0</v>
      </c>
      <c r="S548">
        <v>0</v>
      </c>
    </row>
    <row r="549" spans="1:19" hidden="1" x14ac:dyDescent="0.25">
      <c r="A549">
        <v>2021</v>
      </c>
      <c r="B549" t="s">
        <v>1238</v>
      </c>
      <c r="C549" t="s">
        <v>1239</v>
      </c>
      <c r="D549" t="s">
        <v>1947</v>
      </c>
      <c r="E549" t="s">
        <v>1267</v>
      </c>
      <c r="F549" t="s">
        <v>1268</v>
      </c>
      <c r="G549" t="s">
        <v>1269</v>
      </c>
      <c r="H549" t="s">
        <v>1952</v>
      </c>
      <c r="I549" t="s">
        <v>1270</v>
      </c>
      <c r="J549" t="s">
        <v>1712</v>
      </c>
      <c r="K549" t="s">
        <v>1840</v>
      </c>
      <c r="L549" t="s">
        <v>1846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</row>
    <row r="550" spans="1:19" hidden="1" x14ac:dyDescent="0.25">
      <c r="A550">
        <v>2021</v>
      </c>
      <c r="B550" t="s">
        <v>1238</v>
      </c>
      <c r="C550" t="s">
        <v>1239</v>
      </c>
      <c r="D550" t="s">
        <v>1947</v>
      </c>
      <c r="E550" t="s">
        <v>1271</v>
      </c>
      <c r="F550" t="s">
        <v>1268</v>
      </c>
      <c r="G550" t="s">
        <v>1269</v>
      </c>
      <c r="H550" t="s">
        <v>1952</v>
      </c>
      <c r="I550" t="s">
        <v>1272</v>
      </c>
      <c r="J550" t="s">
        <v>1712</v>
      </c>
      <c r="K550" t="s">
        <v>1840</v>
      </c>
      <c r="L550" t="s">
        <v>1949</v>
      </c>
      <c r="M550">
        <v>0</v>
      </c>
      <c r="N550">
        <v>8619998</v>
      </c>
      <c r="O550">
        <v>8619998</v>
      </c>
      <c r="P550">
        <v>8619998</v>
      </c>
      <c r="Q550">
        <v>8619998</v>
      </c>
      <c r="R550">
        <v>8619998</v>
      </c>
      <c r="S550">
        <v>0</v>
      </c>
    </row>
    <row r="551" spans="1:19" hidden="1" x14ac:dyDescent="0.25">
      <c r="A551">
        <v>2021</v>
      </c>
      <c r="B551" t="s">
        <v>1238</v>
      </c>
      <c r="C551" t="s">
        <v>1239</v>
      </c>
      <c r="D551" t="s">
        <v>1947</v>
      </c>
      <c r="E551" t="s">
        <v>1273</v>
      </c>
      <c r="F551" t="s">
        <v>1274</v>
      </c>
      <c r="G551" t="s">
        <v>1275</v>
      </c>
      <c r="H551" t="s">
        <v>1953</v>
      </c>
      <c r="I551" t="s">
        <v>1276</v>
      </c>
      <c r="J551" t="s">
        <v>1712</v>
      </c>
      <c r="K551" t="s">
        <v>1840</v>
      </c>
      <c r="L551" t="s">
        <v>1846</v>
      </c>
      <c r="M551">
        <v>13086785</v>
      </c>
      <c r="N551">
        <v>0</v>
      </c>
      <c r="O551">
        <v>13086785</v>
      </c>
      <c r="P551">
        <v>0</v>
      </c>
      <c r="Q551">
        <v>0</v>
      </c>
      <c r="R551">
        <v>0</v>
      </c>
      <c r="S551">
        <v>0</v>
      </c>
    </row>
    <row r="552" spans="1:19" hidden="1" x14ac:dyDescent="0.25">
      <c r="A552">
        <v>2021</v>
      </c>
      <c r="B552" t="s">
        <v>1277</v>
      </c>
      <c r="C552" t="s">
        <v>1278</v>
      </c>
      <c r="D552" t="s">
        <v>1954</v>
      </c>
      <c r="E552" t="s">
        <v>1279</v>
      </c>
      <c r="F552" t="s">
        <v>39</v>
      </c>
      <c r="G552" t="s">
        <v>40</v>
      </c>
      <c r="H552" t="s">
        <v>1722</v>
      </c>
      <c r="I552" t="s">
        <v>1280</v>
      </c>
      <c r="J552" t="s">
        <v>1759</v>
      </c>
      <c r="K552" t="s">
        <v>1810</v>
      </c>
      <c r="L552" t="s">
        <v>1955</v>
      </c>
      <c r="M552">
        <v>0</v>
      </c>
      <c r="N552">
        <v>200000000</v>
      </c>
      <c r="O552">
        <v>200000000</v>
      </c>
      <c r="P552">
        <v>200000000</v>
      </c>
      <c r="Q552">
        <v>167350000</v>
      </c>
      <c r="R552">
        <v>77350000</v>
      </c>
      <c r="S552">
        <v>34965000</v>
      </c>
    </row>
    <row r="553" spans="1:19" hidden="1" x14ac:dyDescent="0.25">
      <c r="A553">
        <v>2021</v>
      </c>
      <c r="B553" t="s">
        <v>1277</v>
      </c>
      <c r="C553" t="s">
        <v>1278</v>
      </c>
      <c r="D553" t="s">
        <v>1954</v>
      </c>
      <c r="E553" t="s">
        <v>1281</v>
      </c>
      <c r="F553" t="s">
        <v>39</v>
      </c>
      <c r="G553" t="s">
        <v>40</v>
      </c>
      <c r="H553" t="s">
        <v>1722</v>
      </c>
      <c r="I553" t="s">
        <v>1282</v>
      </c>
      <c r="J553" t="s">
        <v>1759</v>
      </c>
      <c r="K553" t="s">
        <v>1810</v>
      </c>
      <c r="L553" t="s">
        <v>1955</v>
      </c>
      <c r="M553">
        <v>37013767</v>
      </c>
      <c r="N553">
        <v>0</v>
      </c>
      <c r="O553">
        <v>37013767</v>
      </c>
      <c r="P553">
        <v>37013767</v>
      </c>
      <c r="Q553">
        <v>0</v>
      </c>
      <c r="R553">
        <v>0</v>
      </c>
      <c r="S553">
        <v>0</v>
      </c>
    </row>
    <row r="554" spans="1:19" hidden="1" x14ac:dyDescent="0.25">
      <c r="A554">
        <v>2021</v>
      </c>
      <c r="B554" t="s">
        <v>1277</v>
      </c>
      <c r="C554" t="s">
        <v>1278</v>
      </c>
      <c r="D554" t="s">
        <v>1954</v>
      </c>
      <c r="E554" t="s">
        <v>1283</v>
      </c>
      <c r="F554" t="s">
        <v>39</v>
      </c>
      <c r="G554" t="s">
        <v>40</v>
      </c>
      <c r="H554" t="s">
        <v>1722</v>
      </c>
      <c r="I554" t="s">
        <v>1284</v>
      </c>
      <c r="J554" t="s">
        <v>1759</v>
      </c>
      <c r="K554" t="s">
        <v>1956</v>
      </c>
      <c r="L554" t="s">
        <v>1957</v>
      </c>
      <c r="M554">
        <v>85505350</v>
      </c>
      <c r="N554">
        <v>0</v>
      </c>
      <c r="O554">
        <v>85505350</v>
      </c>
      <c r="P554">
        <v>85505350</v>
      </c>
      <c r="Q554">
        <v>76231000</v>
      </c>
      <c r="R554">
        <v>71122550</v>
      </c>
      <c r="S554">
        <v>56999000</v>
      </c>
    </row>
    <row r="555" spans="1:19" hidden="1" x14ac:dyDescent="0.25">
      <c r="A555">
        <v>2021</v>
      </c>
      <c r="B555" t="s">
        <v>1277</v>
      </c>
      <c r="C555" t="s">
        <v>1278</v>
      </c>
      <c r="D555" t="s">
        <v>1954</v>
      </c>
      <c r="E555" t="s">
        <v>1285</v>
      </c>
      <c r="F555" t="s">
        <v>39</v>
      </c>
      <c r="G555" t="s">
        <v>40</v>
      </c>
      <c r="H555" t="s">
        <v>1722</v>
      </c>
      <c r="I555" t="s">
        <v>1286</v>
      </c>
      <c r="J555" t="s">
        <v>1759</v>
      </c>
      <c r="K555" t="s">
        <v>1956</v>
      </c>
      <c r="L555" t="s">
        <v>1957</v>
      </c>
      <c r="M555">
        <v>71180312</v>
      </c>
      <c r="N555">
        <v>0</v>
      </c>
      <c r="O555">
        <v>71180312</v>
      </c>
      <c r="P555">
        <v>71180312</v>
      </c>
      <c r="Q555">
        <v>70000000</v>
      </c>
      <c r="R555">
        <v>70000000</v>
      </c>
      <c r="S555">
        <v>70000000</v>
      </c>
    </row>
    <row r="556" spans="1:19" hidden="1" x14ac:dyDescent="0.25">
      <c r="A556">
        <v>2021</v>
      </c>
      <c r="B556" t="s">
        <v>1277</v>
      </c>
      <c r="C556" t="s">
        <v>1278</v>
      </c>
      <c r="D556" t="s">
        <v>1954</v>
      </c>
      <c r="E556" t="s">
        <v>1287</v>
      </c>
      <c r="F556" t="s">
        <v>39</v>
      </c>
      <c r="G556" t="s">
        <v>40</v>
      </c>
      <c r="H556" t="s">
        <v>1722</v>
      </c>
      <c r="I556" t="s">
        <v>1288</v>
      </c>
      <c r="J556" t="s">
        <v>1759</v>
      </c>
      <c r="K556" t="s">
        <v>1956</v>
      </c>
      <c r="L556" t="s">
        <v>1958</v>
      </c>
      <c r="M556">
        <v>70687925</v>
      </c>
      <c r="N556">
        <v>0</v>
      </c>
      <c r="O556">
        <v>70687925</v>
      </c>
      <c r="P556">
        <v>70663538.349999994</v>
      </c>
      <c r="Q556">
        <v>69858307</v>
      </c>
      <c r="R556">
        <v>57000000</v>
      </c>
      <c r="S556">
        <v>57000000</v>
      </c>
    </row>
    <row r="557" spans="1:19" hidden="1" x14ac:dyDescent="0.25">
      <c r="A557">
        <v>2021</v>
      </c>
      <c r="B557" t="s">
        <v>1277</v>
      </c>
      <c r="C557" t="s">
        <v>1278</v>
      </c>
      <c r="D557" t="s">
        <v>1954</v>
      </c>
      <c r="E557" t="s">
        <v>1289</v>
      </c>
      <c r="F557" t="s">
        <v>39</v>
      </c>
      <c r="G557" t="s">
        <v>40</v>
      </c>
      <c r="H557" t="s">
        <v>1722</v>
      </c>
      <c r="I557" t="s">
        <v>1290</v>
      </c>
      <c r="J557" t="s">
        <v>1759</v>
      </c>
      <c r="K557" t="s">
        <v>1956</v>
      </c>
      <c r="L557" t="s">
        <v>1959</v>
      </c>
      <c r="M557">
        <v>76162934</v>
      </c>
      <c r="N557">
        <v>0</v>
      </c>
      <c r="O557">
        <v>76162934</v>
      </c>
      <c r="P557">
        <v>76162934</v>
      </c>
      <c r="Q557">
        <v>35077054.219999999</v>
      </c>
      <c r="R557">
        <v>28548500</v>
      </c>
      <c r="S557">
        <v>28548500</v>
      </c>
    </row>
    <row r="558" spans="1:19" hidden="1" x14ac:dyDescent="0.25">
      <c r="A558">
        <v>2021</v>
      </c>
      <c r="B558" t="s">
        <v>1277</v>
      </c>
      <c r="C558" t="s">
        <v>1278</v>
      </c>
      <c r="D558" t="s">
        <v>1954</v>
      </c>
      <c r="E558" t="s">
        <v>1291</v>
      </c>
      <c r="F558" t="s">
        <v>39</v>
      </c>
      <c r="G558" t="s">
        <v>40</v>
      </c>
      <c r="H558" t="s">
        <v>1722</v>
      </c>
      <c r="I558" t="s">
        <v>1292</v>
      </c>
      <c r="J558" t="s">
        <v>1759</v>
      </c>
      <c r="K558" t="s">
        <v>1956</v>
      </c>
      <c r="L558" t="s">
        <v>1960</v>
      </c>
      <c r="M558">
        <v>540725691</v>
      </c>
      <c r="N558">
        <v>0</v>
      </c>
      <c r="O558">
        <v>540725691</v>
      </c>
      <c r="P558">
        <v>540725691</v>
      </c>
      <c r="Q558">
        <v>485209963.77999997</v>
      </c>
      <c r="R558">
        <v>481125691</v>
      </c>
      <c r="S558">
        <v>481125691</v>
      </c>
    </row>
    <row r="559" spans="1:19" hidden="1" x14ac:dyDescent="0.25">
      <c r="A559">
        <v>2021</v>
      </c>
      <c r="B559" t="s">
        <v>1277</v>
      </c>
      <c r="C559" t="s">
        <v>1278</v>
      </c>
      <c r="D559" t="s">
        <v>1954</v>
      </c>
      <c r="E559" t="s">
        <v>1293</v>
      </c>
      <c r="F559" t="s">
        <v>39</v>
      </c>
      <c r="G559" t="s">
        <v>40</v>
      </c>
      <c r="H559" t="s">
        <v>1722</v>
      </c>
      <c r="I559" t="s">
        <v>1294</v>
      </c>
      <c r="J559" t="s">
        <v>1759</v>
      </c>
      <c r="K559" t="s">
        <v>1956</v>
      </c>
      <c r="L559" t="s">
        <v>1960</v>
      </c>
      <c r="M559">
        <v>458112041</v>
      </c>
      <c r="N559">
        <v>0</v>
      </c>
      <c r="O559">
        <v>458112041</v>
      </c>
      <c r="P559">
        <v>458102032</v>
      </c>
      <c r="Q559">
        <v>458102032</v>
      </c>
      <c r="R559">
        <v>458102032</v>
      </c>
      <c r="S559">
        <v>458102032</v>
      </c>
    </row>
    <row r="560" spans="1:19" hidden="1" x14ac:dyDescent="0.25">
      <c r="A560">
        <v>2021</v>
      </c>
      <c r="B560" t="s">
        <v>1277</v>
      </c>
      <c r="C560" t="s">
        <v>1278</v>
      </c>
      <c r="D560" t="s">
        <v>1954</v>
      </c>
      <c r="E560" t="s">
        <v>1295</v>
      </c>
      <c r="F560" t="s">
        <v>39</v>
      </c>
      <c r="G560" t="s">
        <v>40</v>
      </c>
      <c r="H560" t="s">
        <v>1722</v>
      </c>
      <c r="I560" t="s">
        <v>1296</v>
      </c>
      <c r="J560" t="s">
        <v>1759</v>
      </c>
      <c r="K560" t="s">
        <v>1956</v>
      </c>
      <c r="L560" t="s">
        <v>1961</v>
      </c>
      <c r="M560">
        <v>116468785</v>
      </c>
      <c r="N560">
        <v>0</v>
      </c>
      <c r="O560">
        <v>116468785</v>
      </c>
      <c r="P560">
        <v>116468785</v>
      </c>
      <c r="Q560">
        <v>114882118</v>
      </c>
      <c r="R560">
        <v>106002183</v>
      </c>
      <c r="S560">
        <v>50613333</v>
      </c>
    </row>
    <row r="561" spans="1:19" hidden="1" x14ac:dyDescent="0.25">
      <c r="A561">
        <v>2021</v>
      </c>
      <c r="B561" t="s">
        <v>1277</v>
      </c>
      <c r="C561" t="s">
        <v>1278</v>
      </c>
      <c r="D561" t="s">
        <v>1954</v>
      </c>
      <c r="E561" t="s">
        <v>1297</v>
      </c>
      <c r="F561" t="s">
        <v>39</v>
      </c>
      <c r="G561" t="s">
        <v>40</v>
      </c>
      <c r="H561" t="s">
        <v>1722</v>
      </c>
      <c r="I561" t="s">
        <v>1298</v>
      </c>
      <c r="J561" t="s">
        <v>1759</v>
      </c>
      <c r="K561" t="s">
        <v>1956</v>
      </c>
      <c r="L561" t="s">
        <v>1962</v>
      </c>
      <c r="M561">
        <v>293618788</v>
      </c>
      <c r="N561">
        <v>0</v>
      </c>
      <c r="O561">
        <v>293618788</v>
      </c>
      <c r="P561">
        <v>293618788</v>
      </c>
      <c r="Q561">
        <v>275628323</v>
      </c>
      <c r="R561">
        <v>275628323</v>
      </c>
      <c r="S561">
        <v>273018323</v>
      </c>
    </row>
    <row r="562" spans="1:19" hidden="1" x14ac:dyDescent="0.25">
      <c r="A562">
        <v>2021</v>
      </c>
      <c r="B562" t="s">
        <v>1277</v>
      </c>
      <c r="C562" t="s">
        <v>1278</v>
      </c>
      <c r="D562" t="s">
        <v>1954</v>
      </c>
      <c r="E562" t="s">
        <v>1299</v>
      </c>
      <c r="F562" t="s">
        <v>39</v>
      </c>
      <c r="G562" t="s">
        <v>40</v>
      </c>
      <c r="H562" t="s">
        <v>1722</v>
      </c>
      <c r="I562" t="s">
        <v>1300</v>
      </c>
      <c r="J562" t="s">
        <v>1759</v>
      </c>
      <c r="K562" t="s">
        <v>1956</v>
      </c>
      <c r="L562" t="s">
        <v>1962</v>
      </c>
      <c r="M562">
        <v>154461277</v>
      </c>
      <c r="N562">
        <v>0</v>
      </c>
      <c r="O562">
        <v>154461277</v>
      </c>
      <c r="P562">
        <v>154461277</v>
      </c>
      <c r="Q562">
        <v>154461277</v>
      </c>
      <c r="R562">
        <v>154461277</v>
      </c>
      <c r="S562">
        <v>90085357</v>
      </c>
    </row>
    <row r="563" spans="1:19" hidden="1" x14ac:dyDescent="0.25">
      <c r="A563">
        <v>2021</v>
      </c>
      <c r="B563" t="s">
        <v>1277</v>
      </c>
      <c r="C563" t="s">
        <v>1278</v>
      </c>
      <c r="D563" t="s">
        <v>1954</v>
      </c>
      <c r="E563" t="s">
        <v>1301</v>
      </c>
      <c r="F563" t="s">
        <v>39</v>
      </c>
      <c r="G563" t="s">
        <v>40</v>
      </c>
      <c r="H563" t="s">
        <v>1722</v>
      </c>
      <c r="I563" t="s">
        <v>1302</v>
      </c>
      <c r="J563" t="s">
        <v>1759</v>
      </c>
      <c r="K563" t="s">
        <v>1956</v>
      </c>
      <c r="L563" t="s">
        <v>1958</v>
      </c>
      <c r="M563">
        <v>83328474</v>
      </c>
      <c r="N563">
        <v>0</v>
      </c>
      <c r="O563">
        <v>83328474</v>
      </c>
      <c r="P563">
        <v>83328474</v>
      </c>
      <c r="Q563">
        <v>83328474</v>
      </c>
      <c r="R563">
        <v>83328474</v>
      </c>
      <c r="S563">
        <v>41000000</v>
      </c>
    </row>
    <row r="564" spans="1:19" hidden="1" x14ac:dyDescent="0.25">
      <c r="A564">
        <v>2021</v>
      </c>
      <c r="B564" t="s">
        <v>1303</v>
      </c>
      <c r="C564" t="s">
        <v>1304</v>
      </c>
      <c r="D564" t="s">
        <v>1963</v>
      </c>
      <c r="E564" t="s">
        <v>1305</v>
      </c>
      <c r="F564" t="s">
        <v>1306</v>
      </c>
      <c r="G564" t="s">
        <v>1307</v>
      </c>
      <c r="H564" t="s">
        <v>1964</v>
      </c>
      <c r="I564" t="s">
        <v>1308</v>
      </c>
      <c r="J564" t="s">
        <v>1715</v>
      </c>
      <c r="K564" t="s">
        <v>1965</v>
      </c>
      <c r="L564" t="s">
        <v>1966</v>
      </c>
      <c r="M564">
        <v>12963513</v>
      </c>
      <c r="N564">
        <v>0</v>
      </c>
      <c r="O564">
        <v>12963513</v>
      </c>
      <c r="P564">
        <v>0</v>
      </c>
      <c r="Q564">
        <v>0</v>
      </c>
      <c r="R564">
        <v>0</v>
      </c>
      <c r="S564">
        <v>0</v>
      </c>
    </row>
    <row r="565" spans="1:19" hidden="1" x14ac:dyDescent="0.25">
      <c r="A565">
        <v>2021</v>
      </c>
      <c r="B565" t="s">
        <v>1303</v>
      </c>
      <c r="C565" t="s">
        <v>1304</v>
      </c>
      <c r="D565" t="s">
        <v>1963</v>
      </c>
      <c r="E565" t="s">
        <v>1309</v>
      </c>
      <c r="F565" t="s">
        <v>1306</v>
      </c>
      <c r="G565" t="s">
        <v>1307</v>
      </c>
      <c r="H565" t="s">
        <v>1964</v>
      </c>
      <c r="I565" t="s">
        <v>1310</v>
      </c>
      <c r="J565" t="s">
        <v>1715</v>
      </c>
      <c r="K565" t="s">
        <v>1965</v>
      </c>
      <c r="L565" t="s">
        <v>1967</v>
      </c>
      <c r="M565">
        <v>2036487</v>
      </c>
      <c r="N565">
        <v>0</v>
      </c>
      <c r="O565">
        <v>2036487</v>
      </c>
      <c r="P565">
        <v>0</v>
      </c>
      <c r="Q565">
        <v>0</v>
      </c>
      <c r="R565">
        <v>0</v>
      </c>
      <c r="S565">
        <v>0</v>
      </c>
    </row>
    <row r="566" spans="1:19" hidden="1" x14ac:dyDescent="0.25">
      <c r="A566">
        <v>2021</v>
      </c>
      <c r="B566" t="s">
        <v>1303</v>
      </c>
      <c r="C566" t="s">
        <v>1304</v>
      </c>
      <c r="D566" t="s">
        <v>1963</v>
      </c>
      <c r="E566" t="s">
        <v>1311</v>
      </c>
      <c r="F566" t="s">
        <v>1312</v>
      </c>
      <c r="G566" t="s">
        <v>1313</v>
      </c>
      <c r="H566" t="s">
        <v>1968</v>
      </c>
      <c r="I566" t="s">
        <v>1314</v>
      </c>
      <c r="J566" t="s">
        <v>1715</v>
      </c>
      <c r="K566" t="s">
        <v>1965</v>
      </c>
      <c r="L566" t="s">
        <v>1966</v>
      </c>
      <c r="M566">
        <v>34790000</v>
      </c>
      <c r="N566">
        <v>0</v>
      </c>
      <c r="O566">
        <v>34790000</v>
      </c>
      <c r="P566">
        <v>0</v>
      </c>
      <c r="Q566">
        <v>0</v>
      </c>
      <c r="R566">
        <v>0</v>
      </c>
      <c r="S566">
        <v>0</v>
      </c>
    </row>
    <row r="567" spans="1:19" hidden="1" x14ac:dyDescent="0.25">
      <c r="A567">
        <v>2021</v>
      </c>
      <c r="B567" t="s">
        <v>1303</v>
      </c>
      <c r="C567" t="s">
        <v>1304</v>
      </c>
      <c r="D567" t="s">
        <v>1963</v>
      </c>
      <c r="E567" t="s">
        <v>1315</v>
      </c>
      <c r="F567" t="s">
        <v>1312</v>
      </c>
      <c r="G567" t="s">
        <v>1313</v>
      </c>
      <c r="H567" t="s">
        <v>1968</v>
      </c>
      <c r="I567" t="s">
        <v>1316</v>
      </c>
      <c r="J567" t="s">
        <v>1715</v>
      </c>
      <c r="K567" t="s">
        <v>1965</v>
      </c>
      <c r="L567" t="s">
        <v>1967</v>
      </c>
      <c r="M567">
        <v>36210000</v>
      </c>
      <c r="N567">
        <v>0</v>
      </c>
      <c r="O567">
        <v>36210000</v>
      </c>
      <c r="P567">
        <v>0</v>
      </c>
      <c r="Q567">
        <v>0</v>
      </c>
      <c r="R567">
        <v>0</v>
      </c>
      <c r="S567">
        <v>0</v>
      </c>
    </row>
    <row r="568" spans="1:19" hidden="1" x14ac:dyDescent="0.25">
      <c r="A568">
        <v>2021</v>
      </c>
      <c r="B568" t="s">
        <v>1303</v>
      </c>
      <c r="C568" t="s">
        <v>1304</v>
      </c>
      <c r="D568" t="s">
        <v>1963</v>
      </c>
      <c r="E568" t="s">
        <v>1317</v>
      </c>
      <c r="F568" t="s">
        <v>1318</v>
      </c>
      <c r="G568" t="s">
        <v>1319</v>
      </c>
      <c r="H568" t="s">
        <v>1969</v>
      </c>
      <c r="I568" t="s">
        <v>1320</v>
      </c>
      <c r="J568" t="s">
        <v>1715</v>
      </c>
      <c r="K568" t="s">
        <v>1965</v>
      </c>
      <c r="L568" t="s">
        <v>1967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</row>
    <row r="569" spans="1:19" hidden="1" x14ac:dyDescent="0.25">
      <c r="A569">
        <v>2021</v>
      </c>
      <c r="B569" t="s">
        <v>1303</v>
      </c>
      <c r="C569" t="s">
        <v>1304</v>
      </c>
      <c r="D569" t="s">
        <v>1963</v>
      </c>
      <c r="E569" t="s">
        <v>1321</v>
      </c>
      <c r="F569" t="s">
        <v>1318</v>
      </c>
      <c r="G569" t="s">
        <v>1319</v>
      </c>
      <c r="H569" t="s">
        <v>1969</v>
      </c>
      <c r="I569" t="s">
        <v>1322</v>
      </c>
      <c r="J569" t="s">
        <v>1715</v>
      </c>
      <c r="K569" t="s">
        <v>1965</v>
      </c>
      <c r="L569" t="s">
        <v>1967</v>
      </c>
      <c r="M569">
        <v>0</v>
      </c>
      <c r="N569">
        <v>38500000</v>
      </c>
      <c r="O569">
        <v>38500000</v>
      </c>
      <c r="P569">
        <v>38500000</v>
      </c>
      <c r="Q569">
        <v>38500000</v>
      </c>
      <c r="R569">
        <v>38500000</v>
      </c>
      <c r="S569">
        <v>38500000</v>
      </c>
    </row>
    <row r="570" spans="1:19" hidden="1" x14ac:dyDescent="0.25">
      <c r="A570">
        <v>2021</v>
      </c>
      <c r="B570" t="s">
        <v>1303</v>
      </c>
      <c r="C570" t="s">
        <v>1304</v>
      </c>
      <c r="D570" t="s">
        <v>1963</v>
      </c>
      <c r="E570" t="s">
        <v>1323</v>
      </c>
      <c r="F570" t="s">
        <v>1318</v>
      </c>
      <c r="G570" t="s">
        <v>1319</v>
      </c>
      <c r="H570" t="s">
        <v>1969</v>
      </c>
      <c r="I570" t="s">
        <v>1324</v>
      </c>
      <c r="J570" t="s">
        <v>1715</v>
      </c>
      <c r="K570" t="s">
        <v>1965</v>
      </c>
      <c r="L570" t="s">
        <v>1967</v>
      </c>
      <c r="M570">
        <v>0</v>
      </c>
      <c r="N570">
        <v>47600000</v>
      </c>
      <c r="O570">
        <v>47600000</v>
      </c>
      <c r="P570">
        <v>0</v>
      </c>
      <c r="Q570">
        <v>0</v>
      </c>
      <c r="R570">
        <v>0</v>
      </c>
      <c r="S570">
        <v>0</v>
      </c>
    </row>
    <row r="571" spans="1:19" hidden="1" x14ac:dyDescent="0.25">
      <c r="A571">
        <v>2021</v>
      </c>
      <c r="B571" t="s">
        <v>1303</v>
      </c>
      <c r="C571" t="s">
        <v>1304</v>
      </c>
      <c r="D571" t="s">
        <v>1963</v>
      </c>
      <c r="E571" t="s">
        <v>1325</v>
      </c>
      <c r="F571" t="s">
        <v>1318</v>
      </c>
      <c r="G571" t="s">
        <v>1319</v>
      </c>
      <c r="H571" t="s">
        <v>1969</v>
      </c>
      <c r="I571" t="s">
        <v>1326</v>
      </c>
      <c r="J571" t="s">
        <v>1715</v>
      </c>
      <c r="K571" t="s">
        <v>1965</v>
      </c>
      <c r="L571" t="s">
        <v>1970</v>
      </c>
      <c r="M571">
        <v>0</v>
      </c>
      <c r="N571">
        <v>37800000</v>
      </c>
      <c r="O571">
        <v>37800000</v>
      </c>
      <c r="P571">
        <v>37800000</v>
      </c>
      <c r="Q571">
        <v>37800000</v>
      </c>
      <c r="R571">
        <v>37800000</v>
      </c>
      <c r="S571">
        <v>37800000</v>
      </c>
    </row>
    <row r="572" spans="1:19" hidden="1" x14ac:dyDescent="0.25">
      <c r="A572">
        <v>2021</v>
      </c>
      <c r="B572" t="s">
        <v>1303</v>
      </c>
      <c r="C572" t="s">
        <v>1304</v>
      </c>
      <c r="D572" t="s">
        <v>1963</v>
      </c>
      <c r="E572" t="s">
        <v>1327</v>
      </c>
      <c r="F572" t="s">
        <v>1318</v>
      </c>
      <c r="G572" t="s">
        <v>1319</v>
      </c>
      <c r="H572" t="s">
        <v>1969</v>
      </c>
      <c r="I572" t="s">
        <v>1328</v>
      </c>
      <c r="J572" t="s">
        <v>1715</v>
      </c>
      <c r="K572" t="s">
        <v>1965</v>
      </c>
      <c r="L572" t="s">
        <v>1966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</row>
    <row r="573" spans="1:19" hidden="1" x14ac:dyDescent="0.25">
      <c r="A573">
        <v>2021</v>
      </c>
      <c r="B573" t="s">
        <v>1303</v>
      </c>
      <c r="C573" t="s">
        <v>1304</v>
      </c>
      <c r="D573" t="s">
        <v>1963</v>
      </c>
      <c r="E573" t="s">
        <v>1329</v>
      </c>
      <c r="F573" t="s">
        <v>1318</v>
      </c>
      <c r="G573" t="s">
        <v>1319</v>
      </c>
      <c r="H573" t="s">
        <v>1969</v>
      </c>
      <c r="I573" t="s">
        <v>1330</v>
      </c>
      <c r="J573" t="s">
        <v>1715</v>
      </c>
      <c r="K573" t="s">
        <v>1965</v>
      </c>
      <c r="L573" t="s">
        <v>1971</v>
      </c>
      <c r="M573">
        <v>3500000000</v>
      </c>
      <c r="N573">
        <v>-1933540400</v>
      </c>
      <c r="O573">
        <v>1566459600</v>
      </c>
      <c r="P573">
        <v>1073050000</v>
      </c>
      <c r="Q573">
        <v>1073049999.5</v>
      </c>
      <c r="R573">
        <v>1073049999.5</v>
      </c>
      <c r="S573">
        <v>1073049999.5</v>
      </c>
    </row>
    <row r="574" spans="1:19" hidden="1" x14ac:dyDescent="0.25">
      <c r="A574">
        <v>2021</v>
      </c>
      <c r="B574" t="s">
        <v>1303</v>
      </c>
      <c r="C574" t="s">
        <v>1304</v>
      </c>
      <c r="D574" t="s">
        <v>1963</v>
      </c>
      <c r="E574" t="s">
        <v>1331</v>
      </c>
      <c r="F574" t="s">
        <v>1318</v>
      </c>
      <c r="G574" t="s">
        <v>1319</v>
      </c>
      <c r="H574" t="s">
        <v>1969</v>
      </c>
      <c r="I574" t="s">
        <v>1332</v>
      </c>
      <c r="J574" t="s">
        <v>1715</v>
      </c>
      <c r="K574" t="s">
        <v>1965</v>
      </c>
      <c r="L574" t="s">
        <v>1971</v>
      </c>
      <c r="M574">
        <v>500000000</v>
      </c>
      <c r="N574">
        <v>-500000000</v>
      </c>
      <c r="O574">
        <v>0</v>
      </c>
      <c r="P574">
        <v>0</v>
      </c>
      <c r="Q574">
        <v>0</v>
      </c>
      <c r="R574">
        <v>0</v>
      </c>
      <c r="S574">
        <v>0</v>
      </c>
    </row>
    <row r="575" spans="1:19" hidden="1" x14ac:dyDescent="0.25">
      <c r="A575">
        <v>2021</v>
      </c>
      <c r="B575" t="s">
        <v>1303</v>
      </c>
      <c r="C575" t="s">
        <v>1304</v>
      </c>
      <c r="D575" t="s">
        <v>1963</v>
      </c>
      <c r="E575" t="s">
        <v>1333</v>
      </c>
      <c r="F575" t="s">
        <v>1318</v>
      </c>
      <c r="G575" t="s">
        <v>1319</v>
      </c>
      <c r="H575" t="s">
        <v>1969</v>
      </c>
      <c r="I575" t="s">
        <v>1334</v>
      </c>
      <c r="J575" t="s">
        <v>1715</v>
      </c>
      <c r="K575" t="s">
        <v>1965</v>
      </c>
      <c r="L575" t="s">
        <v>1972</v>
      </c>
      <c r="M575">
        <v>3000000000</v>
      </c>
      <c r="N575">
        <v>-3000000000</v>
      </c>
      <c r="O575">
        <v>0</v>
      </c>
      <c r="P575">
        <v>0</v>
      </c>
      <c r="Q575">
        <v>0</v>
      </c>
      <c r="R575">
        <v>0</v>
      </c>
      <c r="S575">
        <v>0</v>
      </c>
    </row>
    <row r="576" spans="1:19" hidden="1" x14ac:dyDescent="0.25">
      <c r="A576">
        <v>2021</v>
      </c>
      <c r="B576" t="s">
        <v>1303</v>
      </c>
      <c r="C576" t="s">
        <v>1304</v>
      </c>
      <c r="D576" t="s">
        <v>1963</v>
      </c>
      <c r="E576" t="s">
        <v>1335</v>
      </c>
      <c r="F576" t="s">
        <v>1318</v>
      </c>
      <c r="G576" t="s">
        <v>1319</v>
      </c>
      <c r="H576" t="s">
        <v>1969</v>
      </c>
      <c r="I576" t="s">
        <v>1336</v>
      </c>
      <c r="J576" t="s">
        <v>1715</v>
      </c>
      <c r="K576" t="s">
        <v>1965</v>
      </c>
      <c r="L576" t="s">
        <v>1973</v>
      </c>
      <c r="M576">
        <v>1000000000</v>
      </c>
      <c r="N576">
        <v>-1000000000</v>
      </c>
      <c r="O576">
        <v>0</v>
      </c>
      <c r="P576">
        <v>0</v>
      </c>
      <c r="Q576">
        <v>0</v>
      </c>
      <c r="R576">
        <v>0</v>
      </c>
      <c r="S576">
        <v>0</v>
      </c>
    </row>
    <row r="577" spans="1:19" hidden="1" x14ac:dyDescent="0.25">
      <c r="A577">
        <v>2021</v>
      </c>
      <c r="B577" t="s">
        <v>1303</v>
      </c>
      <c r="C577" t="s">
        <v>1304</v>
      </c>
      <c r="D577" t="s">
        <v>1963</v>
      </c>
      <c r="E577" t="s">
        <v>1337</v>
      </c>
      <c r="F577" t="s">
        <v>1318</v>
      </c>
      <c r="G577" t="s">
        <v>1319</v>
      </c>
      <c r="H577" t="s">
        <v>1969</v>
      </c>
      <c r="I577" t="s">
        <v>1338</v>
      </c>
      <c r="J577" t="s">
        <v>1715</v>
      </c>
      <c r="K577" t="s">
        <v>1965</v>
      </c>
      <c r="L577" t="s">
        <v>1970</v>
      </c>
      <c r="M577">
        <v>1000000000</v>
      </c>
      <c r="N577">
        <v>-877304000</v>
      </c>
      <c r="O577">
        <v>122696000</v>
      </c>
      <c r="P577">
        <v>0</v>
      </c>
      <c r="Q577">
        <v>0</v>
      </c>
      <c r="R577">
        <v>0</v>
      </c>
      <c r="S577">
        <v>0</v>
      </c>
    </row>
    <row r="578" spans="1:19" hidden="1" x14ac:dyDescent="0.25">
      <c r="A578">
        <v>2021</v>
      </c>
      <c r="B578" t="s">
        <v>1303</v>
      </c>
      <c r="C578" t="s">
        <v>1304</v>
      </c>
      <c r="D578" t="s">
        <v>1963</v>
      </c>
      <c r="E578" t="s">
        <v>1339</v>
      </c>
      <c r="F578" t="s">
        <v>1318</v>
      </c>
      <c r="G578" t="s">
        <v>1319</v>
      </c>
      <c r="H578" t="s">
        <v>1969</v>
      </c>
      <c r="I578" t="s">
        <v>1340</v>
      </c>
      <c r="J578" t="s">
        <v>1715</v>
      </c>
      <c r="K578" t="s">
        <v>1965</v>
      </c>
      <c r="L578" t="s">
        <v>1970</v>
      </c>
      <c r="M578">
        <v>45000000</v>
      </c>
      <c r="N578">
        <v>15802000</v>
      </c>
      <c r="O578">
        <v>60802000</v>
      </c>
      <c r="P578">
        <v>0</v>
      </c>
      <c r="Q578">
        <v>0</v>
      </c>
      <c r="R578">
        <v>0</v>
      </c>
      <c r="S578">
        <v>0</v>
      </c>
    </row>
    <row r="579" spans="1:19" hidden="1" x14ac:dyDescent="0.25">
      <c r="A579">
        <v>2021</v>
      </c>
      <c r="B579" t="s">
        <v>1303</v>
      </c>
      <c r="C579" t="s">
        <v>1304</v>
      </c>
      <c r="D579" t="s">
        <v>1963</v>
      </c>
      <c r="E579" t="s">
        <v>1341</v>
      </c>
      <c r="F579" t="s">
        <v>1318</v>
      </c>
      <c r="G579" t="s">
        <v>1319</v>
      </c>
      <c r="H579" t="s">
        <v>1969</v>
      </c>
      <c r="I579" t="s">
        <v>1342</v>
      </c>
      <c r="J579" t="s">
        <v>1715</v>
      </c>
      <c r="K579" t="s">
        <v>1965</v>
      </c>
      <c r="L579" t="s">
        <v>1966</v>
      </c>
      <c r="M579">
        <v>500000000</v>
      </c>
      <c r="N579">
        <v>-400600000</v>
      </c>
      <c r="O579">
        <v>99400000</v>
      </c>
      <c r="P579">
        <v>0</v>
      </c>
      <c r="Q579">
        <v>0</v>
      </c>
      <c r="R579">
        <v>0</v>
      </c>
      <c r="S579">
        <v>0</v>
      </c>
    </row>
    <row r="580" spans="1:19" hidden="1" x14ac:dyDescent="0.25">
      <c r="A580">
        <v>2021</v>
      </c>
      <c r="B580" t="s">
        <v>1303</v>
      </c>
      <c r="C580" t="s">
        <v>1304</v>
      </c>
      <c r="D580" t="s">
        <v>1963</v>
      </c>
      <c r="E580" t="s">
        <v>1343</v>
      </c>
      <c r="F580" t="s">
        <v>1318</v>
      </c>
      <c r="G580" t="s">
        <v>1319</v>
      </c>
      <c r="H580" t="s">
        <v>1969</v>
      </c>
      <c r="I580" t="s">
        <v>1344</v>
      </c>
      <c r="J580" t="s">
        <v>1715</v>
      </c>
      <c r="K580" t="s">
        <v>1965</v>
      </c>
      <c r="L580" t="s">
        <v>1966</v>
      </c>
      <c r="M580">
        <v>1000000000</v>
      </c>
      <c r="N580">
        <v>-1000000000</v>
      </c>
      <c r="O580">
        <v>0</v>
      </c>
      <c r="P580">
        <v>0</v>
      </c>
      <c r="Q580">
        <v>0</v>
      </c>
      <c r="R580">
        <v>0</v>
      </c>
      <c r="S580">
        <v>0</v>
      </c>
    </row>
    <row r="581" spans="1:19" hidden="1" x14ac:dyDescent="0.25">
      <c r="A581">
        <v>2021</v>
      </c>
      <c r="B581" t="s">
        <v>1303</v>
      </c>
      <c r="C581" t="s">
        <v>1304</v>
      </c>
      <c r="D581" t="s">
        <v>1963</v>
      </c>
      <c r="E581" t="s">
        <v>1345</v>
      </c>
      <c r="F581" t="s">
        <v>1318</v>
      </c>
      <c r="G581" t="s">
        <v>1319</v>
      </c>
      <c r="H581" t="s">
        <v>1969</v>
      </c>
      <c r="I581" t="s">
        <v>1346</v>
      </c>
      <c r="J581" t="s">
        <v>1715</v>
      </c>
      <c r="K581" t="s">
        <v>1965</v>
      </c>
      <c r="L581" t="s">
        <v>1966</v>
      </c>
      <c r="M581">
        <v>500000000</v>
      </c>
      <c r="N581">
        <v>-500000000</v>
      </c>
      <c r="O581">
        <v>0</v>
      </c>
      <c r="P581">
        <v>0</v>
      </c>
      <c r="Q581">
        <v>0</v>
      </c>
      <c r="R581">
        <v>0</v>
      </c>
      <c r="S581">
        <v>0</v>
      </c>
    </row>
    <row r="582" spans="1:19" hidden="1" x14ac:dyDescent="0.25">
      <c r="A582">
        <v>2021</v>
      </c>
      <c r="B582" t="s">
        <v>1303</v>
      </c>
      <c r="C582" t="s">
        <v>1304</v>
      </c>
      <c r="D582" t="s">
        <v>1963</v>
      </c>
      <c r="E582" t="s">
        <v>1347</v>
      </c>
      <c r="F582" t="s">
        <v>1318</v>
      </c>
      <c r="G582" t="s">
        <v>1319</v>
      </c>
      <c r="H582" t="s">
        <v>1969</v>
      </c>
      <c r="I582" t="s">
        <v>1348</v>
      </c>
      <c r="J582" t="s">
        <v>1715</v>
      </c>
      <c r="K582" t="s">
        <v>1965</v>
      </c>
      <c r="L582" t="s">
        <v>1974</v>
      </c>
      <c r="M582">
        <v>3500000000</v>
      </c>
      <c r="N582">
        <v>-2512800000</v>
      </c>
      <c r="O582">
        <v>987200000</v>
      </c>
      <c r="P582">
        <v>987200000</v>
      </c>
      <c r="Q582">
        <v>987200000</v>
      </c>
      <c r="R582">
        <v>987200000</v>
      </c>
      <c r="S582">
        <v>639250000</v>
      </c>
    </row>
    <row r="583" spans="1:19" hidden="1" x14ac:dyDescent="0.25">
      <c r="A583">
        <v>2021</v>
      </c>
      <c r="B583" t="s">
        <v>1303</v>
      </c>
      <c r="C583" t="s">
        <v>1304</v>
      </c>
      <c r="D583" t="s">
        <v>1963</v>
      </c>
      <c r="E583" t="s">
        <v>1349</v>
      </c>
      <c r="F583" t="s">
        <v>1350</v>
      </c>
      <c r="G583" t="s">
        <v>1351</v>
      </c>
      <c r="H583" t="s">
        <v>1975</v>
      </c>
      <c r="I583" t="s">
        <v>1352</v>
      </c>
      <c r="J583" t="s">
        <v>1715</v>
      </c>
      <c r="K583" t="s">
        <v>1965</v>
      </c>
      <c r="L583" t="s">
        <v>1971</v>
      </c>
      <c r="M583">
        <v>10500000</v>
      </c>
      <c r="N583">
        <v>0</v>
      </c>
      <c r="O583">
        <v>10500000</v>
      </c>
      <c r="P583">
        <v>0</v>
      </c>
      <c r="Q583">
        <v>0</v>
      </c>
      <c r="R583">
        <v>0</v>
      </c>
      <c r="S583">
        <v>0</v>
      </c>
    </row>
    <row r="584" spans="1:19" hidden="1" x14ac:dyDescent="0.25">
      <c r="A584">
        <v>2021</v>
      </c>
      <c r="B584" t="s">
        <v>1303</v>
      </c>
      <c r="C584" t="s">
        <v>1304</v>
      </c>
      <c r="D584" t="s">
        <v>1963</v>
      </c>
      <c r="E584" t="s">
        <v>1353</v>
      </c>
      <c r="F584" t="s">
        <v>1350</v>
      </c>
      <c r="G584" t="s">
        <v>1351</v>
      </c>
      <c r="H584" t="s">
        <v>1975</v>
      </c>
      <c r="I584" t="s">
        <v>1354</v>
      </c>
      <c r="J584" t="s">
        <v>1715</v>
      </c>
      <c r="K584" t="s">
        <v>1965</v>
      </c>
      <c r="L584" t="s">
        <v>1970</v>
      </c>
      <c r="M584">
        <v>15000000</v>
      </c>
      <c r="N584">
        <v>0</v>
      </c>
      <c r="O584">
        <v>15000000</v>
      </c>
      <c r="P584">
        <v>0</v>
      </c>
      <c r="Q584">
        <v>0</v>
      </c>
      <c r="R584">
        <v>0</v>
      </c>
      <c r="S584">
        <v>0</v>
      </c>
    </row>
    <row r="585" spans="1:19" hidden="1" x14ac:dyDescent="0.25">
      <c r="A585">
        <v>2021</v>
      </c>
      <c r="B585" t="s">
        <v>1303</v>
      </c>
      <c r="C585" t="s">
        <v>1304</v>
      </c>
      <c r="D585" t="s">
        <v>1963</v>
      </c>
      <c r="E585" t="s">
        <v>1355</v>
      </c>
      <c r="F585" t="s">
        <v>1350</v>
      </c>
      <c r="G585" t="s">
        <v>1351</v>
      </c>
      <c r="H585" t="s">
        <v>1975</v>
      </c>
      <c r="I585" t="s">
        <v>1356</v>
      </c>
      <c r="J585" t="s">
        <v>1715</v>
      </c>
      <c r="K585" t="s">
        <v>1965</v>
      </c>
      <c r="L585" t="s">
        <v>1967</v>
      </c>
      <c r="M585">
        <v>49500000</v>
      </c>
      <c r="N585">
        <v>0</v>
      </c>
      <c r="O585">
        <v>49500000</v>
      </c>
      <c r="P585">
        <v>0</v>
      </c>
      <c r="Q585">
        <v>0</v>
      </c>
      <c r="R585">
        <v>0</v>
      </c>
      <c r="S585">
        <v>0</v>
      </c>
    </row>
    <row r="586" spans="1:19" hidden="1" x14ac:dyDescent="0.25">
      <c r="A586">
        <v>2021</v>
      </c>
      <c r="B586" t="s">
        <v>1303</v>
      </c>
      <c r="C586" t="s">
        <v>1304</v>
      </c>
      <c r="D586" t="s">
        <v>1963</v>
      </c>
      <c r="E586" t="s">
        <v>1357</v>
      </c>
      <c r="F586" t="s">
        <v>1350</v>
      </c>
      <c r="G586" t="s">
        <v>1351</v>
      </c>
      <c r="H586" t="s">
        <v>1975</v>
      </c>
      <c r="I586" t="s">
        <v>1358</v>
      </c>
      <c r="J586" t="s">
        <v>1715</v>
      </c>
      <c r="K586" t="s">
        <v>1965</v>
      </c>
      <c r="L586" t="s">
        <v>1974</v>
      </c>
      <c r="M586">
        <v>75000000</v>
      </c>
      <c r="N586">
        <v>0</v>
      </c>
      <c r="O586">
        <v>75000000</v>
      </c>
      <c r="P586">
        <v>0</v>
      </c>
      <c r="Q586">
        <v>0</v>
      </c>
      <c r="R586">
        <v>0</v>
      </c>
      <c r="S586">
        <v>0</v>
      </c>
    </row>
    <row r="587" spans="1:19" hidden="1" x14ac:dyDescent="0.25">
      <c r="A587">
        <v>2021</v>
      </c>
      <c r="B587" t="s">
        <v>1303</v>
      </c>
      <c r="C587" t="s">
        <v>1304</v>
      </c>
      <c r="D587" t="s">
        <v>1963</v>
      </c>
      <c r="E587" t="s">
        <v>1359</v>
      </c>
      <c r="F587" t="s">
        <v>1360</v>
      </c>
      <c r="G587" t="s">
        <v>1361</v>
      </c>
      <c r="H587" t="s">
        <v>1976</v>
      </c>
      <c r="I587" t="s">
        <v>1362</v>
      </c>
      <c r="J587" t="s">
        <v>1715</v>
      </c>
      <c r="K587" t="s">
        <v>1965</v>
      </c>
      <c r="L587" t="s">
        <v>1970</v>
      </c>
      <c r="M587">
        <v>0</v>
      </c>
      <c r="N587">
        <v>20000000</v>
      </c>
      <c r="O587">
        <v>20000000</v>
      </c>
      <c r="P587">
        <v>0</v>
      </c>
      <c r="Q587">
        <v>0</v>
      </c>
      <c r="R587">
        <v>0</v>
      </c>
      <c r="S587">
        <v>0</v>
      </c>
    </row>
    <row r="588" spans="1:19" hidden="1" x14ac:dyDescent="0.25">
      <c r="A588">
        <v>2021</v>
      </c>
      <c r="B588" t="s">
        <v>1303</v>
      </c>
      <c r="C588" t="s">
        <v>1304</v>
      </c>
      <c r="D588" t="s">
        <v>1963</v>
      </c>
      <c r="E588" t="s">
        <v>1363</v>
      </c>
      <c r="F588" t="s">
        <v>1360</v>
      </c>
      <c r="G588" t="s">
        <v>1361</v>
      </c>
      <c r="H588" t="s">
        <v>1976</v>
      </c>
      <c r="I588" t="s">
        <v>1364</v>
      </c>
      <c r="J588" t="s">
        <v>1715</v>
      </c>
      <c r="K588" t="s">
        <v>1965</v>
      </c>
      <c r="L588" t="s">
        <v>1966</v>
      </c>
      <c r="M588">
        <v>0</v>
      </c>
      <c r="N588">
        <v>31288266.02</v>
      </c>
      <c r="O588">
        <v>31288266.02</v>
      </c>
      <c r="P588">
        <v>0</v>
      </c>
      <c r="Q588">
        <v>0</v>
      </c>
      <c r="R588">
        <v>0</v>
      </c>
      <c r="S588">
        <v>0</v>
      </c>
    </row>
    <row r="589" spans="1:19" hidden="1" x14ac:dyDescent="0.25">
      <c r="A589">
        <v>2021</v>
      </c>
      <c r="B589" t="s">
        <v>1303</v>
      </c>
      <c r="C589" t="s">
        <v>1304</v>
      </c>
      <c r="D589" t="s">
        <v>1963</v>
      </c>
      <c r="E589" t="s">
        <v>1365</v>
      </c>
      <c r="F589" t="s">
        <v>1360</v>
      </c>
      <c r="G589" t="s">
        <v>1361</v>
      </c>
      <c r="H589" t="s">
        <v>1976</v>
      </c>
      <c r="I589" t="s">
        <v>1366</v>
      </c>
      <c r="J589" t="s">
        <v>1715</v>
      </c>
      <c r="K589" t="s">
        <v>1965</v>
      </c>
      <c r="L589" t="s">
        <v>1966</v>
      </c>
      <c r="M589">
        <v>0</v>
      </c>
      <c r="N589">
        <v>44498491.700000003</v>
      </c>
      <c r="O589">
        <v>44498491.700000003</v>
      </c>
      <c r="P589">
        <v>0</v>
      </c>
      <c r="Q589">
        <v>0</v>
      </c>
      <c r="R589">
        <v>0</v>
      </c>
      <c r="S589">
        <v>0</v>
      </c>
    </row>
    <row r="590" spans="1:19" hidden="1" x14ac:dyDescent="0.25">
      <c r="A590">
        <v>2021</v>
      </c>
      <c r="B590" t="s">
        <v>1303</v>
      </c>
      <c r="C590" t="s">
        <v>1304</v>
      </c>
      <c r="D590" t="s">
        <v>1963</v>
      </c>
      <c r="E590" t="s">
        <v>1367</v>
      </c>
      <c r="F590" t="s">
        <v>1360</v>
      </c>
      <c r="G590" t="s">
        <v>1361</v>
      </c>
      <c r="H590" t="s">
        <v>1976</v>
      </c>
      <c r="I590" t="s">
        <v>1368</v>
      </c>
      <c r="J590" t="s">
        <v>1715</v>
      </c>
      <c r="K590" t="s">
        <v>1965</v>
      </c>
      <c r="L590" t="s">
        <v>1966</v>
      </c>
      <c r="M590">
        <v>0</v>
      </c>
      <c r="N590">
        <v>88851541.700000003</v>
      </c>
      <c r="O590">
        <v>88851541.700000003</v>
      </c>
      <c r="P590">
        <v>0</v>
      </c>
      <c r="Q590">
        <v>0</v>
      </c>
      <c r="R590">
        <v>0</v>
      </c>
      <c r="S590">
        <v>0</v>
      </c>
    </row>
    <row r="591" spans="1:19" hidden="1" x14ac:dyDescent="0.25">
      <c r="A591">
        <v>2021</v>
      </c>
      <c r="B591" t="s">
        <v>1303</v>
      </c>
      <c r="C591" t="s">
        <v>1304</v>
      </c>
      <c r="D591" t="s">
        <v>1963</v>
      </c>
      <c r="E591" t="s">
        <v>1369</v>
      </c>
      <c r="F591" t="s">
        <v>1360</v>
      </c>
      <c r="G591" t="s">
        <v>1361</v>
      </c>
      <c r="H591" t="s">
        <v>1976</v>
      </c>
      <c r="I591" t="s">
        <v>1370</v>
      </c>
      <c r="J591" t="s">
        <v>1715</v>
      </c>
      <c r="K591" t="s">
        <v>1965</v>
      </c>
      <c r="L591" t="s">
        <v>1974</v>
      </c>
      <c r="M591">
        <v>0</v>
      </c>
      <c r="N591">
        <v>135041503.66</v>
      </c>
      <c r="O591">
        <v>135041503.66</v>
      </c>
      <c r="P591">
        <v>0</v>
      </c>
      <c r="Q591">
        <v>0</v>
      </c>
      <c r="R591">
        <v>0</v>
      </c>
      <c r="S591">
        <v>0</v>
      </c>
    </row>
    <row r="592" spans="1:19" hidden="1" x14ac:dyDescent="0.25">
      <c r="A592">
        <v>2021</v>
      </c>
      <c r="B592" t="s">
        <v>1303</v>
      </c>
      <c r="C592" t="s">
        <v>1304</v>
      </c>
      <c r="D592" t="s">
        <v>1963</v>
      </c>
      <c r="E592" t="s">
        <v>1371</v>
      </c>
      <c r="F592" t="s">
        <v>1360</v>
      </c>
      <c r="G592" t="s">
        <v>1361</v>
      </c>
      <c r="H592" t="s">
        <v>1976</v>
      </c>
      <c r="I592" t="s">
        <v>1372</v>
      </c>
      <c r="J592" t="s">
        <v>1715</v>
      </c>
      <c r="K592" t="s">
        <v>1965</v>
      </c>
      <c r="L592" t="s">
        <v>1974</v>
      </c>
      <c r="M592">
        <v>0</v>
      </c>
      <c r="N592">
        <v>219223814</v>
      </c>
      <c r="O592">
        <v>219223814</v>
      </c>
      <c r="P592">
        <v>192911780</v>
      </c>
      <c r="Q592">
        <v>192911780</v>
      </c>
      <c r="R592">
        <v>192911780</v>
      </c>
      <c r="S592">
        <v>192911780</v>
      </c>
    </row>
    <row r="593" spans="1:19" hidden="1" x14ac:dyDescent="0.25">
      <c r="A593">
        <v>2021</v>
      </c>
      <c r="B593" t="s">
        <v>1303</v>
      </c>
      <c r="C593" t="s">
        <v>1304</v>
      </c>
      <c r="D593" t="s">
        <v>1963</v>
      </c>
      <c r="E593" t="s">
        <v>1373</v>
      </c>
      <c r="F593" t="s">
        <v>1360</v>
      </c>
      <c r="G593" t="s">
        <v>1361</v>
      </c>
      <c r="H593" t="s">
        <v>1976</v>
      </c>
      <c r="I593" t="s">
        <v>1374</v>
      </c>
      <c r="J593" t="s">
        <v>1715</v>
      </c>
      <c r="K593" t="s">
        <v>1965</v>
      </c>
      <c r="L593" t="s">
        <v>1971</v>
      </c>
      <c r="M593">
        <v>0</v>
      </c>
      <c r="N593">
        <v>144055765.90000001</v>
      </c>
      <c r="O593">
        <v>144055765.90000001</v>
      </c>
      <c r="P593">
        <v>141750000</v>
      </c>
      <c r="Q593">
        <v>141750000</v>
      </c>
      <c r="R593">
        <v>141750000</v>
      </c>
      <c r="S593">
        <v>141750000</v>
      </c>
    </row>
    <row r="594" spans="1:19" hidden="1" x14ac:dyDescent="0.25">
      <c r="A594">
        <v>2021</v>
      </c>
      <c r="B594" t="s">
        <v>1303</v>
      </c>
      <c r="C594" t="s">
        <v>1304</v>
      </c>
      <c r="D594" t="s">
        <v>1963</v>
      </c>
      <c r="E594" t="s">
        <v>1375</v>
      </c>
      <c r="F594" t="s">
        <v>1360</v>
      </c>
      <c r="G594" t="s">
        <v>1361</v>
      </c>
      <c r="H594" t="s">
        <v>1976</v>
      </c>
      <c r="I594" t="s">
        <v>1376</v>
      </c>
      <c r="J594" t="s">
        <v>1715</v>
      </c>
      <c r="K594" t="s">
        <v>1965</v>
      </c>
      <c r="L594" t="s">
        <v>1972</v>
      </c>
      <c r="M594">
        <v>0</v>
      </c>
      <c r="N594">
        <v>460741467.01999998</v>
      </c>
      <c r="O594">
        <v>460741467.01999998</v>
      </c>
      <c r="P594">
        <v>404519950</v>
      </c>
      <c r="Q594">
        <v>404519950</v>
      </c>
      <c r="R594">
        <v>404519950</v>
      </c>
      <c r="S594">
        <v>404519950</v>
      </c>
    </row>
    <row r="595" spans="1:19" hidden="1" x14ac:dyDescent="0.25">
      <c r="A595">
        <v>2021</v>
      </c>
      <c r="B595" t="s">
        <v>1303</v>
      </c>
      <c r="C595" t="s">
        <v>1304</v>
      </c>
      <c r="D595" t="s">
        <v>1963</v>
      </c>
      <c r="E595" t="s">
        <v>1377</v>
      </c>
      <c r="F595" t="s">
        <v>1360</v>
      </c>
      <c r="G595" t="s">
        <v>1361</v>
      </c>
      <c r="H595" t="s">
        <v>1976</v>
      </c>
      <c r="I595" t="s">
        <v>1378</v>
      </c>
      <c r="J595" t="s">
        <v>1715</v>
      </c>
      <c r="K595" t="s">
        <v>1965</v>
      </c>
      <c r="L595" t="s">
        <v>1973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</row>
    <row r="596" spans="1:19" hidden="1" x14ac:dyDescent="0.25">
      <c r="A596">
        <v>2021</v>
      </c>
      <c r="B596" t="s">
        <v>1303</v>
      </c>
      <c r="C596" t="s">
        <v>1304</v>
      </c>
      <c r="D596" t="s">
        <v>1963</v>
      </c>
      <c r="E596" t="s">
        <v>1379</v>
      </c>
      <c r="F596" t="s">
        <v>1360</v>
      </c>
      <c r="G596" t="s">
        <v>1361</v>
      </c>
      <c r="H596" t="s">
        <v>1976</v>
      </c>
      <c r="I596" t="s">
        <v>1380</v>
      </c>
      <c r="J596" t="s">
        <v>1715</v>
      </c>
      <c r="K596" t="s">
        <v>1965</v>
      </c>
      <c r="L596" t="s">
        <v>1971</v>
      </c>
      <c r="M596">
        <v>269281914</v>
      </c>
      <c r="N596">
        <v>0</v>
      </c>
      <c r="O596">
        <v>269281914</v>
      </c>
      <c r="P596">
        <v>269281914</v>
      </c>
      <c r="Q596">
        <v>269281914</v>
      </c>
      <c r="R596">
        <v>269281914</v>
      </c>
      <c r="S596">
        <v>269281914</v>
      </c>
    </row>
    <row r="597" spans="1:19" hidden="1" x14ac:dyDescent="0.25">
      <c r="A597">
        <v>2021</v>
      </c>
      <c r="B597" t="s">
        <v>1303</v>
      </c>
      <c r="C597" t="s">
        <v>1304</v>
      </c>
      <c r="D597" t="s">
        <v>1963</v>
      </c>
      <c r="E597" t="s">
        <v>1381</v>
      </c>
      <c r="F597" t="s">
        <v>1360</v>
      </c>
      <c r="G597" t="s">
        <v>1361</v>
      </c>
      <c r="H597" t="s">
        <v>1976</v>
      </c>
      <c r="I597" t="s">
        <v>1382</v>
      </c>
      <c r="J597" t="s">
        <v>1715</v>
      </c>
      <c r="K597" t="s">
        <v>1965</v>
      </c>
      <c r="L597" t="s">
        <v>1972</v>
      </c>
      <c r="M597">
        <v>499635636</v>
      </c>
      <c r="N597">
        <v>0</v>
      </c>
      <c r="O597">
        <v>499635636</v>
      </c>
      <c r="P597">
        <v>361742634</v>
      </c>
      <c r="Q597">
        <v>361742634</v>
      </c>
      <c r="R597">
        <v>361742634</v>
      </c>
      <c r="S597">
        <v>361742634</v>
      </c>
    </row>
    <row r="598" spans="1:19" hidden="1" x14ac:dyDescent="0.25">
      <c r="A598">
        <v>2021</v>
      </c>
      <c r="B598" t="s">
        <v>1303</v>
      </c>
      <c r="C598" t="s">
        <v>1304</v>
      </c>
      <c r="D598" t="s">
        <v>1963</v>
      </c>
      <c r="E598" t="s">
        <v>1383</v>
      </c>
      <c r="F598" t="s">
        <v>1360</v>
      </c>
      <c r="G598" t="s">
        <v>1361</v>
      </c>
      <c r="H598" t="s">
        <v>1976</v>
      </c>
      <c r="I598" t="s">
        <v>1384</v>
      </c>
      <c r="J598" t="s">
        <v>1715</v>
      </c>
      <c r="K598" t="s">
        <v>1965</v>
      </c>
      <c r="L598" t="s">
        <v>1973</v>
      </c>
      <c r="M598">
        <v>673204785</v>
      </c>
      <c r="N598">
        <v>0</v>
      </c>
      <c r="O598">
        <v>673204785</v>
      </c>
      <c r="P598">
        <v>673204784</v>
      </c>
      <c r="Q598">
        <v>673204784</v>
      </c>
      <c r="R598">
        <v>673204784</v>
      </c>
      <c r="S598">
        <v>673204784</v>
      </c>
    </row>
    <row r="599" spans="1:19" hidden="1" x14ac:dyDescent="0.25">
      <c r="A599">
        <v>2021</v>
      </c>
      <c r="B599" t="s">
        <v>1303</v>
      </c>
      <c r="C599" t="s">
        <v>1304</v>
      </c>
      <c r="D599" t="s">
        <v>1963</v>
      </c>
      <c r="E599" t="s">
        <v>1385</v>
      </c>
      <c r="F599" t="s">
        <v>1360</v>
      </c>
      <c r="G599" t="s">
        <v>1361</v>
      </c>
      <c r="H599" t="s">
        <v>1976</v>
      </c>
      <c r="I599" t="s">
        <v>1386</v>
      </c>
      <c r="J599" t="s">
        <v>1715</v>
      </c>
      <c r="K599" t="s">
        <v>1965</v>
      </c>
      <c r="L599" t="s">
        <v>1970</v>
      </c>
      <c r="M599">
        <v>254373578</v>
      </c>
      <c r="N599">
        <v>0</v>
      </c>
      <c r="O599">
        <v>254373578</v>
      </c>
      <c r="P599">
        <v>207900000</v>
      </c>
      <c r="Q599">
        <v>207900000</v>
      </c>
      <c r="R599">
        <v>207900000</v>
      </c>
      <c r="S599">
        <v>207900000</v>
      </c>
    </row>
    <row r="600" spans="1:19" hidden="1" x14ac:dyDescent="0.25">
      <c r="A600">
        <v>2021</v>
      </c>
      <c r="B600" t="s">
        <v>1303</v>
      </c>
      <c r="C600" t="s">
        <v>1304</v>
      </c>
      <c r="D600" t="s">
        <v>1963</v>
      </c>
      <c r="E600" t="s">
        <v>1387</v>
      </c>
      <c r="F600" t="s">
        <v>1360</v>
      </c>
      <c r="G600" t="s">
        <v>1361</v>
      </c>
      <c r="H600" t="s">
        <v>1976</v>
      </c>
      <c r="I600" t="s">
        <v>1388</v>
      </c>
      <c r="J600" t="s">
        <v>1715</v>
      </c>
      <c r="K600" t="s">
        <v>1965</v>
      </c>
      <c r="L600" t="s">
        <v>1966</v>
      </c>
      <c r="M600">
        <v>342759520</v>
      </c>
      <c r="N600">
        <v>0</v>
      </c>
      <c r="O600">
        <v>342759520</v>
      </c>
      <c r="P600">
        <v>234300000</v>
      </c>
      <c r="Q600">
        <v>234300000</v>
      </c>
      <c r="R600">
        <v>234300000</v>
      </c>
      <c r="S600">
        <v>234300000</v>
      </c>
    </row>
    <row r="601" spans="1:19" hidden="1" x14ac:dyDescent="0.25">
      <c r="A601">
        <v>2021</v>
      </c>
      <c r="B601" t="s">
        <v>1303</v>
      </c>
      <c r="C601" t="s">
        <v>1304</v>
      </c>
      <c r="D601" t="s">
        <v>1963</v>
      </c>
      <c r="E601" t="s">
        <v>1389</v>
      </c>
      <c r="F601" t="s">
        <v>1360</v>
      </c>
      <c r="G601" t="s">
        <v>1361</v>
      </c>
      <c r="H601" t="s">
        <v>1976</v>
      </c>
      <c r="I601" t="s">
        <v>1390</v>
      </c>
      <c r="J601" t="s">
        <v>1715</v>
      </c>
      <c r="K601" t="s">
        <v>1965</v>
      </c>
      <c r="L601" t="s">
        <v>1966</v>
      </c>
      <c r="M601">
        <v>186876116</v>
      </c>
      <c r="N601">
        <v>0</v>
      </c>
      <c r="O601">
        <v>186876116</v>
      </c>
      <c r="P601">
        <v>161700000</v>
      </c>
      <c r="Q601">
        <v>161700000</v>
      </c>
      <c r="R601">
        <v>161700000</v>
      </c>
      <c r="S601">
        <v>161700000</v>
      </c>
    </row>
    <row r="602" spans="1:19" hidden="1" x14ac:dyDescent="0.25">
      <c r="A602">
        <v>2021</v>
      </c>
      <c r="B602" t="s">
        <v>1303</v>
      </c>
      <c r="C602" t="s">
        <v>1304</v>
      </c>
      <c r="D602" t="s">
        <v>1963</v>
      </c>
      <c r="E602" t="s">
        <v>1391</v>
      </c>
      <c r="F602" t="s">
        <v>1360</v>
      </c>
      <c r="G602" t="s">
        <v>1361</v>
      </c>
      <c r="H602" t="s">
        <v>1976</v>
      </c>
      <c r="I602" t="s">
        <v>1392</v>
      </c>
      <c r="J602" t="s">
        <v>1715</v>
      </c>
      <c r="K602" t="s">
        <v>1965</v>
      </c>
      <c r="L602" t="s">
        <v>1974</v>
      </c>
      <c r="M602">
        <v>491779254</v>
      </c>
      <c r="N602">
        <v>0</v>
      </c>
      <c r="O602">
        <v>491779254</v>
      </c>
      <c r="P602">
        <v>491779254</v>
      </c>
      <c r="Q602">
        <v>491779254</v>
      </c>
      <c r="R602">
        <v>491779254</v>
      </c>
      <c r="S602">
        <v>491779254</v>
      </c>
    </row>
    <row r="603" spans="1:19" hidden="1" x14ac:dyDescent="0.25">
      <c r="A603">
        <v>2021</v>
      </c>
      <c r="B603" t="s">
        <v>1303</v>
      </c>
      <c r="C603" t="s">
        <v>1304</v>
      </c>
      <c r="D603" t="s">
        <v>1963</v>
      </c>
      <c r="E603" t="s">
        <v>1393</v>
      </c>
      <c r="F603" t="s">
        <v>1394</v>
      </c>
      <c r="G603" t="s">
        <v>1395</v>
      </c>
      <c r="H603" t="s">
        <v>1977</v>
      </c>
      <c r="I603" t="s">
        <v>1396</v>
      </c>
      <c r="J603" t="s">
        <v>1715</v>
      </c>
      <c r="K603" t="s">
        <v>1965</v>
      </c>
      <c r="L603" t="s">
        <v>1971</v>
      </c>
      <c r="M603">
        <v>788640580</v>
      </c>
      <c r="N603">
        <v>0</v>
      </c>
      <c r="O603">
        <v>788640580</v>
      </c>
      <c r="P603">
        <v>776036230</v>
      </c>
      <c r="Q603">
        <v>776036230</v>
      </c>
      <c r="R603">
        <v>776036230</v>
      </c>
      <c r="S603">
        <v>776036230</v>
      </c>
    </row>
    <row r="604" spans="1:19" hidden="1" x14ac:dyDescent="0.25">
      <c r="A604">
        <v>2021</v>
      </c>
      <c r="B604" t="s">
        <v>1303</v>
      </c>
      <c r="C604" t="s">
        <v>1304</v>
      </c>
      <c r="D604" t="s">
        <v>1963</v>
      </c>
      <c r="E604" t="s">
        <v>1397</v>
      </c>
      <c r="F604" t="s">
        <v>1394</v>
      </c>
      <c r="G604" t="s">
        <v>1395</v>
      </c>
      <c r="H604" t="s">
        <v>1977</v>
      </c>
      <c r="I604" t="s">
        <v>1398</v>
      </c>
      <c r="J604" t="s">
        <v>1715</v>
      </c>
      <c r="K604" t="s">
        <v>1965</v>
      </c>
      <c r="L604" t="s">
        <v>1971</v>
      </c>
      <c r="M604">
        <v>338501802</v>
      </c>
      <c r="N604">
        <v>0</v>
      </c>
      <c r="O604">
        <v>338501802</v>
      </c>
      <c r="P604">
        <v>224177185</v>
      </c>
      <c r="Q604">
        <v>224177185</v>
      </c>
      <c r="R604">
        <v>224177185</v>
      </c>
      <c r="S604">
        <v>202101900</v>
      </c>
    </row>
    <row r="605" spans="1:19" hidden="1" x14ac:dyDescent="0.25">
      <c r="A605">
        <v>2021</v>
      </c>
      <c r="B605" t="s">
        <v>1303</v>
      </c>
      <c r="C605" t="s">
        <v>1304</v>
      </c>
      <c r="D605" t="s">
        <v>1963</v>
      </c>
      <c r="E605" t="s">
        <v>1399</v>
      </c>
      <c r="F605" t="s">
        <v>1394</v>
      </c>
      <c r="G605" t="s">
        <v>1395</v>
      </c>
      <c r="H605" t="s">
        <v>1977</v>
      </c>
      <c r="I605" t="s">
        <v>1400</v>
      </c>
      <c r="J605" t="s">
        <v>1715</v>
      </c>
      <c r="K605" t="s">
        <v>1965</v>
      </c>
      <c r="L605" t="s">
        <v>1972</v>
      </c>
      <c r="M605">
        <v>1521340036</v>
      </c>
      <c r="N605">
        <v>0</v>
      </c>
      <c r="O605">
        <v>1521340036</v>
      </c>
      <c r="P605">
        <v>1404176038</v>
      </c>
      <c r="Q605">
        <v>1404176038</v>
      </c>
      <c r="R605">
        <v>1404176038</v>
      </c>
      <c r="S605">
        <v>1404176038</v>
      </c>
    </row>
    <row r="606" spans="1:19" hidden="1" x14ac:dyDescent="0.25">
      <c r="A606">
        <v>2021</v>
      </c>
      <c r="B606" t="s">
        <v>1303</v>
      </c>
      <c r="C606" t="s">
        <v>1304</v>
      </c>
      <c r="D606" t="s">
        <v>1963</v>
      </c>
      <c r="E606" t="s">
        <v>1401</v>
      </c>
      <c r="F606" t="s">
        <v>1394</v>
      </c>
      <c r="G606" t="s">
        <v>1395</v>
      </c>
      <c r="H606" t="s">
        <v>1977</v>
      </c>
      <c r="I606" t="s">
        <v>1402</v>
      </c>
      <c r="J606" t="s">
        <v>1715</v>
      </c>
      <c r="K606" t="s">
        <v>1965</v>
      </c>
      <c r="L606" t="s">
        <v>1973</v>
      </c>
      <c r="M606">
        <v>1002043553</v>
      </c>
      <c r="N606">
        <v>0</v>
      </c>
      <c r="O606">
        <v>1002043553</v>
      </c>
      <c r="P606">
        <v>832759631</v>
      </c>
      <c r="Q606">
        <v>832759631</v>
      </c>
      <c r="R606">
        <v>832759631</v>
      </c>
      <c r="S606">
        <v>832759631</v>
      </c>
    </row>
    <row r="607" spans="1:19" hidden="1" x14ac:dyDescent="0.25">
      <c r="A607">
        <v>2021</v>
      </c>
      <c r="B607" t="s">
        <v>1303</v>
      </c>
      <c r="C607" t="s">
        <v>1304</v>
      </c>
      <c r="D607" t="s">
        <v>1963</v>
      </c>
      <c r="E607" t="s">
        <v>1403</v>
      </c>
      <c r="F607" t="s">
        <v>1394</v>
      </c>
      <c r="G607" t="s">
        <v>1395</v>
      </c>
      <c r="H607" t="s">
        <v>1977</v>
      </c>
      <c r="I607" t="s">
        <v>1404</v>
      </c>
      <c r="J607" t="s">
        <v>1715</v>
      </c>
      <c r="K607" t="s">
        <v>1965</v>
      </c>
      <c r="L607" t="s">
        <v>1970</v>
      </c>
      <c r="M607">
        <v>1246600130</v>
      </c>
      <c r="N607">
        <v>0</v>
      </c>
      <c r="O607">
        <v>1246600130</v>
      </c>
      <c r="P607">
        <v>1238838000</v>
      </c>
      <c r="Q607">
        <v>1238838000</v>
      </c>
      <c r="R607">
        <v>1238838000</v>
      </c>
      <c r="S607">
        <v>1238838000</v>
      </c>
    </row>
    <row r="608" spans="1:19" hidden="1" x14ac:dyDescent="0.25">
      <c r="A608">
        <v>2021</v>
      </c>
      <c r="B608" t="s">
        <v>1303</v>
      </c>
      <c r="C608" t="s">
        <v>1304</v>
      </c>
      <c r="D608" t="s">
        <v>1963</v>
      </c>
      <c r="E608" t="s">
        <v>1405</v>
      </c>
      <c r="F608" t="s">
        <v>1394</v>
      </c>
      <c r="G608" t="s">
        <v>1395</v>
      </c>
      <c r="H608" t="s">
        <v>1977</v>
      </c>
      <c r="I608" t="s">
        <v>1406</v>
      </c>
      <c r="J608" t="s">
        <v>1715</v>
      </c>
      <c r="K608" t="s">
        <v>1965</v>
      </c>
      <c r="L608" t="s">
        <v>1966</v>
      </c>
      <c r="M608">
        <v>161768753</v>
      </c>
      <c r="N608">
        <v>0</v>
      </c>
      <c r="O608">
        <v>161768753</v>
      </c>
      <c r="P608">
        <v>0</v>
      </c>
      <c r="Q608">
        <v>0</v>
      </c>
      <c r="R608">
        <v>0</v>
      </c>
      <c r="S608">
        <v>0</v>
      </c>
    </row>
    <row r="609" spans="1:19" hidden="1" x14ac:dyDescent="0.25">
      <c r="A609">
        <v>2021</v>
      </c>
      <c r="B609" t="s">
        <v>1303</v>
      </c>
      <c r="C609" t="s">
        <v>1304</v>
      </c>
      <c r="D609" t="s">
        <v>1963</v>
      </c>
      <c r="E609" t="s">
        <v>1407</v>
      </c>
      <c r="F609" t="s">
        <v>1394</v>
      </c>
      <c r="G609" t="s">
        <v>1395</v>
      </c>
      <c r="H609" t="s">
        <v>1977</v>
      </c>
      <c r="I609" t="s">
        <v>1408</v>
      </c>
      <c r="J609" t="s">
        <v>1715</v>
      </c>
      <c r="K609" t="s">
        <v>1965</v>
      </c>
      <c r="L609" t="s">
        <v>1966</v>
      </c>
      <c r="M609">
        <v>179942190</v>
      </c>
      <c r="N609">
        <v>0</v>
      </c>
      <c r="O609">
        <v>179942190</v>
      </c>
      <c r="P609">
        <v>72600000</v>
      </c>
      <c r="Q609">
        <v>72600000</v>
      </c>
      <c r="R609">
        <v>72600000</v>
      </c>
      <c r="S609">
        <v>72600000</v>
      </c>
    </row>
    <row r="610" spans="1:19" hidden="1" x14ac:dyDescent="0.25">
      <c r="A610">
        <v>2021</v>
      </c>
      <c r="B610" t="s">
        <v>1303</v>
      </c>
      <c r="C610" t="s">
        <v>1304</v>
      </c>
      <c r="D610" t="s">
        <v>1963</v>
      </c>
      <c r="E610" t="s">
        <v>1409</v>
      </c>
      <c r="F610" t="s">
        <v>1394</v>
      </c>
      <c r="G610" t="s">
        <v>1395</v>
      </c>
      <c r="H610" t="s">
        <v>1977</v>
      </c>
      <c r="I610" t="s">
        <v>1410</v>
      </c>
      <c r="J610" t="s">
        <v>1715</v>
      </c>
      <c r="K610" t="s">
        <v>1965</v>
      </c>
      <c r="L610" t="s">
        <v>1966</v>
      </c>
      <c r="M610">
        <v>590511036</v>
      </c>
      <c r="N610">
        <v>0</v>
      </c>
      <c r="O610">
        <v>590511036</v>
      </c>
      <c r="P610">
        <v>483705833</v>
      </c>
      <c r="Q610">
        <v>483705833</v>
      </c>
      <c r="R610">
        <v>483705833</v>
      </c>
      <c r="S610">
        <v>285356060</v>
      </c>
    </row>
    <row r="611" spans="1:19" hidden="1" x14ac:dyDescent="0.25">
      <c r="A611">
        <v>2021</v>
      </c>
      <c r="B611" t="s">
        <v>1303</v>
      </c>
      <c r="C611" t="s">
        <v>1304</v>
      </c>
      <c r="D611" t="s">
        <v>1963</v>
      </c>
      <c r="E611" t="s">
        <v>1411</v>
      </c>
      <c r="F611" t="s">
        <v>1394</v>
      </c>
      <c r="G611" t="s">
        <v>1395</v>
      </c>
      <c r="H611" t="s">
        <v>1977</v>
      </c>
      <c r="I611" t="s">
        <v>1412</v>
      </c>
      <c r="J611" t="s">
        <v>1715</v>
      </c>
      <c r="K611" t="s">
        <v>1965</v>
      </c>
      <c r="L611" t="s">
        <v>1967</v>
      </c>
      <c r="M611">
        <v>309648241</v>
      </c>
      <c r="N611">
        <v>0</v>
      </c>
      <c r="O611">
        <v>309648241</v>
      </c>
      <c r="P611">
        <v>255225000</v>
      </c>
      <c r="Q611">
        <v>255225000</v>
      </c>
      <c r="R611">
        <v>255225000</v>
      </c>
      <c r="S611">
        <v>229900000</v>
      </c>
    </row>
    <row r="612" spans="1:19" hidden="1" x14ac:dyDescent="0.25">
      <c r="A612">
        <v>2021</v>
      </c>
      <c r="B612" t="s">
        <v>1303</v>
      </c>
      <c r="C612" t="s">
        <v>1304</v>
      </c>
      <c r="D612" t="s">
        <v>1963</v>
      </c>
      <c r="E612" t="s">
        <v>1413</v>
      </c>
      <c r="F612" t="s">
        <v>1394</v>
      </c>
      <c r="G612" t="s">
        <v>1395</v>
      </c>
      <c r="H612" t="s">
        <v>1977</v>
      </c>
      <c r="I612" t="s">
        <v>1414</v>
      </c>
      <c r="J612" t="s">
        <v>1715</v>
      </c>
      <c r="K612" t="s">
        <v>1965</v>
      </c>
      <c r="L612" t="s">
        <v>1974</v>
      </c>
      <c r="M612">
        <v>2942680073</v>
      </c>
      <c r="N612">
        <v>0</v>
      </c>
      <c r="O612">
        <v>2942680073</v>
      </c>
      <c r="P612">
        <v>2942679517.6900001</v>
      </c>
      <c r="Q612">
        <v>2942679517</v>
      </c>
      <c r="R612">
        <v>2942679517</v>
      </c>
      <c r="S612">
        <v>2942679517</v>
      </c>
    </row>
    <row r="613" spans="1:19" hidden="1" x14ac:dyDescent="0.25">
      <c r="A613">
        <v>2021</v>
      </c>
      <c r="B613" t="s">
        <v>1303</v>
      </c>
      <c r="C613" t="s">
        <v>1304</v>
      </c>
      <c r="D613" t="s">
        <v>1963</v>
      </c>
      <c r="E613" t="s">
        <v>1415</v>
      </c>
      <c r="F613" t="s">
        <v>1394</v>
      </c>
      <c r="G613" t="s">
        <v>1395</v>
      </c>
      <c r="H613" t="s">
        <v>1977</v>
      </c>
      <c r="I613" t="s">
        <v>1416</v>
      </c>
      <c r="J613" t="s">
        <v>1715</v>
      </c>
      <c r="K613" t="s">
        <v>1965</v>
      </c>
      <c r="L613" t="s">
        <v>1971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</row>
    <row r="614" spans="1:19" hidden="1" x14ac:dyDescent="0.25">
      <c r="A614">
        <v>2021</v>
      </c>
      <c r="B614" t="s">
        <v>1303</v>
      </c>
      <c r="C614" t="s">
        <v>1304</v>
      </c>
      <c r="D614" t="s">
        <v>1963</v>
      </c>
      <c r="E614" t="s">
        <v>1417</v>
      </c>
      <c r="F614" t="s">
        <v>1394</v>
      </c>
      <c r="G614" t="s">
        <v>1395</v>
      </c>
      <c r="H614" t="s">
        <v>1977</v>
      </c>
      <c r="I614" t="s">
        <v>1418</v>
      </c>
      <c r="J614" t="s">
        <v>1715</v>
      </c>
      <c r="K614" t="s">
        <v>1965</v>
      </c>
      <c r="L614" t="s">
        <v>1971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</row>
    <row r="615" spans="1:19" hidden="1" x14ac:dyDescent="0.25">
      <c r="A615">
        <v>2021</v>
      </c>
      <c r="B615" t="s">
        <v>1303</v>
      </c>
      <c r="C615" t="s">
        <v>1304</v>
      </c>
      <c r="D615" t="s">
        <v>1963</v>
      </c>
      <c r="E615" t="s">
        <v>1419</v>
      </c>
      <c r="F615" t="s">
        <v>1394</v>
      </c>
      <c r="G615" t="s">
        <v>1395</v>
      </c>
      <c r="H615" t="s">
        <v>1977</v>
      </c>
      <c r="I615" t="s">
        <v>1420</v>
      </c>
      <c r="J615" t="s">
        <v>1715</v>
      </c>
      <c r="K615" t="s">
        <v>1965</v>
      </c>
      <c r="L615" t="s">
        <v>1972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</row>
    <row r="616" spans="1:19" hidden="1" x14ac:dyDescent="0.25">
      <c r="A616">
        <v>2021</v>
      </c>
      <c r="B616" t="s">
        <v>1303</v>
      </c>
      <c r="C616" t="s">
        <v>1304</v>
      </c>
      <c r="D616" t="s">
        <v>1963</v>
      </c>
      <c r="E616" t="s">
        <v>1421</v>
      </c>
      <c r="F616" t="s">
        <v>1394</v>
      </c>
      <c r="G616" t="s">
        <v>1395</v>
      </c>
      <c r="H616" t="s">
        <v>1977</v>
      </c>
      <c r="I616" t="s">
        <v>1422</v>
      </c>
      <c r="J616" t="s">
        <v>1715</v>
      </c>
      <c r="K616" t="s">
        <v>1965</v>
      </c>
      <c r="L616" t="s">
        <v>1973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</row>
    <row r="617" spans="1:19" hidden="1" x14ac:dyDescent="0.25">
      <c r="A617">
        <v>2021</v>
      </c>
      <c r="B617" t="s">
        <v>1303</v>
      </c>
      <c r="C617" t="s">
        <v>1304</v>
      </c>
      <c r="D617" t="s">
        <v>1963</v>
      </c>
      <c r="E617" t="s">
        <v>1423</v>
      </c>
      <c r="F617" t="s">
        <v>1394</v>
      </c>
      <c r="G617" t="s">
        <v>1395</v>
      </c>
      <c r="H617" t="s">
        <v>1977</v>
      </c>
      <c r="I617" t="s">
        <v>1424</v>
      </c>
      <c r="J617" t="s">
        <v>1715</v>
      </c>
      <c r="K617" t="s">
        <v>1965</v>
      </c>
      <c r="L617" t="s">
        <v>1970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</row>
    <row r="618" spans="1:19" hidden="1" x14ac:dyDescent="0.25">
      <c r="A618">
        <v>2021</v>
      </c>
      <c r="B618" t="s">
        <v>1303</v>
      </c>
      <c r="C618" t="s">
        <v>1304</v>
      </c>
      <c r="D618" t="s">
        <v>1963</v>
      </c>
      <c r="E618" t="s">
        <v>1425</v>
      </c>
      <c r="F618" t="s">
        <v>1394</v>
      </c>
      <c r="G618" t="s">
        <v>1395</v>
      </c>
      <c r="H618" t="s">
        <v>1977</v>
      </c>
      <c r="I618" t="s">
        <v>1426</v>
      </c>
      <c r="J618" t="s">
        <v>1715</v>
      </c>
      <c r="K618" t="s">
        <v>1965</v>
      </c>
      <c r="L618" t="s">
        <v>1967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</row>
    <row r="619" spans="1:19" hidden="1" x14ac:dyDescent="0.25">
      <c r="A619">
        <v>2021</v>
      </c>
      <c r="B619" t="s">
        <v>1303</v>
      </c>
      <c r="C619" t="s">
        <v>1304</v>
      </c>
      <c r="D619" t="s">
        <v>1963</v>
      </c>
      <c r="E619" t="s">
        <v>1427</v>
      </c>
      <c r="F619" t="s">
        <v>1394</v>
      </c>
      <c r="G619" t="s">
        <v>1395</v>
      </c>
      <c r="H619" t="s">
        <v>1977</v>
      </c>
      <c r="I619" t="s">
        <v>1428</v>
      </c>
      <c r="J619" t="s">
        <v>1715</v>
      </c>
      <c r="K619" t="s">
        <v>1965</v>
      </c>
      <c r="L619" t="s">
        <v>1974</v>
      </c>
      <c r="M619">
        <v>0</v>
      </c>
      <c r="N619">
        <v>2087036794.0599999</v>
      </c>
      <c r="O619">
        <v>2087036794.0599999</v>
      </c>
      <c r="P619">
        <v>2087036794</v>
      </c>
      <c r="Q619">
        <v>2087036794</v>
      </c>
      <c r="R619">
        <v>2087036794</v>
      </c>
      <c r="S619">
        <v>2087036794</v>
      </c>
    </row>
    <row r="620" spans="1:19" hidden="1" x14ac:dyDescent="0.25">
      <c r="A620">
        <v>2021</v>
      </c>
      <c r="B620" t="s">
        <v>1303</v>
      </c>
      <c r="C620" t="s">
        <v>1304</v>
      </c>
      <c r="D620" t="s">
        <v>1963</v>
      </c>
      <c r="E620" t="s">
        <v>1429</v>
      </c>
      <c r="F620" t="s">
        <v>1430</v>
      </c>
      <c r="G620" t="s">
        <v>1431</v>
      </c>
      <c r="H620" t="s">
        <v>1978</v>
      </c>
      <c r="I620" t="s">
        <v>1432</v>
      </c>
      <c r="J620" t="s">
        <v>1715</v>
      </c>
      <c r="K620" t="s">
        <v>1965</v>
      </c>
      <c r="L620" t="s">
        <v>1974</v>
      </c>
      <c r="M620">
        <v>29254560</v>
      </c>
      <c r="N620">
        <v>0</v>
      </c>
      <c r="O620">
        <v>29254560</v>
      </c>
      <c r="P620">
        <v>0</v>
      </c>
      <c r="Q620">
        <v>0</v>
      </c>
      <c r="R620">
        <v>0</v>
      </c>
      <c r="S620">
        <v>0</v>
      </c>
    </row>
    <row r="621" spans="1:19" hidden="1" x14ac:dyDescent="0.25">
      <c r="A621">
        <v>2021</v>
      </c>
      <c r="B621" t="s">
        <v>1303</v>
      </c>
      <c r="C621" t="s">
        <v>1304</v>
      </c>
      <c r="D621" t="s">
        <v>1963</v>
      </c>
      <c r="E621" t="s">
        <v>1433</v>
      </c>
      <c r="F621" t="s">
        <v>1434</v>
      </c>
      <c r="G621" t="s">
        <v>1435</v>
      </c>
      <c r="H621" t="s">
        <v>1979</v>
      </c>
      <c r="I621" t="s">
        <v>1436</v>
      </c>
      <c r="J621" t="s">
        <v>1715</v>
      </c>
      <c r="K621" t="s">
        <v>1965</v>
      </c>
      <c r="L621" t="s">
        <v>1967</v>
      </c>
      <c r="M621">
        <v>1100000</v>
      </c>
      <c r="N621">
        <v>0</v>
      </c>
      <c r="O621">
        <v>1100000</v>
      </c>
      <c r="P621">
        <v>0</v>
      </c>
      <c r="Q621">
        <v>0</v>
      </c>
      <c r="R621">
        <v>0</v>
      </c>
      <c r="S621">
        <v>0</v>
      </c>
    </row>
    <row r="622" spans="1:19" hidden="1" x14ac:dyDescent="0.25">
      <c r="A622">
        <v>2021</v>
      </c>
      <c r="B622" t="s">
        <v>1303</v>
      </c>
      <c r="C622" t="s">
        <v>1304</v>
      </c>
      <c r="D622" t="s">
        <v>1963</v>
      </c>
      <c r="E622" t="s">
        <v>1437</v>
      </c>
      <c r="F622" t="s">
        <v>1438</v>
      </c>
      <c r="G622" t="s">
        <v>1439</v>
      </c>
      <c r="H622" t="s">
        <v>1980</v>
      </c>
      <c r="I622" t="s">
        <v>1440</v>
      </c>
      <c r="J622" t="s">
        <v>1715</v>
      </c>
      <c r="K622" t="s">
        <v>1965</v>
      </c>
      <c r="L622" t="s">
        <v>1971</v>
      </c>
      <c r="M622">
        <v>151851000</v>
      </c>
      <c r="N622">
        <v>-151851000</v>
      </c>
      <c r="O622">
        <v>0</v>
      </c>
      <c r="P622">
        <v>0</v>
      </c>
      <c r="Q622">
        <v>0</v>
      </c>
      <c r="R622">
        <v>0</v>
      </c>
      <c r="S622">
        <v>0</v>
      </c>
    </row>
    <row r="623" spans="1:19" hidden="1" x14ac:dyDescent="0.25">
      <c r="A623">
        <v>2021</v>
      </c>
      <c r="B623" t="s">
        <v>1441</v>
      </c>
      <c r="C623" t="s">
        <v>1442</v>
      </c>
      <c r="D623" t="s">
        <v>1981</v>
      </c>
      <c r="E623" t="s">
        <v>1443</v>
      </c>
      <c r="F623" t="s">
        <v>1444</v>
      </c>
      <c r="G623" t="s">
        <v>1445</v>
      </c>
      <c r="H623" t="s">
        <v>1982</v>
      </c>
      <c r="I623" t="s">
        <v>1446</v>
      </c>
      <c r="J623" t="s">
        <v>1712</v>
      </c>
      <c r="K623" t="s">
        <v>1983</v>
      </c>
      <c r="L623" t="s">
        <v>1984</v>
      </c>
      <c r="M623">
        <v>283042000</v>
      </c>
      <c r="N623">
        <v>-283042000</v>
      </c>
      <c r="O623">
        <v>0</v>
      </c>
      <c r="P623">
        <v>0</v>
      </c>
      <c r="Q623">
        <v>0</v>
      </c>
      <c r="R623">
        <v>0</v>
      </c>
      <c r="S623">
        <v>0</v>
      </c>
    </row>
    <row r="624" spans="1:19" hidden="1" x14ac:dyDescent="0.25">
      <c r="A624">
        <v>2021</v>
      </c>
      <c r="B624" t="s">
        <v>1441</v>
      </c>
      <c r="C624" t="s">
        <v>1442</v>
      </c>
      <c r="D624" t="s">
        <v>1981</v>
      </c>
      <c r="E624" t="s">
        <v>1447</v>
      </c>
      <c r="F624" t="s">
        <v>1448</v>
      </c>
      <c r="G624" t="s">
        <v>1449</v>
      </c>
      <c r="H624" t="s">
        <v>1985</v>
      </c>
      <c r="I624" t="s">
        <v>1450</v>
      </c>
      <c r="J624" t="s">
        <v>1712</v>
      </c>
      <c r="K624" t="s">
        <v>1983</v>
      </c>
      <c r="L624" t="s">
        <v>1986</v>
      </c>
      <c r="M624">
        <v>3124762667.8499999</v>
      </c>
      <c r="N624">
        <v>0</v>
      </c>
      <c r="O624">
        <v>3124762667.8499999</v>
      </c>
      <c r="P624">
        <v>3124762667.8499999</v>
      </c>
      <c r="Q624">
        <v>3124762667.8499999</v>
      </c>
      <c r="R624">
        <v>3124762667.8499999</v>
      </c>
      <c r="S624">
        <v>3124762667.8499999</v>
      </c>
    </row>
    <row r="625" spans="1:19" hidden="1" x14ac:dyDescent="0.25">
      <c r="A625">
        <v>2021</v>
      </c>
      <c r="B625" t="s">
        <v>1441</v>
      </c>
      <c r="C625" t="s">
        <v>1442</v>
      </c>
      <c r="D625" t="s">
        <v>1981</v>
      </c>
      <c r="E625" t="s">
        <v>1451</v>
      </c>
      <c r="F625" t="s">
        <v>1448</v>
      </c>
      <c r="G625" t="s">
        <v>1449</v>
      </c>
      <c r="H625" t="s">
        <v>1985</v>
      </c>
      <c r="I625" t="s">
        <v>1452</v>
      </c>
      <c r="J625" t="s">
        <v>1712</v>
      </c>
      <c r="K625" t="s">
        <v>1983</v>
      </c>
      <c r="L625" t="s">
        <v>1986</v>
      </c>
      <c r="M625">
        <v>593264534.53999996</v>
      </c>
      <c r="N625">
        <v>0</v>
      </c>
      <c r="O625">
        <v>593264534.53999996</v>
      </c>
      <c r="P625">
        <v>593264534.53999996</v>
      </c>
      <c r="Q625">
        <v>593264534.53999996</v>
      </c>
      <c r="R625">
        <v>593264534.53999996</v>
      </c>
      <c r="S625">
        <v>593264534.53999996</v>
      </c>
    </row>
    <row r="626" spans="1:19" hidden="1" x14ac:dyDescent="0.25">
      <c r="A626">
        <v>2021</v>
      </c>
      <c r="B626" t="s">
        <v>1441</v>
      </c>
      <c r="C626" t="s">
        <v>1442</v>
      </c>
      <c r="D626" t="s">
        <v>1981</v>
      </c>
      <c r="E626" t="s">
        <v>1453</v>
      </c>
      <c r="F626" t="s">
        <v>1448</v>
      </c>
      <c r="G626" t="s">
        <v>1449</v>
      </c>
      <c r="H626" t="s">
        <v>1985</v>
      </c>
      <c r="I626" t="s">
        <v>1454</v>
      </c>
      <c r="J626" t="s">
        <v>1712</v>
      </c>
      <c r="K626" t="s">
        <v>1983</v>
      </c>
      <c r="L626" t="s">
        <v>1986</v>
      </c>
      <c r="M626">
        <v>966637777.76999998</v>
      </c>
      <c r="N626">
        <v>0</v>
      </c>
      <c r="O626">
        <v>966637777.76999998</v>
      </c>
      <c r="P626">
        <v>966637777.76999998</v>
      </c>
      <c r="Q626">
        <v>966637777.76999998</v>
      </c>
      <c r="R626">
        <v>966637777.76999998</v>
      </c>
      <c r="S626">
        <v>966637777.76999998</v>
      </c>
    </row>
    <row r="627" spans="1:19" hidden="1" x14ac:dyDescent="0.25">
      <c r="A627">
        <v>2021</v>
      </c>
      <c r="B627" t="s">
        <v>1441</v>
      </c>
      <c r="C627" t="s">
        <v>1442</v>
      </c>
      <c r="D627" t="s">
        <v>1981</v>
      </c>
      <c r="E627" t="s">
        <v>1455</v>
      </c>
      <c r="F627" t="s">
        <v>1448</v>
      </c>
      <c r="G627" t="s">
        <v>1449</v>
      </c>
      <c r="H627" t="s">
        <v>1985</v>
      </c>
      <c r="I627" t="s">
        <v>1456</v>
      </c>
      <c r="J627" t="s">
        <v>1712</v>
      </c>
      <c r="K627" t="s">
        <v>1983</v>
      </c>
      <c r="L627" t="s">
        <v>1986</v>
      </c>
      <c r="M627">
        <v>986365079.37</v>
      </c>
      <c r="N627">
        <v>0</v>
      </c>
      <c r="O627">
        <v>986365079.37</v>
      </c>
      <c r="P627">
        <v>986365079.37</v>
      </c>
      <c r="Q627">
        <v>986365079.37</v>
      </c>
      <c r="R627">
        <v>986365079.37</v>
      </c>
      <c r="S627">
        <v>986365079.37</v>
      </c>
    </row>
    <row r="628" spans="1:19" hidden="1" x14ac:dyDescent="0.25">
      <c r="A628">
        <v>2021</v>
      </c>
      <c r="B628" t="s">
        <v>1441</v>
      </c>
      <c r="C628" t="s">
        <v>1442</v>
      </c>
      <c r="D628" t="s">
        <v>1981</v>
      </c>
      <c r="E628" t="s">
        <v>1457</v>
      </c>
      <c r="F628" t="s">
        <v>1448</v>
      </c>
      <c r="G628" t="s">
        <v>1449</v>
      </c>
      <c r="H628" t="s">
        <v>1985</v>
      </c>
      <c r="I628" t="s">
        <v>1458</v>
      </c>
      <c r="J628" t="s">
        <v>1712</v>
      </c>
      <c r="K628" t="s">
        <v>1983</v>
      </c>
      <c r="L628" t="s">
        <v>1987</v>
      </c>
      <c r="M628">
        <v>684975749.55999994</v>
      </c>
      <c r="N628">
        <v>1657339172.0599999</v>
      </c>
      <c r="O628">
        <v>2342314921.6199999</v>
      </c>
      <c r="P628">
        <v>2342314921.6199999</v>
      </c>
      <c r="Q628">
        <v>2342314921.6199999</v>
      </c>
      <c r="R628">
        <v>2342314921.6199999</v>
      </c>
      <c r="S628">
        <v>2342314921.6199999</v>
      </c>
    </row>
    <row r="629" spans="1:19" hidden="1" x14ac:dyDescent="0.25">
      <c r="A629">
        <v>2021</v>
      </c>
      <c r="B629" t="s">
        <v>1441</v>
      </c>
      <c r="C629" t="s">
        <v>1442</v>
      </c>
      <c r="D629" t="s">
        <v>1981</v>
      </c>
      <c r="E629" t="s">
        <v>1459</v>
      </c>
      <c r="F629" t="s">
        <v>1448</v>
      </c>
      <c r="G629" t="s">
        <v>1449</v>
      </c>
      <c r="H629" t="s">
        <v>1985</v>
      </c>
      <c r="I629" t="s">
        <v>1460</v>
      </c>
      <c r="J629" t="s">
        <v>1712</v>
      </c>
      <c r="K629" t="s">
        <v>1983</v>
      </c>
      <c r="L629" t="s">
        <v>1987</v>
      </c>
      <c r="M629">
        <v>479483024.69999999</v>
      </c>
      <c r="N629">
        <v>0</v>
      </c>
      <c r="O629">
        <v>479483024.69999999</v>
      </c>
      <c r="P629">
        <v>479483024.69999999</v>
      </c>
      <c r="Q629">
        <v>479483024.69999999</v>
      </c>
      <c r="R629">
        <v>479483024.69999999</v>
      </c>
      <c r="S629">
        <v>479483024.69999999</v>
      </c>
    </row>
    <row r="630" spans="1:19" hidden="1" x14ac:dyDescent="0.25">
      <c r="A630">
        <v>2021</v>
      </c>
      <c r="B630" t="s">
        <v>1441</v>
      </c>
      <c r="C630" t="s">
        <v>1442</v>
      </c>
      <c r="D630" t="s">
        <v>1981</v>
      </c>
      <c r="E630" t="s">
        <v>1461</v>
      </c>
      <c r="F630" t="s">
        <v>1448</v>
      </c>
      <c r="G630" t="s">
        <v>1449</v>
      </c>
      <c r="H630" t="s">
        <v>1985</v>
      </c>
      <c r="I630" t="s">
        <v>1462</v>
      </c>
      <c r="J630" t="s">
        <v>1712</v>
      </c>
      <c r="K630" t="s">
        <v>1983</v>
      </c>
      <c r="L630" t="s">
        <v>1987</v>
      </c>
      <c r="M630">
        <v>479483024.69999999</v>
      </c>
      <c r="N630">
        <v>-479483024.69999999</v>
      </c>
      <c r="O630">
        <v>0</v>
      </c>
      <c r="P630">
        <v>0</v>
      </c>
      <c r="Q630">
        <v>0</v>
      </c>
      <c r="R630">
        <v>0</v>
      </c>
      <c r="S630">
        <v>0</v>
      </c>
    </row>
    <row r="631" spans="1:19" hidden="1" x14ac:dyDescent="0.25">
      <c r="A631">
        <v>2021</v>
      </c>
      <c r="B631" t="s">
        <v>1441</v>
      </c>
      <c r="C631" t="s">
        <v>1442</v>
      </c>
      <c r="D631" t="s">
        <v>1981</v>
      </c>
      <c r="E631" t="s">
        <v>1463</v>
      </c>
      <c r="F631" t="s">
        <v>1448</v>
      </c>
      <c r="G631" t="s">
        <v>1449</v>
      </c>
      <c r="H631" t="s">
        <v>1985</v>
      </c>
      <c r="I631" t="s">
        <v>1464</v>
      </c>
      <c r="J631" t="s">
        <v>1712</v>
      </c>
      <c r="K631" t="s">
        <v>1983</v>
      </c>
      <c r="L631" t="s">
        <v>1984</v>
      </c>
      <c r="M631">
        <v>657576719.58000004</v>
      </c>
      <c r="N631">
        <v>262485899.47</v>
      </c>
      <c r="O631">
        <v>920062619.04999995</v>
      </c>
      <c r="P631">
        <v>920062619.04999995</v>
      </c>
      <c r="Q631">
        <v>920062619.04999995</v>
      </c>
      <c r="R631">
        <v>920062619.04999995</v>
      </c>
      <c r="S631">
        <v>920062619.04999995</v>
      </c>
    </row>
    <row r="632" spans="1:19" hidden="1" x14ac:dyDescent="0.25">
      <c r="A632">
        <v>2021</v>
      </c>
      <c r="B632" t="s">
        <v>1441</v>
      </c>
      <c r="C632" t="s">
        <v>1442</v>
      </c>
      <c r="D632" t="s">
        <v>1981</v>
      </c>
      <c r="E632" t="s">
        <v>1465</v>
      </c>
      <c r="F632" t="s">
        <v>1448</v>
      </c>
      <c r="G632" t="s">
        <v>1449</v>
      </c>
      <c r="H632" t="s">
        <v>1985</v>
      </c>
      <c r="I632" t="s">
        <v>1466</v>
      </c>
      <c r="J632" t="s">
        <v>1712</v>
      </c>
      <c r="K632" t="s">
        <v>1983</v>
      </c>
      <c r="L632" t="s">
        <v>1988</v>
      </c>
      <c r="M632">
        <v>117785614.73999999</v>
      </c>
      <c r="N632">
        <v>0</v>
      </c>
      <c r="O632">
        <v>117785614.73999999</v>
      </c>
      <c r="P632">
        <v>117785614.73999999</v>
      </c>
      <c r="Q632">
        <v>117785614.73999999</v>
      </c>
      <c r="R632">
        <v>117785614.73999999</v>
      </c>
      <c r="S632">
        <v>117785614.73999999</v>
      </c>
    </row>
    <row r="633" spans="1:19" hidden="1" x14ac:dyDescent="0.25">
      <c r="A633">
        <v>2021</v>
      </c>
      <c r="B633" t="s">
        <v>1441</v>
      </c>
      <c r="C633" t="s">
        <v>1442</v>
      </c>
      <c r="D633" t="s">
        <v>1981</v>
      </c>
      <c r="E633" t="s">
        <v>1467</v>
      </c>
      <c r="F633" t="s">
        <v>1448</v>
      </c>
      <c r="G633" t="s">
        <v>1449</v>
      </c>
      <c r="H633" t="s">
        <v>1985</v>
      </c>
      <c r="I633" t="s">
        <v>1468</v>
      </c>
      <c r="J633" t="s">
        <v>1712</v>
      </c>
      <c r="K633" t="s">
        <v>1983</v>
      </c>
      <c r="L633" t="s">
        <v>1988</v>
      </c>
      <c r="M633">
        <v>1177856147.3599999</v>
      </c>
      <c r="N633">
        <v>-1177856147.3599999</v>
      </c>
      <c r="O633">
        <v>0</v>
      </c>
      <c r="P633">
        <v>0</v>
      </c>
      <c r="Q633">
        <v>0</v>
      </c>
      <c r="R633">
        <v>0</v>
      </c>
      <c r="S633">
        <v>0</v>
      </c>
    </row>
    <row r="634" spans="1:19" hidden="1" x14ac:dyDescent="0.25">
      <c r="A634">
        <v>2021</v>
      </c>
      <c r="B634" t="s">
        <v>1441</v>
      </c>
      <c r="C634" t="s">
        <v>1442</v>
      </c>
      <c r="D634" t="s">
        <v>1981</v>
      </c>
      <c r="E634" t="s">
        <v>1469</v>
      </c>
      <c r="F634" t="s">
        <v>1448</v>
      </c>
      <c r="G634" t="s">
        <v>1449</v>
      </c>
      <c r="H634" t="s">
        <v>1985</v>
      </c>
      <c r="I634" t="s">
        <v>1470</v>
      </c>
      <c r="J634" t="s">
        <v>1712</v>
      </c>
      <c r="K634" t="s">
        <v>1983</v>
      </c>
      <c r="L634" t="s">
        <v>1989</v>
      </c>
      <c r="M634">
        <v>500588862.63</v>
      </c>
      <c r="N634">
        <v>-61421862.630000003</v>
      </c>
      <c r="O634">
        <v>439167000</v>
      </c>
      <c r="P634">
        <v>439167000</v>
      </c>
      <c r="Q634">
        <v>439167000</v>
      </c>
      <c r="R634">
        <v>439167000</v>
      </c>
      <c r="S634">
        <v>439167000</v>
      </c>
    </row>
    <row r="635" spans="1:19" hidden="1" x14ac:dyDescent="0.25">
      <c r="A635">
        <v>2021</v>
      </c>
      <c r="B635" t="s">
        <v>1441</v>
      </c>
      <c r="C635" t="s">
        <v>1442</v>
      </c>
      <c r="D635" t="s">
        <v>1981</v>
      </c>
      <c r="E635" t="s">
        <v>1471</v>
      </c>
      <c r="F635" t="s">
        <v>1448</v>
      </c>
      <c r="G635" t="s">
        <v>1449</v>
      </c>
      <c r="H635" t="s">
        <v>1985</v>
      </c>
      <c r="I635" t="s">
        <v>1472</v>
      </c>
      <c r="J635" t="s">
        <v>1712</v>
      </c>
      <c r="K635" t="s">
        <v>1983</v>
      </c>
      <c r="L635" t="s">
        <v>1989</v>
      </c>
      <c r="M635">
        <v>117785614.73999999</v>
      </c>
      <c r="N635">
        <v>-24385614.739999998</v>
      </c>
      <c r="O635">
        <v>93400000</v>
      </c>
      <c r="P635">
        <v>93400000</v>
      </c>
      <c r="Q635">
        <v>93400000</v>
      </c>
      <c r="R635">
        <v>93400000</v>
      </c>
      <c r="S635">
        <v>93400000</v>
      </c>
    </row>
    <row r="636" spans="1:19" hidden="1" x14ac:dyDescent="0.25">
      <c r="A636">
        <v>2021</v>
      </c>
      <c r="B636" t="s">
        <v>1441</v>
      </c>
      <c r="C636" t="s">
        <v>1442</v>
      </c>
      <c r="D636" t="s">
        <v>1981</v>
      </c>
      <c r="E636" t="s">
        <v>1473</v>
      </c>
      <c r="F636" t="s">
        <v>1448</v>
      </c>
      <c r="G636" t="s">
        <v>1449</v>
      </c>
      <c r="H636" t="s">
        <v>1985</v>
      </c>
      <c r="I636" t="s">
        <v>1474</v>
      </c>
      <c r="J636" t="s">
        <v>1712</v>
      </c>
      <c r="K636" t="s">
        <v>1983</v>
      </c>
      <c r="L636" t="s">
        <v>1989</v>
      </c>
      <c r="M636">
        <v>58892807.369999997</v>
      </c>
      <c r="N636">
        <v>0</v>
      </c>
      <c r="O636">
        <v>58892807.369999997</v>
      </c>
      <c r="P636">
        <v>58892807.369999997</v>
      </c>
      <c r="Q636">
        <v>58892807.369999997</v>
      </c>
      <c r="R636">
        <v>58892807.369999997</v>
      </c>
      <c r="S636">
        <v>58892807.369999997</v>
      </c>
    </row>
    <row r="637" spans="1:19" hidden="1" x14ac:dyDescent="0.25">
      <c r="A637">
        <v>2021</v>
      </c>
      <c r="B637" t="s">
        <v>1441</v>
      </c>
      <c r="C637" t="s">
        <v>1442</v>
      </c>
      <c r="D637" t="s">
        <v>1981</v>
      </c>
      <c r="E637" t="s">
        <v>1475</v>
      </c>
      <c r="F637" t="s">
        <v>1448</v>
      </c>
      <c r="G637" t="s">
        <v>1449</v>
      </c>
      <c r="H637" t="s">
        <v>1985</v>
      </c>
      <c r="I637" t="s">
        <v>1476</v>
      </c>
      <c r="J637" t="s">
        <v>1712</v>
      </c>
      <c r="K637" t="s">
        <v>1983</v>
      </c>
      <c r="L637" t="s">
        <v>1989</v>
      </c>
      <c r="M637">
        <v>176678422.09999999</v>
      </c>
      <c r="N637">
        <v>-176678422.09999999</v>
      </c>
      <c r="O637">
        <v>0</v>
      </c>
      <c r="P637">
        <v>0</v>
      </c>
      <c r="Q637">
        <v>0</v>
      </c>
      <c r="R637">
        <v>0</v>
      </c>
      <c r="S637">
        <v>0</v>
      </c>
    </row>
    <row r="638" spans="1:19" hidden="1" x14ac:dyDescent="0.25">
      <c r="A638">
        <v>2021</v>
      </c>
      <c r="B638" t="s">
        <v>1441</v>
      </c>
      <c r="C638" t="s">
        <v>1442</v>
      </c>
      <c r="D638" t="s">
        <v>1981</v>
      </c>
      <c r="E638" t="s">
        <v>1477</v>
      </c>
      <c r="F638" t="s">
        <v>1448</v>
      </c>
      <c r="G638" t="s">
        <v>1449</v>
      </c>
      <c r="H638" t="s">
        <v>1985</v>
      </c>
      <c r="I638" t="s">
        <v>1478</v>
      </c>
      <c r="J638" t="s">
        <v>1712</v>
      </c>
      <c r="K638" t="s">
        <v>1983</v>
      </c>
      <c r="L638" t="s">
        <v>1988</v>
      </c>
      <c r="M638">
        <v>0</v>
      </c>
      <c r="N638">
        <v>2401605582.75</v>
      </c>
      <c r="O638">
        <v>2401605582.75</v>
      </c>
      <c r="P638">
        <v>2401605582.75</v>
      </c>
      <c r="Q638">
        <v>2401605582.75</v>
      </c>
      <c r="R638">
        <v>2401605582.75</v>
      </c>
      <c r="S638">
        <v>2401605582.75</v>
      </c>
    </row>
    <row r="639" spans="1:19" hidden="1" x14ac:dyDescent="0.25">
      <c r="A639">
        <v>2021</v>
      </c>
      <c r="B639" t="s">
        <v>1441</v>
      </c>
      <c r="C639" t="s">
        <v>1442</v>
      </c>
      <c r="D639" t="s">
        <v>1981</v>
      </c>
      <c r="E639" t="s">
        <v>1479</v>
      </c>
      <c r="F639" t="s">
        <v>1448</v>
      </c>
      <c r="G639" t="s">
        <v>1449</v>
      </c>
      <c r="H639" t="s">
        <v>1985</v>
      </c>
      <c r="I639" t="s">
        <v>1480</v>
      </c>
      <c r="J639" t="s">
        <v>1712</v>
      </c>
      <c r="K639" t="s">
        <v>1983</v>
      </c>
      <c r="L639" t="s">
        <v>1989</v>
      </c>
      <c r="M639">
        <v>0</v>
      </c>
      <c r="N639">
        <v>627960548.63</v>
      </c>
      <c r="O639">
        <v>627960548.63</v>
      </c>
      <c r="P639">
        <v>627960548.63</v>
      </c>
      <c r="Q639">
        <v>627960548.63</v>
      </c>
      <c r="R639">
        <v>627960548.63</v>
      </c>
      <c r="S639">
        <v>627960548.63</v>
      </c>
    </row>
    <row r="640" spans="1:19" hidden="1" x14ac:dyDescent="0.25">
      <c r="A640">
        <v>2021</v>
      </c>
      <c r="B640" t="s">
        <v>1441</v>
      </c>
      <c r="C640" t="s">
        <v>1442</v>
      </c>
      <c r="D640" t="s">
        <v>1981</v>
      </c>
      <c r="E640" t="s">
        <v>1481</v>
      </c>
      <c r="F640" t="s">
        <v>1448</v>
      </c>
      <c r="G640" t="s">
        <v>1449</v>
      </c>
      <c r="H640" t="s">
        <v>1985</v>
      </c>
      <c r="I640" t="s">
        <v>1482</v>
      </c>
      <c r="J640" t="s">
        <v>1712</v>
      </c>
      <c r="K640" t="s">
        <v>1983</v>
      </c>
      <c r="L640" t="s">
        <v>1986</v>
      </c>
      <c r="M640">
        <v>0</v>
      </c>
      <c r="N640">
        <v>103471459.45</v>
      </c>
      <c r="O640">
        <v>103471459.45</v>
      </c>
      <c r="P640">
        <v>103471459.45</v>
      </c>
      <c r="Q640">
        <v>103471459.45</v>
      </c>
      <c r="R640">
        <v>103471459.45</v>
      </c>
      <c r="S640">
        <v>103471459.45</v>
      </c>
    </row>
    <row r="641" spans="1:19" hidden="1" x14ac:dyDescent="0.25">
      <c r="A641">
        <v>2021</v>
      </c>
      <c r="B641" t="s">
        <v>1441</v>
      </c>
      <c r="C641" t="s">
        <v>1442</v>
      </c>
      <c r="D641" t="s">
        <v>1981</v>
      </c>
      <c r="E641" t="s">
        <v>1483</v>
      </c>
      <c r="F641" t="s">
        <v>39</v>
      </c>
      <c r="G641" t="s">
        <v>40</v>
      </c>
      <c r="H641" t="s">
        <v>1722</v>
      </c>
      <c r="I641" t="s">
        <v>1484</v>
      </c>
      <c r="J641" t="s">
        <v>1712</v>
      </c>
      <c r="K641" t="s">
        <v>1983</v>
      </c>
      <c r="L641" t="s">
        <v>1986</v>
      </c>
      <c r="M641">
        <v>3600000000</v>
      </c>
      <c r="N641">
        <v>0</v>
      </c>
      <c r="O641">
        <v>3600000000</v>
      </c>
      <c r="P641">
        <v>3600000000</v>
      </c>
      <c r="Q641">
        <v>3600000000</v>
      </c>
      <c r="R641">
        <v>3600000000</v>
      </c>
      <c r="S641">
        <v>3600000000</v>
      </c>
    </row>
    <row r="642" spans="1:19" hidden="1" x14ac:dyDescent="0.25">
      <c r="A642">
        <v>2021</v>
      </c>
      <c r="B642" t="s">
        <v>1485</v>
      </c>
      <c r="C642" t="s">
        <v>1486</v>
      </c>
      <c r="D642" t="s">
        <v>1990</v>
      </c>
      <c r="E642" t="s">
        <v>1487</v>
      </c>
      <c r="F642" t="s">
        <v>39</v>
      </c>
      <c r="G642" t="s">
        <v>40</v>
      </c>
      <c r="H642" t="s">
        <v>1722</v>
      </c>
      <c r="I642" t="s">
        <v>1488</v>
      </c>
      <c r="J642" t="s">
        <v>1715</v>
      </c>
      <c r="K642" t="s">
        <v>1991</v>
      </c>
      <c r="L642" t="s">
        <v>1992</v>
      </c>
      <c r="M642">
        <v>250000000</v>
      </c>
      <c r="N642">
        <v>0</v>
      </c>
      <c r="O642">
        <v>250000000</v>
      </c>
      <c r="P642">
        <v>250000000</v>
      </c>
      <c r="Q642">
        <v>250000000</v>
      </c>
      <c r="R642">
        <v>250000000</v>
      </c>
      <c r="S642">
        <v>250000000</v>
      </c>
    </row>
    <row r="643" spans="1:19" hidden="1" x14ac:dyDescent="0.25">
      <c r="A643">
        <v>2021</v>
      </c>
      <c r="B643" t="s">
        <v>1485</v>
      </c>
      <c r="C643" t="s">
        <v>1486</v>
      </c>
      <c r="D643" t="s">
        <v>1990</v>
      </c>
      <c r="E643" t="s">
        <v>1489</v>
      </c>
      <c r="F643" t="s">
        <v>39</v>
      </c>
      <c r="G643" t="s">
        <v>40</v>
      </c>
      <c r="H643" t="s">
        <v>1722</v>
      </c>
      <c r="I643" t="s">
        <v>1490</v>
      </c>
      <c r="J643" t="s">
        <v>1715</v>
      </c>
      <c r="K643" t="s">
        <v>1991</v>
      </c>
      <c r="L643" t="s">
        <v>1993</v>
      </c>
      <c r="M643">
        <v>450000000</v>
      </c>
      <c r="N643">
        <v>0</v>
      </c>
      <c r="O643">
        <v>450000000</v>
      </c>
      <c r="P643">
        <v>450000000</v>
      </c>
      <c r="Q643">
        <v>450000000</v>
      </c>
      <c r="R643">
        <v>450000000</v>
      </c>
      <c r="S643">
        <v>450000000</v>
      </c>
    </row>
    <row r="644" spans="1:19" hidden="1" x14ac:dyDescent="0.25">
      <c r="A644">
        <v>2021</v>
      </c>
      <c r="B644" t="s">
        <v>1485</v>
      </c>
      <c r="C644" t="s">
        <v>1486</v>
      </c>
      <c r="D644" t="s">
        <v>1990</v>
      </c>
      <c r="E644" t="s">
        <v>1491</v>
      </c>
      <c r="F644" t="s">
        <v>39</v>
      </c>
      <c r="G644" t="s">
        <v>40</v>
      </c>
      <c r="H644" t="s">
        <v>1722</v>
      </c>
      <c r="I644" t="s">
        <v>1492</v>
      </c>
      <c r="J644" t="s">
        <v>1715</v>
      </c>
      <c r="K644" t="s">
        <v>1991</v>
      </c>
      <c r="L644" t="s">
        <v>1993</v>
      </c>
      <c r="M644">
        <v>80457249</v>
      </c>
      <c r="N644">
        <v>0</v>
      </c>
      <c r="O644">
        <v>80457249</v>
      </c>
      <c r="P644">
        <v>80457248.849999994</v>
      </c>
      <c r="Q644">
        <v>80457248.849999994</v>
      </c>
      <c r="R644">
        <v>80457248.849999994</v>
      </c>
      <c r="S644">
        <v>80457248.849999994</v>
      </c>
    </row>
    <row r="645" spans="1:19" hidden="1" x14ac:dyDescent="0.25">
      <c r="A645">
        <v>2021</v>
      </c>
      <c r="B645" t="s">
        <v>1485</v>
      </c>
      <c r="C645" t="s">
        <v>1486</v>
      </c>
      <c r="D645" t="s">
        <v>1990</v>
      </c>
      <c r="E645" t="s">
        <v>1493</v>
      </c>
      <c r="F645" t="s">
        <v>39</v>
      </c>
      <c r="G645" t="s">
        <v>40</v>
      </c>
      <c r="H645" t="s">
        <v>1722</v>
      </c>
      <c r="I645" t="s">
        <v>1494</v>
      </c>
      <c r="J645" t="s">
        <v>1715</v>
      </c>
      <c r="K645" t="s">
        <v>1991</v>
      </c>
      <c r="L645" t="s">
        <v>1994</v>
      </c>
      <c r="M645">
        <v>150000000</v>
      </c>
      <c r="N645">
        <v>0</v>
      </c>
      <c r="O645">
        <v>150000000</v>
      </c>
      <c r="P645">
        <v>150000000</v>
      </c>
      <c r="Q645">
        <v>150000000</v>
      </c>
      <c r="R645">
        <v>150000000</v>
      </c>
      <c r="S645">
        <v>150000000</v>
      </c>
    </row>
    <row r="646" spans="1:19" hidden="1" x14ac:dyDescent="0.25">
      <c r="A646">
        <v>2021</v>
      </c>
      <c r="B646" t="s">
        <v>1485</v>
      </c>
      <c r="C646" t="s">
        <v>1486</v>
      </c>
      <c r="D646" t="s">
        <v>1990</v>
      </c>
      <c r="E646" t="s">
        <v>1495</v>
      </c>
      <c r="F646" t="s">
        <v>39</v>
      </c>
      <c r="G646" t="s">
        <v>40</v>
      </c>
      <c r="H646" t="s">
        <v>1722</v>
      </c>
      <c r="I646" t="s">
        <v>1496</v>
      </c>
      <c r="J646" t="s">
        <v>1715</v>
      </c>
      <c r="K646" t="s">
        <v>1991</v>
      </c>
      <c r="L646" t="s">
        <v>1994</v>
      </c>
      <c r="M646">
        <v>150000000</v>
      </c>
      <c r="N646">
        <v>0</v>
      </c>
      <c r="O646">
        <v>150000000</v>
      </c>
      <c r="P646">
        <v>149999999.69</v>
      </c>
      <c r="Q646">
        <v>149999999.69</v>
      </c>
      <c r="R646">
        <v>149999999.69</v>
      </c>
      <c r="S646">
        <v>149999999.69</v>
      </c>
    </row>
    <row r="647" spans="1:19" hidden="1" x14ac:dyDescent="0.25">
      <c r="A647">
        <v>2021</v>
      </c>
      <c r="B647" t="s">
        <v>1485</v>
      </c>
      <c r="C647" t="s">
        <v>1486</v>
      </c>
      <c r="D647" t="s">
        <v>1990</v>
      </c>
      <c r="E647" t="s">
        <v>1497</v>
      </c>
      <c r="F647" t="s">
        <v>39</v>
      </c>
      <c r="G647" t="s">
        <v>40</v>
      </c>
      <c r="H647" t="s">
        <v>1722</v>
      </c>
      <c r="I647" t="s">
        <v>1498</v>
      </c>
      <c r="J647" t="s">
        <v>1715</v>
      </c>
      <c r="K647" t="s">
        <v>1991</v>
      </c>
      <c r="L647" t="s">
        <v>1994</v>
      </c>
      <c r="M647">
        <v>1628611013</v>
      </c>
      <c r="N647">
        <v>-1628611013</v>
      </c>
      <c r="O647">
        <v>0</v>
      </c>
      <c r="P647">
        <v>0</v>
      </c>
      <c r="Q647">
        <v>0</v>
      </c>
      <c r="R647">
        <v>0</v>
      </c>
      <c r="S647">
        <v>0</v>
      </c>
    </row>
    <row r="648" spans="1:19" hidden="1" x14ac:dyDescent="0.25">
      <c r="A648">
        <v>2021</v>
      </c>
      <c r="B648" t="s">
        <v>1485</v>
      </c>
      <c r="C648" t="s">
        <v>1486</v>
      </c>
      <c r="D648" t="s">
        <v>1990</v>
      </c>
      <c r="E648" t="s">
        <v>1499</v>
      </c>
      <c r="F648" t="s">
        <v>39</v>
      </c>
      <c r="G648" t="s">
        <v>40</v>
      </c>
      <c r="H648" t="s">
        <v>1722</v>
      </c>
      <c r="I648" t="s">
        <v>1500</v>
      </c>
      <c r="J648" t="s">
        <v>1715</v>
      </c>
      <c r="K648" t="s">
        <v>1991</v>
      </c>
      <c r="L648" t="s">
        <v>1995</v>
      </c>
      <c r="M648">
        <v>80457249</v>
      </c>
      <c r="N648">
        <v>0</v>
      </c>
      <c r="O648">
        <v>80457249</v>
      </c>
      <c r="P648">
        <v>80457248.849999994</v>
      </c>
      <c r="Q648">
        <v>80457248.849999994</v>
      </c>
      <c r="R648">
        <v>80457248.849999994</v>
      </c>
      <c r="S648">
        <v>80457248.849999994</v>
      </c>
    </row>
    <row r="649" spans="1:19" hidden="1" x14ac:dyDescent="0.25">
      <c r="A649">
        <v>2021</v>
      </c>
      <c r="B649" t="s">
        <v>1485</v>
      </c>
      <c r="C649" t="s">
        <v>1486</v>
      </c>
      <c r="D649" t="s">
        <v>1990</v>
      </c>
      <c r="E649" t="s">
        <v>1501</v>
      </c>
      <c r="F649" t="s">
        <v>39</v>
      </c>
      <c r="G649" t="s">
        <v>40</v>
      </c>
      <c r="H649" t="s">
        <v>1722</v>
      </c>
      <c r="I649" t="s">
        <v>1502</v>
      </c>
      <c r="J649" t="s">
        <v>1715</v>
      </c>
      <c r="K649" t="s">
        <v>1991</v>
      </c>
      <c r="L649" t="s">
        <v>1996</v>
      </c>
      <c r="M649">
        <v>800000000</v>
      </c>
      <c r="N649">
        <v>0</v>
      </c>
      <c r="O649">
        <v>800000000</v>
      </c>
      <c r="P649">
        <v>800000000</v>
      </c>
      <c r="Q649">
        <v>800000000</v>
      </c>
      <c r="R649">
        <v>800000000</v>
      </c>
      <c r="S649">
        <v>800000000</v>
      </c>
    </row>
    <row r="650" spans="1:19" hidden="1" x14ac:dyDescent="0.25">
      <c r="A650">
        <v>2021</v>
      </c>
      <c r="B650" t="s">
        <v>1485</v>
      </c>
      <c r="C650" t="s">
        <v>1486</v>
      </c>
      <c r="D650" t="s">
        <v>1990</v>
      </c>
      <c r="E650" t="s">
        <v>1503</v>
      </c>
      <c r="F650" t="s">
        <v>39</v>
      </c>
      <c r="G650" t="s">
        <v>40</v>
      </c>
      <c r="H650" t="s">
        <v>1722</v>
      </c>
      <c r="I650" t="s">
        <v>1504</v>
      </c>
      <c r="J650" t="s">
        <v>1759</v>
      </c>
      <c r="K650" t="s">
        <v>1810</v>
      </c>
      <c r="L650" t="s">
        <v>1955</v>
      </c>
      <c r="M650">
        <v>1</v>
      </c>
      <c r="N650">
        <v>0</v>
      </c>
      <c r="O650">
        <v>1</v>
      </c>
      <c r="P650">
        <v>0</v>
      </c>
      <c r="Q650">
        <v>0</v>
      </c>
      <c r="R650">
        <v>0</v>
      </c>
      <c r="S650">
        <v>0</v>
      </c>
    </row>
    <row r="651" spans="1:19" hidden="1" x14ac:dyDescent="0.25">
      <c r="A651">
        <v>2021</v>
      </c>
      <c r="B651" t="s">
        <v>1485</v>
      </c>
      <c r="C651" t="s">
        <v>1486</v>
      </c>
      <c r="D651" t="s">
        <v>1990</v>
      </c>
      <c r="E651" t="s">
        <v>1505</v>
      </c>
      <c r="F651" t="s">
        <v>39</v>
      </c>
      <c r="G651" t="s">
        <v>40</v>
      </c>
      <c r="H651" t="s">
        <v>1722</v>
      </c>
      <c r="I651" t="s">
        <v>1506</v>
      </c>
      <c r="J651" t="s">
        <v>1765</v>
      </c>
      <c r="K651" t="s">
        <v>1766</v>
      </c>
      <c r="L651" t="s">
        <v>1997</v>
      </c>
      <c r="M651">
        <v>64365799</v>
      </c>
      <c r="N651">
        <v>0</v>
      </c>
      <c r="O651">
        <v>64365799</v>
      </c>
      <c r="P651">
        <v>64365799</v>
      </c>
      <c r="Q651">
        <v>64365799</v>
      </c>
      <c r="R651">
        <v>64365799</v>
      </c>
      <c r="S651">
        <v>64365799</v>
      </c>
    </row>
    <row r="652" spans="1:19" hidden="1" x14ac:dyDescent="0.25">
      <c r="A652">
        <v>2021</v>
      </c>
      <c r="B652" t="s">
        <v>1485</v>
      </c>
      <c r="C652" t="s">
        <v>1486</v>
      </c>
      <c r="D652" t="s">
        <v>1990</v>
      </c>
      <c r="E652" t="s">
        <v>1507</v>
      </c>
      <c r="F652" t="s">
        <v>39</v>
      </c>
      <c r="G652" t="s">
        <v>40</v>
      </c>
      <c r="H652" t="s">
        <v>1722</v>
      </c>
      <c r="I652" t="s">
        <v>1508</v>
      </c>
      <c r="J652" t="s">
        <v>1765</v>
      </c>
      <c r="K652" t="s">
        <v>1888</v>
      </c>
      <c r="L652" t="s">
        <v>1889</v>
      </c>
      <c r="M652">
        <v>88116779</v>
      </c>
      <c r="N652">
        <v>0</v>
      </c>
      <c r="O652">
        <v>88116779</v>
      </c>
      <c r="P652">
        <v>88115779</v>
      </c>
      <c r="Q652">
        <v>88115779</v>
      </c>
      <c r="R652">
        <v>88115779</v>
      </c>
      <c r="S652">
        <v>88115779</v>
      </c>
    </row>
    <row r="653" spans="1:19" hidden="1" x14ac:dyDescent="0.25">
      <c r="A653">
        <v>2021</v>
      </c>
      <c r="B653" t="s">
        <v>1485</v>
      </c>
      <c r="C653" t="s">
        <v>1486</v>
      </c>
      <c r="D653" t="s">
        <v>1990</v>
      </c>
      <c r="E653" t="s">
        <v>1509</v>
      </c>
      <c r="F653" t="s">
        <v>39</v>
      </c>
      <c r="G653" t="s">
        <v>40</v>
      </c>
      <c r="H653" t="s">
        <v>1722</v>
      </c>
      <c r="I653" t="s">
        <v>1510</v>
      </c>
      <c r="J653" t="s">
        <v>1715</v>
      </c>
      <c r="K653" t="s">
        <v>1991</v>
      </c>
      <c r="L653" t="s">
        <v>1995</v>
      </c>
      <c r="M653">
        <v>48274349</v>
      </c>
      <c r="N653">
        <v>0</v>
      </c>
      <c r="O653">
        <v>48274349</v>
      </c>
      <c r="P653">
        <v>48274349</v>
      </c>
      <c r="Q653">
        <v>48274349</v>
      </c>
      <c r="R653">
        <v>48274349</v>
      </c>
      <c r="S653">
        <v>48274349</v>
      </c>
    </row>
    <row r="654" spans="1:19" hidden="1" x14ac:dyDescent="0.25">
      <c r="A654">
        <v>2021</v>
      </c>
      <c r="B654" t="s">
        <v>1485</v>
      </c>
      <c r="C654" t="s">
        <v>1486</v>
      </c>
      <c r="D654" t="s">
        <v>1990</v>
      </c>
      <c r="E654" t="s">
        <v>1511</v>
      </c>
      <c r="F654" t="s">
        <v>1512</v>
      </c>
      <c r="G654" t="s">
        <v>1513</v>
      </c>
      <c r="H654" t="s">
        <v>1998</v>
      </c>
      <c r="I654" t="s">
        <v>1514</v>
      </c>
      <c r="J654" t="s">
        <v>1715</v>
      </c>
      <c r="K654" t="s">
        <v>1991</v>
      </c>
      <c r="L654" t="s">
        <v>1993</v>
      </c>
      <c r="M654">
        <v>285613000</v>
      </c>
      <c r="N654">
        <v>0</v>
      </c>
      <c r="O654">
        <v>285613000</v>
      </c>
      <c r="P654">
        <v>0</v>
      </c>
      <c r="Q654">
        <v>0</v>
      </c>
      <c r="R654">
        <v>0</v>
      </c>
      <c r="S654">
        <v>0</v>
      </c>
    </row>
    <row r="655" spans="1:19" hidden="1" x14ac:dyDescent="0.25">
      <c r="A655">
        <v>2021</v>
      </c>
      <c r="B655" t="s">
        <v>1485</v>
      </c>
      <c r="C655" t="s">
        <v>1486</v>
      </c>
      <c r="D655" t="s">
        <v>1990</v>
      </c>
      <c r="E655" t="s">
        <v>1515</v>
      </c>
      <c r="F655" t="s">
        <v>1516</v>
      </c>
      <c r="G655" t="s">
        <v>1517</v>
      </c>
      <c r="H655" t="s">
        <v>1999</v>
      </c>
      <c r="I655" t="s">
        <v>1518</v>
      </c>
      <c r="J655" t="s">
        <v>1715</v>
      </c>
      <c r="K655" t="s">
        <v>1991</v>
      </c>
      <c r="L655" t="s">
        <v>1996</v>
      </c>
      <c r="M655">
        <v>896073000</v>
      </c>
      <c r="N655">
        <v>0</v>
      </c>
      <c r="O655">
        <v>896073000</v>
      </c>
      <c r="P655">
        <v>0</v>
      </c>
      <c r="Q655">
        <v>0</v>
      </c>
      <c r="R655">
        <v>0</v>
      </c>
      <c r="S655">
        <v>0</v>
      </c>
    </row>
    <row r="656" spans="1:19" hidden="1" x14ac:dyDescent="0.25">
      <c r="A656">
        <v>2021</v>
      </c>
      <c r="B656" t="s">
        <v>1485</v>
      </c>
      <c r="C656" t="s">
        <v>1486</v>
      </c>
      <c r="D656" t="s">
        <v>1990</v>
      </c>
      <c r="E656" t="s">
        <v>1519</v>
      </c>
      <c r="F656" t="s">
        <v>1520</v>
      </c>
      <c r="G656" t="s">
        <v>1521</v>
      </c>
      <c r="H656" t="s">
        <v>2000</v>
      </c>
      <c r="I656" t="s">
        <v>1522</v>
      </c>
      <c r="J656" t="s">
        <v>1715</v>
      </c>
      <c r="K656" t="s">
        <v>1991</v>
      </c>
      <c r="L656" t="s">
        <v>1996</v>
      </c>
      <c r="M656">
        <v>1340300000</v>
      </c>
      <c r="N656">
        <v>-1156300000</v>
      </c>
      <c r="O656">
        <v>184000000</v>
      </c>
      <c r="P656">
        <v>0</v>
      </c>
      <c r="Q656">
        <v>0</v>
      </c>
      <c r="R656">
        <v>0</v>
      </c>
      <c r="S656">
        <v>0</v>
      </c>
    </row>
    <row r="657" spans="1:19" hidden="1" x14ac:dyDescent="0.25">
      <c r="A657">
        <v>2021</v>
      </c>
      <c r="B657" t="s">
        <v>1485</v>
      </c>
      <c r="C657" t="s">
        <v>1486</v>
      </c>
      <c r="D657" t="s">
        <v>1990</v>
      </c>
      <c r="E657" t="s">
        <v>1523</v>
      </c>
      <c r="F657" t="s">
        <v>222</v>
      </c>
      <c r="G657" t="s">
        <v>223</v>
      </c>
      <c r="H657" t="s">
        <v>1755</v>
      </c>
      <c r="I657" t="s">
        <v>1524</v>
      </c>
      <c r="J657" t="s">
        <v>1715</v>
      </c>
      <c r="K657" t="s">
        <v>1991</v>
      </c>
      <c r="L657" t="s">
        <v>1994</v>
      </c>
      <c r="M657">
        <v>271388987</v>
      </c>
      <c r="N657">
        <v>-271388987</v>
      </c>
      <c r="O657">
        <v>0</v>
      </c>
      <c r="P657">
        <v>0</v>
      </c>
      <c r="Q657">
        <v>0</v>
      </c>
      <c r="R657">
        <v>0</v>
      </c>
      <c r="S657">
        <v>0</v>
      </c>
    </row>
    <row r="658" spans="1:19" hidden="1" x14ac:dyDescent="0.25">
      <c r="A658">
        <v>2021</v>
      </c>
      <c r="B658" t="s">
        <v>1485</v>
      </c>
      <c r="C658" t="s">
        <v>1486</v>
      </c>
      <c r="D658" t="s">
        <v>1990</v>
      </c>
      <c r="E658" t="s">
        <v>1525</v>
      </c>
      <c r="F658" t="s">
        <v>1526</v>
      </c>
      <c r="G658" t="s">
        <v>1527</v>
      </c>
      <c r="H658" t="s">
        <v>2001</v>
      </c>
      <c r="I658" t="s">
        <v>1528</v>
      </c>
      <c r="J658" t="s">
        <v>1715</v>
      </c>
      <c r="K658" t="s">
        <v>1991</v>
      </c>
      <c r="L658" t="s">
        <v>1994</v>
      </c>
      <c r="M658">
        <v>0</v>
      </c>
      <c r="N658">
        <v>164417862</v>
      </c>
      <c r="O658">
        <v>164417862</v>
      </c>
      <c r="P658">
        <v>164417862</v>
      </c>
      <c r="Q658">
        <v>164417862</v>
      </c>
      <c r="R658">
        <v>164417862</v>
      </c>
      <c r="S658">
        <v>164417862</v>
      </c>
    </row>
    <row r="659" spans="1:19" hidden="1" x14ac:dyDescent="0.25">
      <c r="A659">
        <v>2021</v>
      </c>
      <c r="B659" t="s">
        <v>1485</v>
      </c>
      <c r="C659" t="s">
        <v>1486</v>
      </c>
      <c r="D659" t="s">
        <v>1990</v>
      </c>
      <c r="E659" t="s">
        <v>1529</v>
      </c>
      <c r="F659" t="s">
        <v>1526</v>
      </c>
      <c r="G659" t="s">
        <v>1527</v>
      </c>
      <c r="H659" t="s">
        <v>2001</v>
      </c>
      <c r="I659" t="s">
        <v>1530</v>
      </c>
      <c r="J659" t="s">
        <v>1715</v>
      </c>
      <c r="K659" t="s">
        <v>1991</v>
      </c>
      <c r="L659" t="s">
        <v>2002</v>
      </c>
      <c r="M659">
        <v>204000000</v>
      </c>
      <c r="N659">
        <v>0</v>
      </c>
      <c r="O659">
        <v>204000000</v>
      </c>
      <c r="P659">
        <v>204000000</v>
      </c>
      <c r="Q659">
        <v>204000000</v>
      </c>
      <c r="R659">
        <v>204000000</v>
      </c>
      <c r="S659">
        <v>204000000</v>
      </c>
    </row>
    <row r="660" spans="1:19" hidden="1" x14ac:dyDescent="0.25">
      <c r="A660">
        <v>2021</v>
      </c>
      <c r="B660" t="s">
        <v>1485</v>
      </c>
      <c r="C660" t="s">
        <v>1486</v>
      </c>
      <c r="D660" t="s">
        <v>1990</v>
      </c>
      <c r="E660" t="s">
        <v>1531</v>
      </c>
      <c r="F660" t="s">
        <v>1526</v>
      </c>
      <c r="G660" t="s">
        <v>1527</v>
      </c>
      <c r="H660" t="s">
        <v>2001</v>
      </c>
      <c r="I660" t="s">
        <v>1532</v>
      </c>
      <c r="J660" t="s">
        <v>1715</v>
      </c>
      <c r="K660" t="s">
        <v>1991</v>
      </c>
      <c r="L660" t="s">
        <v>1992</v>
      </c>
      <c r="M660">
        <v>230000000</v>
      </c>
      <c r="N660">
        <v>0</v>
      </c>
      <c r="O660">
        <v>230000000</v>
      </c>
      <c r="P660">
        <v>229999999.34</v>
      </c>
      <c r="Q660">
        <v>229999999.34</v>
      </c>
      <c r="R660">
        <v>229999999.34</v>
      </c>
      <c r="S660">
        <v>229999999.34</v>
      </c>
    </row>
    <row r="661" spans="1:19" hidden="1" x14ac:dyDescent="0.25">
      <c r="A661">
        <v>2021</v>
      </c>
      <c r="B661" t="s">
        <v>1485</v>
      </c>
      <c r="C661" t="s">
        <v>1486</v>
      </c>
      <c r="D661" t="s">
        <v>1990</v>
      </c>
      <c r="E661" t="s">
        <v>1533</v>
      </c>
      <c r="F661" t="s">
        <v>1526</v>
      </c>
      <c r="G661" t="s">
        <v>1527</v>
      </c>
      <c r="H661" t="s">
        <v>2001</v>
      </c>
      <c r="I661" t="s">
        <v>1534</v>
      </c>
      <c r="J661" t="s">
        <v>1715</v>
      </c>
      <c r="K661" t="s">
        <v>1991</v>
      </c>
      <c r="L661" t="s">
        <v>1992</v>
      </c>
      <c r="M661">
        <v>308818744</v>
      </c>
      <c r="N661">
        <v>0</v>
      </c>
      <c r="O661">
        <v>308818744</v>
      </c>
      <c r="P661">
        <v>308818743.99000001</v>
      </c>
      <c r="Q661">
        <v>308818743.99000001</v>
      </c>
      <c r="R661">
        <v>308818743.99000001</v>
      </c>
      <c r="S661">
        <v>308818743.99000001</v>
      </c>
    </row>
    <row r="662" spans="1:19" hidden="1" x14ac:dyDescent="0.25">
      <c r="A662">
        <v>2021</v>
      </c>
      <c r="B662" t="s">
        <v>1485</v>
      </c>
      <c r="C662" t="s">
        <v>1486</v>
      </c>
      <c r="D662" t="s">
        <v>1990</v>
      </c>
      <c r="E662" t="s">
        <v>1535</v>
      </c>
      <c r="F662" t="s">
        <v>1526</v>
      </c>
      <c r="G662" t="s">
        <v>1527</v>
      </c>
      <c r="H662" t="s">
        <v>2001</v>
      </c>
      <c r="I662" t="s">
        <v>1536</v>
      </c>
      <c r="J662" t="s">
        <v>1715</v>
      </c>
      <c r="K662" t="s">
        <v>1991</v>
      </c>
      <c r="L662" t="s">
        <v>1993</v>
      </c>
      <c r="M662">
        <v>280000000</v>
      </c>
      <c r="N662">
        <v>0</v>
      </c>
      <c r="O662">
        <v>280000000</v>
      </c>
      <c r="P662">
        <v>279999999.99000001</v>
      </c>
      <c r="Q662">
        <v>279999999.99000001</v>
      </c>
      <c r="R662">
        <v>279999999.99000001</v>
      </c>
      <c r="S662">
        <v>279999999.99000001</v>
      </c>
    </row>
    <row r="663" spans="1:19" hidden="1" x14ac:dyDescent="0.25">
      <c r="A663">
        <v>2021</v>
      </c>
      <c r="B663" t="s">
        <v>1485</v>
      </c>
      <c r="C663" t="s">
        <v>1486</v>
      </c>
      <c r="D663" t="s">
        <v>1990</v>
      </c>
      <c r="E663" t="s">
        <v>1537</v>
      </c>
      <c r="F663" t="s">
        <v>1526</v>
      </c>
      <c r="G663" t="s">
        <v>1527</v>
      </c>
      <c r="H663" t="s">
        <v>2001</v>
      </c>
      <c r="I663" t="s">
        <v>1538</v>
      </c>
      <c r="J663" t="s">
        <v>1715</v>
      </c>
      <c r="K663" t="s">
        <v>1991</v>
      </c>
      <c r="L663" t="s">
        <v>1993</v>
      </c>
      <c r="M663">
        <v>125000000</v>
      </c>
      <c r="N663">
        <v>0</v>
      </c>
      <c r="O663">
        <v>125000000</v>
      </c>
      <c r="P663">
        <v>124999999.34</v>
      </c>
      <c r="Q663">
        <v>124999999.34</v>
      </c>
      <c r="R663">
        <v>124999999.34</v>
      </c>
      <c r="S663">
        <v>124999999.34</v>
      </c>
    </row>
    <row r="664" spans="1:19" hidden="1" x14ac:dyDescent="0.25">
      <c r="A664">
        <v>2021</v>
      </c>
      <c r="B664" t="s">
        <v>1485</v>
      </c>
      <c r="C664" t="s">
        <v>1486</v>
      </c>
      <c r="D664" t="s">
        <v>1990</v>
      </c>
      <c r="E664" t="s">
        <v>1539</v>
      </c>
      <c r="F664" t="s">
        <v>1526</v>
      </c>
      <c r="G664" t="s">
        <v>1527</v>
      </c>
      <c r="H664" t="s">
        <v>2001</v>
      </c>
      <c r="I664" t="s">
        <v>1540</v>
      </c>
      <c r="J664" t="s">
        <v>1715</v>
      </c>
      <c r="K664" t="s">
        <v>1991</v>
      </c>
      <c r="L664" t="s">
        <v>1994</v>
      </c>
      <c r="M664">
        <v>94000000</v>
      </c>
      <c r="N664">
        <v>0</v>
      </c>
      <c r="O664">
        <v>94000000</v>
      </c>
      <c r="P664">
        <v>93999999.989999995</v>
      </c>
      <c r="Q664">
        <v>93999999.989999995</v>
      </c>
      <c r="R664">
        <v>93999999.989999995</v>
      </c>
      <c r="S664">
        <v>93999999.989999995</v>
      </c>
    </row>
    <row r="665" spans="1:19" hidden="1" x14ac:dyDescent="0.25">
      <c r="A665">
        <v>2021</v>
      </c>
      <c r="B665" t="s">
        <v>1485</v>
      </c>
      <c r="C665" t="s">
        <v>1486</v>
      </c>
      <c r="D665" t="s">
        <v>1990</v>
      </c>
      <c r="E665" t="s">
        <v>1541</v>
      </c>
      <c r="F665" t="s">
        <v>1526</v>
      </c>
      <c r="G665" t="s">
        <v>1527</v>
      </c>
      <c r="H665" t="s">
        <v>2001</v>
      </c>
      <c r="I665" t="s">
        <v>1542</v>
      </c>
      <c r="J665" t="s">
        <v>1715</v>
      </c>
      <c r="K665" t="s">
        <v>1991</v>
      </c>
      <c r="L665" t="s">
        <v>1994</v>
      </c>
      <c r="M665">
        <v>94000000</v>
      </c>
      <c r="N665">
        <v>0</v>
      </c>
      <c r="O665">
        <v>94000000</v>
      </c>
      <c r="P665">
        <v>93999999.659999996</v>
      </c>
      <c r="Q665">
        <v>93999999.659999996</v>
      </c>
      <c r="R665">
        <v>93999999.659999996</v>
      </c>
      <c r="S665">
        <v>93999999.659999996</v>
      </c>
    </row>
    <row r="666" spans="1:19" hidden="1" x14ac:dyDescent="0.25">
      <c r="A666">
        <v>2021</v>
      </c>
      <c r="B666" t="s">
        <v>1485</v>
      </c>
      <c r="C666" t="s">
        <v>1486</v>
      </c>
      <c r="D666" t="s">
        <v>1990</v>
      </c>
      <c r="E666" t="s">
        <v>1543</v>
      </c>
      <c r="F666" t="s">
        <v>1526</v>
      </c>
      <c r="G666" t="s">
        <v>1527</v>
      </c>
      <c r="H666" t="s">
        <v>2001</v>
      </c>
      <c r="I666" t="s">
        <v>1544</v>
      </c>
      <c r="J666" t="s">
        <v>1715</v>
      </c>
      <c r="K666" t="s">
        <v>1991</v>
      </c>
      <c r="L666" t="s">
        <v>1995</v>
      </c>
      <c r="M666">
        <v>190000000</v>
      </c>
      <c r="N666">
        <v>0</v>
      </c>
      <c r="O666">
        <v>190000000</v>
      </c>
      <c r="P666">
        <v>189999999.66</v>
      </c>
      <c r="Q666">
        <v>189999999.66</v>
      </c>
      <c r="R666">
        <v>189999999.66</v>
      </c>
      <c r="S666">
        <v>189999999.66</v>
      </c>
    </row>
    <row r="667" spans="1:19" hidden="1" x14ac:dyDescent="0.25">
      <c r="A667">
        <v>2021</v>
      </c>
      <c r="B667" t="s">
        <v>1485</v>
      </c>
      <c r="C667" t="s">
        <v>1486</v>
      </c>
      <c r="D667" t="s">
        <v>1990</v>
      </c>
      <c r="E667" t="s">
        <v>1545</v>
      </c>
      <c r="F667" t="s">
        <v>1526</v>
      </c>
      <c r="G667" t="s">
        <v>1527</v>
      </c>
      <c r="H667" t="s">
        <v>2001</v>
      </c>
      <c r="I667" t="s">
        <v>1546</v>
      </c>
      <c r="J667" t="s">
        <v>1715</v>
      </c>
      <c r="K667" t="s">
        <v>1991</v>
      </c>
      <c r="L667" t="s">
        <v>1995</v>
      </c>
      <c r="M667">
        <v>105000000</v>
      </c>
      <c r="N667">
        <v>0</v>
      </c>
      <c r="O667">
        <v>105000000</v>
      </c>
      <c r="P667">
        <v>104999999.34</v>
      </c>
      <c r="Q667">
        <v>104999999.34</v>
      </c>
      <c r="R667">
        <v>104999999.34</v>
      </c>
      <c r="S667">
        <v>104999999.34</v>
      </c>
    </row>
    <row r="668" spans="1:19" hidden="1" x14ac:dyDescent="0.25">
      <c r="A668">
        <v>2021</v>
      </c>
      <c r="B668" t="s">
        <v>1485</v>
      </c>
      <c r="C668" t="s">
        <v>1486</v>
      </c>
      <c r="D668" t="s">
        <v>1990</v>
      </c>
      <c r="E668" t="s">
        <v>1547</v>
      </c>
      <c r="F668" t="s">
        <v>1526</v>
      </c>
      <c r="G668" t="s">
        <v>1527</v>
      </c>
      <c r="H668" t="s">
        <v>2001</v>
      </c>
      <c r="I668" t="s">
        <v>1548</v>
      </c>
      <c r="J668" t="s">
        <v>1715</v>
      </c>
      <c r="K668" t="s">
        <v>1991</v>
      </c>
      <c r="L668" t="s">
        <v>1996</v>
      </c>
      <c r="M668">
        <v>407614357</v>
      </c>
      <c r="N668">
        <v>0</v>
      </c>
      <c r="O668">
        <v>407614357</v>
      </c>
      <c r="P668">
        <v>407614356.99000001</v>
      </c>
      <c r="Q668">
        <v>407614356.99000001</v>
      </c>
      <c r="R668">
        <v>407614356.99000001</v>
      </c>
      <c r="S668">
        <v>407614356.99000001</v>
      </c>
    </row>
    <row r="669" spans="1:19" hidden="1" x14ac:dyDescent="0.25">
      <c r="A669">
        <v>2021</v>
      </c>
      <c r="B669" t="s">
        <v>1485</v>
      </c>
      <c r="C669" t="s">
        <v>1486</v>
      </c>
      <c r="D669" t="s">
        <v>1990</v>
      </c>
      <c r="E669" t="s">
        <v>1549</v>
      </c>
      <c r="F669" t="s">
        <v>176</v>
      </c>
      <c r="G669" t="s">
        <v>177</v>
      </c>
      <c r="H669" t="s">
        <v>1749</v>
      </c>
      <c r="I669" t="s">
        <v>1550</v>
      </c>
      <c r="J669" t="s">
        <v>1715</v>
      </c>
      <c r="K669" t="s">
        <v>1991</v>
      </c>
      <c r="L669" t="s">
        <v>1994</v>
      </c>
      <c r="M669">
        <v>100000000</v>
      </c>
      <c r="N669">
        <v>-100000000</v>
      </c>
      <c r="O669">
        <v>0</v>
      </c>
      <c r="P669">
        <v>0</v>
      </c>
      <c r="Q669">
        <v>0</v>
      </c>
      <c r="R669">
        <v>0</v>
      </c>
      <c r="S669">
        <v>0</v>
      </c>
    </row>
    <row r="670" spans="1:19" hidden="1" x14ac:dyDescent="0.25">
      <c r="A670">
        <v>2021</v>
      </c>
      <c r="B670" t="s">
        <v>1485</v>
      </c>
      <c r="C670" t="s">
        <v>1486</v>
      </c>
      <c r="D670" t="s">
        <v>1990</v>
      </c>
      <c r="E670" t="s">
        <v>1551</v>
      </c>
      <c r="F670" t="s">
        <v>1552</v>
      </c>
      <c r="G670" t="s">
        <v>1553</v>
      </c>
      <c r="H670" t="s">
        <v>2003</v>
      </c>
      <c r="I670" t="s">
        <v>1554</v>
      </c>
      <c r="J670" t="s">
        <v>1715</v>
      </c>
      <c r="K670" t="s">
        <v>1991</v>
      </c>
      <c r="L670" t="s">
        <v>1993</v>
      </c>
      <c r="M670">
        <v>101630000</v>
      </c>
      <c r="N670">
        <v>0</v>
      </c>
      <c r="O670">
        <v>101630000</v>
      </c>
      <c r="P670">
        <v>0</v>
      </c>
      <c r="Q670">
        <v>0</v>
      </c>
      <c r="R670">
        <v>0</v>
      </c>
      <c r="S670">
        <v>0</v>
      </c>
    </row>
    <row r="671" spans="1:19" hidden="1" x14ac:dyDescent="0.25">
      <c r="A671">
        <v>2021</v>
      </c>
      <c r="B671" t="s">
        <v>1485</v>
      </c>
      <c r="C671" t="s">
        <v>1486</v>
      </c>
      <c r="D671" t="s">
        <v>1990</v>
      </c>
      <c r="E671" t="s">
        <v>1555</v>
      </c>
      <c r="F671" t="s">
        <v>1556</v>
      </c>
      <c r="G671" t="s">
        <v>1557</v>
      </c>
      <c r="H671" t="s">
        <v>2004</v>
      </c>
      <c r="I671" t="s">
        <v>1558</v>
      </c>
      <c r="J671" t="s">
        <v>1715</v>
      </c>
      <c r="K671" t="s">
        <v>1991</v>
      </c>
      <c r="L671" t="s">
        <v>2002</v>
      </c>
      <c r="M671">
        <v>195890000</v>
      </c>
      <c r="N671">
        <v>0</v>
      </c>
      <c r="O671">
        <v>195890000</v>
      </c>
      <c r="P671">
        <v>0</v>
      </c>
      <c r="Q671">
        <v>0</v>
      </c>
      <c r="R671">
        <v>0</v>
      </c>
      <c r="S671">
        <v>0</v>
      </c>
    </row>
    <row r="672" spans="1:19" hidden="1" x14ac:dyDescent="0.25">
      <c r="A672">
        <v>2021</v>
      </c>
      <c r="B672" t="s">
        <v>1485</v>
      </c>
      <c r="C672" t="s">
        <v>1486</v>
      </c>
      <c r="D672" t="s">
        <v>1990</v>
      </c>
      <c r="E672" t="s">
        <v>1559</v>
      </c>
      <c r="F672" t="s">
        <v>1556</v>
      </c>
      <c r="G672" t="s">
        <v>1557</v>
      </c>
      <c r="H672" t="s">
        <v>2004</v>
      </c>
      <c r="I672" t="s">
        <v>1560</v>
      </c>
      <c r="J672" t="s">
        <v>1715</v>
      </c>
      <c r="K672" t="s">
        <v>1991</v>
      </c>
      <c r="L672" t="s">
        <v>1992</v>
      </c>
      <c r="M672">
        <v>116000000</v>
      </c>
      <c r="N672">
        <v>0</v>
      </c>
      <c r="O672">
        <v>116000000</v>
      </c>
      <c r="P672">
        <v>0</v>
      </c>
      <c r="Q672">
        <v>0</v>
      </c>
      <c r="R672">
        <v>0</v>
      </c>
      <c r="S672">
        <v>0</v>
      </c>
    </row>
    <row r="673" spans="1:19" hidden="1" x14ac:dyDescent="0.25">
      <c r="A673">
        <v>2021</v>
      </c>
      <c r="B673" t="s">
        <v>1485</v>
      </c>
      <c r="C673" t="s">
        <v>1486</v>
      </c>
      <c r="D673" t="s">
        <v>1990</v>
      </c>
      <c r="E673" t="s">
        <v>1561</v>
      </c>
      <c r="F673" t="s">
        <v>1556</v>
      </c>
      <c r="G673" t="s">
        <v>1557</v>
      </c>
      <c r="H673" t="s">
        <v>2004</v>
      </c>
      <c r="I673" t="s">
        <v>1562</v>
      </c>
      <c r="J673" t="s">
        <v>1715</v>
      </c>
      <c r="K673" t="s">
        <v>1991</v>
      </c>
      <c r="L673" t="s">
        <v>1992</v>
      </c>
      <c r="M673">
        <v>116000000</v>
      </c>
      <c r="N673">
        <v>0</v>
      </c>
      <c r="O673">
        <v>116000000</v>
      </c>
      <c r="P673">
        <v>0</v>
      </c>
      <c r="Q673">
        <v>0</v>
      </c>
      <c r="R673">
        <v>0</v>
      </c>
      <c r="S673">
        <v>0</v>
      </c>
    </row>
    <row r="674" spans="1:19" hidden="1" x14ac:dyDescent="0.25">
      <c r="A674">
        <v>2021</v>
      </c>
      <c r="B674" t="s">
        <v>1485</v>
      </c>
      <c r="C674" t="s">
        <v>1486</v>
      </c>
      <c r="D674" t="s">
        <v>1990</v>
      </c>
      <c r="E674" t="s">
        <v>1563</v>
      </c>
      <c r="F674" t="s">
        <v>1556</v>
      </c>
      <c r="G674" t="s">
        <v>1557</v>
      </c>
      <c r="H674" t="s">
        <v>2004</v>
      </c>
      <c r="I674" t="s">
        <v>1564</v>
      </c>
      <c r="J674" t="s">
        <v>1715</v>
      </c>
      <c r="K674" t="s">
        <v>1991</v>
      </c>
      <c r="L674" t="s">
        <v>1993</v>
      </c>
      <c r="M674">
        <v>305230000</v>
      </c>
      <c r="N674">
        <v>0</v>
      </c>
      <c r="O674">
        <v>305230000</v>
      </c>
      <c r="P674">
        <v>0</v>
      </c>
      <c r="Q674">
        <v>0</v>
      </c>
      <c r="R674">
        <v>0</v>
      </c>
      <c r="S674">
        <v>0</v>
      </c>
    </row>
    <row r="675" spans="1:19" hidden="1" x14ac:dyDescent="0.25">
      <c r="A675">
        <v>2021</v>
      </c>
      <c r="B675" t="s">
        <v>1485</v>
      </c>
      <c r="C675" t="s">
        <v>1486</v>
      </c>
      <c r="D675" t="s">
        <v>1990</v>
      </c>
      <c r="E675" t="s">
        <v>1565</v>
      </c>
      <c r="F675" t="s">
        <v>1556</v>
      </c>
      <c r="G675" t="s">
        <v>1557</v>
      </c>
      <c r="H675" t="s">
        <v>2004</v>
      </c>
      <c r="I675" t="s">
        <v>1566</v>
      </c>
      <c r="J675" t="s">
        <v>1715</v>
      </c>
      <c r="K675" t="s">
        <v>1991</v>
      </c>
      <c r="L675" t="s">
        <v>1994</v>
      </c>
      <c r="M675">
        <v>264500000</v>
      </c>
      <c r="N675">
        <v>0</v>
      </c>
      <c r="O675">
        <v>264500000</v>
      </c>
      <c r="P675">
        <v>0</v>
      </c>
      <c r="Q675">
        <v>0</v>
      </c>
      <c r="R675">
        <v>0</v>
      </c>
      <c r="S675">
        <v>0</v>
      </c>
    </row>
    <row r="676" spans="1:19" hidden="1" x14ac:dyDescent="0.25">
      <c r="A676">
        <v>2021</v>
      </c>
      <c r="B676" t="s">
        <v>1485</v>
      </c>
      <c r="C676" t="s">
        <v>1486</v>
      </c>
      <c r="D676" t="s">
        <v>1990</v>
      </c>
      <c r="E676" t="s">
        <v>1567</v>
      </c>
      <c r="F676" t="s">
        <v>1556</v>
      </c>
      <c r="G676" t="s">
        <v>1557</v>
      </c>
      <c r="H676" t="s">
        <v>2004</v>
      </c>
      <c r="I676" t="s">
        <v>1568</v>
      </c>
      <c r="J676" t="s">
        <v>1715</v>
      </c>
      <c r="K676" t="s">
        <v>1991</v>
      </c>
      <c r="L676" t="s">
        <v>1994</v>
      </c>
      <c r="M676">
        <v>264500000</v>
      </c>
      <c r="N676">
        <v>0</v>
      </c>
      <c r="O676">
        <v>264500000</v>
      </c>
      <c r="P676">
        <v>0</v>
      </c>
      <c r="Q676">
        <v>0</v>
      </c>
      <c r="R676">
        <v>0</v>
      </c>
      <c r="S676">
        <v>0</v>
      </c>
    </row>
    <row r="677" spans="1:19" hidden="1" x14ac:dyDescent="0.25">
      <c r="A677">
        <v>2021</v>
      </c>
      <c r="B677" t="s">
        <v>1485</v>
      </c>
      <c r="C677" t="s">
        <v>1486</v>
      </c>
      <c r="D677" t="s">
        <v>1990</v>
      </c>
      <c r="E677" t="s">
        <v>1569</v>
      </c>
      <c r="F677" t="s">
        <v>1556</v>
      </c>
      <c r="G677" t="s">
        <v>1557</v>
      </c>
      <c r="H677" t="s">
        <v>2004</v>
      </c>
      <c r="I677" t="s">
        <v>1570</v>
      </c>
      <c r="J677" t="s">
        <v>1715</v>
      </c>
      <c r="K677" t="s">
        <v>1991</v>
      </c>
      <c r="L677" t="s">
        <v>1995</v>
      </c>
      <c r="M677">
        <v>587670000</v>
      </c>
      <c r="N677">
        <v>0</v>
      </c>
      <c r="O677">
        <v>587670000</v>
      </c>
      <c r="P677">
        <v>0</v>
      </c>
      <c r="Q677">
        <v>0</v>
      </c>
      <c r="R677">
        <v>0</v>
      </c>
      <c r="S677">
        <v>0</v>
      </c>
    </row>
    <row r="678" spans="1:19" hidden="1" x14ac:dyDescent="0.25">
      <c r="A678">
        <v>2021</v>
      </c>
      <c r="B678" t="s">
        <v>1485</v>
      </c>
      <c r="C678" t="s">
        <v>1486</v>
      </c>
      <c r="D678" t="s">
        <v>1990</v>
      </c>
      <c r="E678" t="s">
        <v>1571</v>
      </c>
      <c r="F678" t="s">
        <v>1556</v>
      </c>
      <c r="G678" t="s">
        <v>1557</v>
      </c>
      <c r="H678" t="s">
        <v>2004</v>
      </c>
      <c r="I678" t="s">
        <v>1572</v>
      </c>
      <c r="J678" t="s">
        <v>1715</v>
      </c>
      <c r="K678" t="s">
        <v>1991</v>
      </c>
      <c r="L678" t="s">
        <v>1996</v>
      </c>
      <c r="M678">
        <v>109110000</v>
      </c>
      <c r="N678">
        <v>0</v>
      </c>
      <c r="O678">
        <v>109110000</v>
      </c>
      <c r="P678">
        <v>0</v>
      </c>
      <c r="Q678">
        <v>0</v>
      </c>
      <c r="R678">
        <v>0</v>
      </c>
      <c r="S678">
        <v>0</v>
      </c>
    </row>
    <row r="679" spans="1:19" hidden="1" x14ac:dyDescent="0.25">
      <c r="A679">
        <v>2021</v>
      </c>
      <c r="B679" t="s">
        <v>1485</v>
      </c>
      <c r="C679" t="s">
        <v>1486</v>
      </c>
      <c r="D679" t="s">
        <v>1990</v>
      </c>
      <c r="E679" t="s">
        <v>1573</v>
      </c>
      <c r="F679" t="s">
        <v>127</v>
      </c>
      <c r="G679" t="s">
        <v>128</v>
      </c>
      <c r="H679" t="s">
        <v>1741</v>
      </c>
      <c r="I679" t="s">
        <v>1574</v>
      </c>
      <c r="J679" t="s">
        <v>1715</v>
      </c>
      <c r="K679" t="s">
        <v>1991</v>
      </c>
      <c r="L679" t="s">
        <v>2002</v>
      </c>
      <c r="M679">
        <v>0</v>
      </c>
      <c r="N679">
        <v>220000000</v>
      </c>
      <c r="O679">
        <v>220000000</v>
      </c>
      <c r="P679">
        <v>220000000</v>
      </c>
      <c r="Q679">
        <v>220000000</v>
      </c>
      <c r="R679">
        <v>220000000</v>
      </c>
      <c r="S679">
        <v>220000000</v>
      </c>
    </row>
    <row r="680" spans="1:19" hidden="1" x14ac:dyDescent="0.25">
      <c r="A680">
        <v>2021</v>
      </c>
      <c r="B680" t="s">
        <v>1485</v>
      </c>
      <c r="C680" t="s">
        <v>1486</v>
      </c>
      <c r="D680" t="s">
        <v>1990</v>
      </c>
      <c r="E680" t="s">
        <v>1575</v>
      </c>
      <c r="F680" t="s">
        <v>127</v>
      </c>
      <c r="G680" t="s">
        <v>128</v>
      </c>
      <c r="H680" t="s">
        <v>1741</v>
      </c>
      <c r="I680" t="s">
        <v>1576</v>
      </c>
      <c r="J680" t="s">
        <v>1715</v>
      </c>
      <c r="K680" t="s">
        <v>1991</v>
      </c>
      <c r="L680" t="s">
        <v>1996</v>
      </c>
      <c r="M680">
        <v>0</v>
      </c>
      <c r="N680">
        <v>227445436</v>
      </c>
      <c r="O680">
        <v>227445436</v>
      </c>
      <c r="P680">
        <v>227445436</v>
      </c>
      <c r="Q680">
        <v>227445436</v>
      </c>
      <c r="R680">
        <v>227445436</v>
      </c>
      <c r="S680">
        <v>227445436</v>
      </c>
    </row>
    <row r="681" spans="1:19" hidden="1" x14ac:dyDescent="0.25">
      <c r="A681">
        <v>2021</v>
      </c>
      <c r="B681" t="s">
        <v>1485</v>
      </c>
      <c r="C681" t="s">
        <v>1486</v>
      </c>
      <c r="D681" t="s">
        <v>1990</v>
      </c>
      <c r="E681" t="s">
        <v>1577</v>
      </c>
      <c r="F681" t="s">
        <v>399</v>
      </c>
      <c r="G681" t="s">
        <v>400</v>
      </c>
      <c r="H681" t="s">
        <v>1806</v>
      </c>
      <c r="I681" t="s">
        <v>1578</v>
      </c>
      <c r="J681" t="s">
        <v>1715</v>
      </c>
      <c r="K681" t="s">
        <v>1991</v>
      </c>
      <c r="L681" t="s">
        <v>1993</v>
      </c>
      <c r="M681">
        <v>51830000</v>
      </c>
      <c r="N681">
        <v>0</v>
      </c>
      <c r="O681">
        <v>51830000</v>
      </c>
      <c r="P681">
        <v>0</v>
      </c>
      <c r="Q681">
        <v>0</v>
      </c>
      <c r="R681">
        <v>0</v>
      </c>
      <c r="S681">
        <v>0</v>
      </c>
    </row>
    <row r="682" spans="1:19" hidden="1" x14ac:dyDescent="0.25">
      <c r="A682">
        <v>2021</v>
      </c>
      <c r="B682" t="s">
        <v>1485</v>
      </c>
      <c r="C682" t="s">
        <v>1486</v>
      </c>
      <c r="D682" t="s">
        <v>1990</v>
      </c>
      <c r="E682" t="s">
        <v>1579</v>
      </c>
      <c r="F682" t="s">
        <v>1580</v>
      </c>
      <c r="G682" t="s">
        <v>1581</v>
      </c>
      <c r="H682" t="s">
        <v>2005</v>
      </c>
      <c r="I682" t="s">
        <v>1582</v>
      </c>
      <c r="J682" t="s">
        <v>1715</v>
      </c>
      <c r="K682" t="s">
        <v>1991</v>
      </c>
      <c r="L682" t="s">
        <v>1992</v>
      </c>
      <c r="M682">
        <v>21940920</v>
      </c>
      <c r="N682">
        <v>0</v>
      </c>
      <c r="O682">
        <v>21940920</v>
      </c>
      <c r="P682">
        <v>21940920</v>
      </c>
      <c r="Q682">
        <v>21940920</v>
      </c>
      <c r="R682">
        <v>21940920</v>
      </c>
      <c r="S682">
        <v>21940920</v>
      </c>
    </row>
    <row r="683" spans="1:19" hidden="1" x14ac:dyDescent="0.25">
      <c r="A683">
        <v>2021</v>
      </c>
      <c r="B683" t="s">
        <v>1485</v>
      </c>
      <c r="C683" t="s">
        <v>1486</v>
      </c>
      <c r="D683" t="s">
        <v>1990</v>
      </c>
      <c r="E683" t="s">
        <v>1583</v>
      </c>
      <c r="F683" t="s">
        <v>39</v>
      </c>
      <c r="G683" t="s">
        <v>40</v>
      </c>
      <c r="H683" t="s">
        <v>1722</v>
      </c>
      <c r="I683" t="s">
        <v>1584</v>
      </c>
      <c r="J683" t="s">
        <v>1715</v>
      </c>
      <c r="K683" t="s">
        <v>1991</v>
      </c>
      <c r="L683" t="s">
        <v>2002</v>
      </c>
      <c r="M683">
        <v>850000000</v>
      </c>
      <c r="N683">
        <v>0</v>
      </c>
      <c r="O683">
        <v>850000000</v>
      </c>
      <c r="P683">
        <v>850000000</v>
      </c>
      <c r="Q683">
        <v>850000000</v>
      </c>
      <c r="R683">
        <v>850000000</v>
      </c>
      <c r="S683">
        <v>850000000</v>
      </c>
    </row>
    <row r="684" spans="1:19" hidden="1" x14ac:dyDescent="0.25">
      <c r="A684">
        <v>2021</v>
      </c>
      <c r="B684" t="s">
        <v>1485</v>
      </c>
      <c r="C684" t="s">
        <v>1486</v>
      </c>
      <c r="D684" t="s">
        <v>1990</v>
      </c>
      <c r="E684" t="s">
        <v>1585</v>
      </c>
      <c r="F684" t="s">
        <v>39</v>
      </c>
      <c r="G684" t="s">
        <v>40</v>
      </c>
      <c r="H684" t="s">
        <v>1722</v>
      </c>
      <c r="I684" t="s">
        <v>1586</v>
      </c>
      <c r="J684" t="s">
        <v>1715</v>
      </c>
      <c r="K684" t="s">
        <v>1991</v>
      </c>
      <c r="L684" t="s">
        <v>1992</v>
      </c>
      <c r="M684">
        <v>100000000</v>
      </c>
      <c r="N684">
        <v>0</v>
      </c>
      <c r="O684">
        <v>100000000</v>
      </c>
      <c r="P684">
        <v>100000000</v>
      </c>
      <c r="Q684">
        <v>100000000</v>
      </c>
      <c r="R684">
        <v>100000000</v>
      </c>
      <c r="S684">
        <v>100000000</v>
      </c>
    </row>
    <row r="685" spans="1:19" hidden="1" x14ac:dyDescent="0.25">
      <c r="A685">
        <v>2021</v>
      </c>
      <c r="B685" t="s">
        <v>1587</v>
      </c>
      <c r="C685" t="s">
        <v>1588</v>
      </c>
      <c r="D685" t="s">
        <v>2006</v>
      </c>
      <c r="E685" t="s">
        <v>1589</v>
      </c>
      <c r="F685" t="s">
        <v>1590</v>
      </c>
      <c r="G685" t="s">
        <v>1591</v>
      </c>
      <c r="H685" t="s">
        <v>2007</v>
      </c>
      <c r="I685" t="s">
        <v>1592</v>
      </c>
      <c r="J685" t="s">
        <v>1712</v>
      </c>
      <c r="K685" t="s">
        <v>1903</v>
      </c>
      <c r="L685" t="s">
        <v>2008</v>
      </c>
      <c r="M685">
        <v>109498000</v>
      </c>
      <c r="N685">
        <v>-109498000</v>
      </c>
      <c r="O685">
        <v>0</v>
      </c>
      <c r="P685">
        <v>0</v>
      </c>
      <c r="Q685">
        <v>0</v>
      </c>
      <c r="R685">
        <v>0</v>
      </c>
      <c r="S685">
        <v>0</v>
      </c>
    </row>
    <row r="686" spans="1:19" hidden="1" x14ac:dyDescent="0.25">
      <c r="A686">
        <v>2021</v>
      </c>
      <c r="B686" t="s">
        <v>1587</v>
      </c>
      <c r="C686" t="s">
        <v>1588</v>
      </c>
      <c r="D686" t="s">
        <v>2006</v>
      </c>
      <c r="E686" t="s">
        <v>1593</v>
      </c>
      <c r="F686" t="s">
        <v>1594</v>
      </c>
      <c r="G686" t="s">
        <v>1595</v>
      </c>
      <c r="H686" t="s">
        <v>2009</v>
      </c>
      <c r="I686" t="s">
        <v>1596</v>
      </c>
      <c r="J686" t="s">
        <v>1712</v>
      </c>
      <c r="K686" t="s">
        <v>1903</v>
      </c>
      <c r="L686" t="s">
        <v>2010</v>
      </c>
      <c r="M686">
        <v>50000000</v>
      </c>
      <c r="N686">
        <v>0</v>
      </c>
      <c r="O686">
        <v>50000000</v>
      </c>
      <c r="P686">
        <v>0</v>
      </c>
      <c r="Q686">
        <v>0</v>
      </c>
      <c r="R686">
        <v>0</v>
      </c>
      <c r="S686">
        <v>0</v>
      </c>
    </row>
    <row r="687" spans="1:19" hidden="1" x14ac:dyDescent="0.25">
      <c r="A687">
        <v>2021</v>
      </c>
      <c r="B687" t="s">
        <v>1587</v>
      </c>
      <c r="C687" t="s">
        <v>1588</v>
      </c>
      <c r="D687" t="s">
        <v>2006</v>
      </c>
      <c r="E687" t="s">
        <v>1597</v>
      </c>
      <c r="F687" t="s">
        <v>1594</v>
      </c>
      <c r="G687" t="s">
        <v>1595</v>
      </c>
      <c r="H687" t="s">
        <v>2009</v>
      </c>
      <c r="I687" t="s">
        <v>1598</v>
      </c>
      <c r="J687" t="s">
        <v>1712</v>
      </c>
      <c r="K687" t="s">
        <v>1903</v>
      </c>
      <c r="L687" t="s">
        <v>2008</v>
      </c>
      <c r="M687">
        <v>100342001</v>
      </c>
      <c r="N687">
        <v>0</v>
      </c>
      <c r="O687">
        <v>100342001</v>
      </c>
      <c r="P687">
        <v>0</v>
      </c>
      <c r="Q687">
        <v>0</v>
      </c>
      <c r="R687">
        <v>0</v>
      </c>
      <c r="S687">
        <v>0</v>
      </c>
    </row>
    <row r="688" spans="1:19" hidden="1" x14ac:dyDescent="0.25">
      <c r="A688">
        <v>2021</v>
      </c>
      <c r="B688" t="s">
        <v>1587</v>
      </c>
      <c r="C688" t="s">
        <v>1588</v>
      </c>
      <c r="D688" t="s">
        <v>2006</v>
      </c>
      <c r="E688" t="s">
        <v>1599</v>
      </c>
      <c r="F688" t="s">
        <v>1594</v>
      </c>
      <c r="G688" t="s">
        <v>1595</v>
      </c>
      <c r="H688" t="s">
        <v>2009</v>
      </c>
      <c r="I688" t="s">
        <v>1600</v>
      </c>
      <c r="J688" t="s">
        <v>1712</v>
      </c>
      <c r="K688" t="s">
        <v>1903</v>
      </c>
      <c r="L688" t="s">
        <v>2011</v>
      </c>
      <c r="M688">
        <v>50000000</v>
      </c>
      <c r="N688">
        <v>0</v>
      </c>
      <c r="O688">
        <v>50000000</v>
      </c>
      <c r="P688">
        <v>0</v>
      </c>
      <c r="Q688">
        <v>0</v>
      </c>
      <c r="R688">
        <v>0</v>
      </c>
      <c r="S688">
        <v>0</v>
      </c>
    </row>
    <row r="689" spans="1:19" hidden="1" x14ac:dyDescent="0.25">
      <c r="A689">
        <v>2021</v>
      </c>
      <c r="B689" t="s">
        <v>1587</v>
      </c>
      <c r="C689" t="s">
        <v>1588</v>
      </c>
      <c r="D689" t="s">
        <v>2006</v>
      </c>
      <c r="E689" t="s">
        <v>1601</v>
      </c>
      <c r="F689" t="s">
        <v>1594</v>
      </c>
      <c r="G689" t="s">
        <v>1595</v>
      </c>
      <c r="H689" t="s">
        <v>2009</v>
      </c>
      <c r="I689" t="s">
        <v>1602</v>
      </c>
      <c r="J689" t="s">
        <v>1712</v>
      </c>
      <c r="K689" t="s">
        <v>1903</v>
      </c>
      <c r="L689" t="s">
        <v>2011</v>
      </c>
      <c r="M689">
        <v>50341999</v>
      </c>
      <c r="N689">
        <v>0</v>
      </c>
      <c r="O689">
        <v>50341999</v>
      </c>
      <c r="P689">
        <v>0</v>
      </c>
      <c r="Q689">
        <v>0</v>
      </c>
      <c r="R689">
        <v>0</v>
      </c>
      <c r="S689">
        <v>0</v>
      </c>
    </row>
    <row r="690" spans="1:19" hidden="1" x14ac:dyDescent="0.25">
      <c r="A690">
        <v>2021</v>
      </c>
      <c r="B690" t="s">
        <v>1587</v>
      </c>
      <c r="C690" t="s">
        <v>1588</v>
      </c>
      <c r="D690" t="s">
        <v>2006</v>
      </c>
      <c r="E690" t="s">
        <v>1603</v>
      </c>
      <c r="F690" t="s">
        <v>1594</v>
      </c>
      <c r="G690" t="s">
        <v>1595</v>
      </c>
      <c r="H690" t="s">
        <v>2009</v>
      </c>
      <c r="I690" t="s">
        <v>1604</v>
      </c>
      <c r="J690" t="s">
        <v>1712</v>
      </c>
      <c r="K690" t="s">
        <v>1903</v>
      </c>
      <c r="L690" t="s">
        <v>2012</v>
      </c>
      <c r="M690">
        <v>100000000</v>
      </c>
      <c r="N690">
        <v>0</v>
      </c>
      <c r="O690">
        <v>100000000</v>
      </c>
      <c r="P690">
        <v>0</v>
      </c>
      <c r="Q690">
        <v>0</v>
      </c>
      <c r="R690">
        <v>0</v>
      </c>
      <c r="S690">
        <v>0</v>
      </c>
    </row>
    <row r="691" spans="1:19" hidden="1" x14ac:dyDescent="0.25">
      <c r="A691">
        <v>2021</v>
      </c>
      <c r="B691" t="s">
        <v>1587</v>
      </c>
      <c r="C691" t="s">
        <v>1588</v>
      </c>
      <c r="D691" t="s">
        <v>2006</v>
      </c>
      <c r="E691" t="s">
        <v>1605</v>
      </c>
      <c r="F691" t="s">
        <v>1594</v>
      </c>
      <c r="G691" t="s">
        <v>1595</v>
      </c>
      <c r="H691" t="s">
        <v>2009</v>
      </c>
      <c r="I691" t="s">
        <v>1606</v>
      </c>
      <c r="J691" t="s">
        <v>1712</v>
      </c>
      <c r="K691" t="s">
        <v>1903</v>
      </c>
      <c r="L691" t="s">
        <v>2013</v>
      </c>
      <c r="M691">
        <v>50000000</v>
      </c>
      <c r="N691">
        <v>0</v>
      </c>
      <c r="O691">
        <v>50000000</v>
      </c>
      <c r="P691">
        <v>0</v>
      </c>
      <c r="Q691">
        <v>0</v>
      </c>
      <c r="R691">
        <v>0</v>
      </c>
      <c r="S691">
        <v>0</v>
      </c>
    </row>
    <row r="692" spans="1:19" hidden="1" x14ac:dyDescent="0.25">
      <c r="A692">
        <v>2021</v>
      </c>
      <c r="B692" t="s">
        <v>1587</v>
      </c>
      <c r="C692" t="s">
        <v>1588</v>
      </c>
      <c r="D692" t="s">
        <v>2006</v>
      </c>
      <c r="E692" t="s">
        <v>1607</v>
      </c>
      <c r="F692" t="s">
        <v>1608</v>
      </c>
      <c r="G692" t="s">
        <v>1609</v>
      </c>
      <c r="H692" t="s">
        <v>2014</v>
      </c>
      <c r="I692" t="s">
        <v>1610</v>
      </c>
      <c r="J692" t="s">
        <v>1712</v>
      </c>
      <c r="K692" t="s">
        <v>1903</v>
      </c>
      <c r="L692" t="s">
        <v>2012</v>
      </c>
      <c r="M692">
        <v>562774930</v>
      </c>
      <c r="N692">
        <v>0</v>
      </c>
      <c r="O692">
        <v>562774930</v>
      </c>
      <c r="P692">
        <v>0</v>
      </c>
      <c r="Q692">
        <v>0</v>
      </c>
      <c r="R692">
        <v>0</v>
      </c>
      <c r="S692">
        <v>0</v>
      </c>
    </row>
    <row r="693" spans="1:19" hidden="1" x14ac:dyDescent="0.25">
      <c r="A693">
        <v>2021</v>
      </c>
      <c r="B693" t="s">
        <v>1587</v>
      </c>
      <c r="C693" t="s">
        <v>1588</v>
      </c>
      <c r="D693" t="s">
        <v>2006</v>
      </c>
      <c r="E693" t="s">
        <v>1611</v>
      </c>
      <c r="F693" t="s">
        <v>1608</v>
      </c>
      <c r="G693" t="s">
        <v>1609</v>
      </c>
      <c r="H693" t="s">
        <v>2014</v>
      </c>
      <c r="I693" t="s">
        <v>1612</v>
      </c>
      <c r="J693" t="s">
        <v>1712</v>
      </c>
      <c r="K693" t="s">
        <v>1847</v>
      </c>
      <c r="L693" t="s">
        <v>1848</v>
      </c>
      <c r="M693">
        <v>500000000</v>
      </c>
      <c r="N693">
        <v>0</v>
      </c>
      <c r="O693">
        <v>500000000</v>
      </c>
      <c r="P693">
        <v>0</v>
      </c>
      <c r="Q693">
        <v>0</v>
      </c>
      <c r="R693">
        <v>0</v>
      </c>
      <c r="S693">
        <v>0</v>
      </c>
    </row>
    <row r="694" spans="1:19" hidden="1" x14ac:dyDescent="0.25">
      <c r="A694">
        <v>2021</v>
      </c>
      <c r="B694" t="s">
        <v>1587</v>
      </c>
      <c r="C694" t="s">
        <v>1588</v>
      </c>
      <c r="D694" t="s">
        <v>2006</v>
      </c>
      <c r="E694" t="s">
        <v>1613</v>
      </c>
      <c r="F694" t="s">
        <v>1614</v>
      </c>
      <c r="G694" t="s">
        <v>1615</v>
      </c>
      <c r="H694" t="s">
        <v>2015</v>
      </c>
      <c r="I694" t="s">
        <v>1616</v>
      </c>
      <c r="J694" t="s">
        <v>1712</v>
      </c>
      <c r="K694" t="s">
        <v>1903</v>
      </c>
      <c r="L694" t="s">
        <v>2012</v>
      </c>
      <c r="M694">
        <v>1500000</v>
      </c>
      <c r="N694">
        <v>0</v>
      </c>
      <c r="O694">
        <v>1500000</v>
      </c>
      <c r="P694">
        <v>0</v>
      </c>
      <c r="Q694">
        <v>0</v>
      </c>
      <c r="R694">
        <v>0</v>
      </c>
      <c r="S694">
        <v>0</v>
      </c>
    </row>
    <row r="695" spans="1:19" hidden="1" x14ac:dyDescent="0.25">
      <c r="A695">
        <v>2021</v>
      </c>
      <c r="B695" t="s">
        <v>1587</v>
      </c>
      <c r="C695" t="s">
        <v>1588</v>
      </c>
      <c r="D695" t="s">
        <v>2006</v>
      </c>
      <c r="E695" t="s">
        <v>1617</v>
      </c>
      <c r="F695" t="s">
        <v>1618</v>
      </c>
      <c r="G695" t="s">
        <v>1619</v>
      </c>
      <c r="H695" t="s">
        <v>2016</v>
      </c>
      <c r="I695" t="s">
        <v>1620</v>
      </c>
      <c r="J695" t="s">
        <v>1712</v>
      </c>
      <c r="K695" t="s">
        <v>1903</v>
      </c>
      <c r="L695" t="s">
        <v>2017</v>
      </c>
      <c r="M695">
        <v>200000000</v>
      </c>
      <c r="N695">
        <v>0</v>
      </c>
      <c r="O695">
        <v>200000000</v>
      </c>
      <c r="P695">
        <v>0</v>
      </c>
      <c r="Q695">
        <v>0</v>
      </c>
      <c r="R695">
        <v>0</v>
      </c>
      <c r="S695">
        <v>0</v>
      </c>
    </row>
    <row r="696" spans="1:19" hidden="1" x14ac:dyDescent="0.25">
      <c r="A696">
        <v>2021</v>
      </c>
      <c r="B696" t="s">
        <v>1587</v>
      </c>
      <c r="C696" t="s">
        <v>1588</v>
      </c>
      <c r="D696" t="s">
        <v>2006</v>
      </c>
      <c r="E696" t="s">
        <v>1621</v>
      </c>
      <c r="F696" t="s">
        <v>1618</v>
      </c>
      <c r="G696" t="s">
        <v>1619</v>
      </c>
      <c r="H696" t="s">
        <v>2016</v>
      </c>
      <c r="I696" t="s">
        <v>1622</v>
      </c>
      <c r="J696" t="s">
        <v>1712</v>
      </c>
      <c r="K696" t="s">
        <v>1903</v>
      </c>
      <c r="L696" t="s">
        <v>2017</v>
      </c>
      <c r="M696">
        <v>200000000</v>
      </c>
      <c r="N696">
        <v>0</v>
      </c>
      <c r="O696">
        <v>200000000</v>
      </c>
      <c r="P696">
        <v>0</v>
      </c>
      <c r="Q696">
        <v>0</v>
      </c>
      <c r="R696">
        <v>0</v>
      </c>
      <c r="S696">
        <v>0</v>
      </c>
    </row>
    <row r="697" spans="1:19" hidden="1" x14ac:dyDescent="0.25">
      <c r="A697">
        <v>2021</v>
      </c>
      <c r="B697" t="s">
        <v>1587</v>
      </c>
      <c r="C697" t="s">
        <v>1588</v>
      </c>
      <c r="D697" t="s">
        <v>2006</v>
      </c>
      <c r="E697" t="s">
        <v>1623</v>
      </c>
      <c r="F697" t="s">
        <v>1618</v>
      </c>
      <c r="G697" t="s">
        <v>1619</v>
      </c>
      <c r="H697" t="s">
        <v>2016</v>
      </c>
      <c r="I697" t="s">
        <v>1624</v>
      </c>
      <c r="J697" t="s">
        <v>1712</v>
      </c>
      <c r="K697" t="s">
        <v>1903</v>
      </c>
      <c r="L697" t="s">
        <v>2018</v>
      </c>
      <c r="M697">
        <v>50000000</v>
      </c>
      <c r="N697">
        <v>0</v>
      </c>
      <c r="O697">
        <v>50000000</v>
      </c>
      <c r="P697">
        <v>0</v>
      </c>
      <c r="Q697">
        <v>0</v>
      </c>
      <c r="R697">
        <v>0</v>
      </c>
      <c r="S697">
        <v>0</v>
      </c>
    </row>
    <row r="698" spans="1:19" hidden="1" x14ac:dyDescent="0.25">
      <c r="A698">
        <v>2021</v>
      </c>
      <c r="B698" t="s">
        <v>1587</v>
      </c>
      <c r="C698" t="s">
        <v>1588</v>
      </c>
      <c r="D698" t="s">
        <v>2006</v>
      </c>
      <c r="E698" t="s">
        <v>1625</v>
      </c>
      <c r="F698" t="s">
        <v>1618</v>
      </c>
      <c r="G698" t="s">
        <v>1619</v>
      </c>
      <c r="H698" t="s">
        <v>2016</v>
      </c>
      <c r="I698" t="s">
        <v>1626</v>
      </c>
      <c r="J698" t="s">
        <v>1712</v>
      </c>
      <c r="K698" t="s">
        <v>1903</v>
      </c>
      <c r="L698" t="s">
        <v>2018</v>
      </c>
      <c r="M698">
        <v>50000000</v>
      </c>
      <c r="N698">
        <v>0</v>
      </c>
      <c r="O698">
        <v>50000000</v>
      </c>
      <c r="P698">
        <v>0</v>
      </c>
      <c r="Q698">
        <v>0</v>
      </c>
      <c r="R698">
        <v>0</v>
      </c>
      <c r="S698">
        <v>0</v>
      </c>
    </row>
    <row r="699" spans="1:19" hidden="1" x14ac:dyDescent="0.25">
      <c r="A699">
        <v>2021</v>
      </c>
      <c r="B699" t="s">
        <v>1587</v>
      </c>
      <c r="C699" t="s">
        <v>1588</v>
      </c>
      <c r="D699" t="s">
        <v>2006</v>
      </c>
      <c r="E699" t="s">
        <v>1627</v>
      </c>
      <c r="F699" t="s">
        <v>1618</v>
      </c>
      <c r="G699" t="s">
        <v>1619</v>
      </c>
      <c r="H699" t="s">
        <v>2016</v>
      </c>
      <c r="I699" t="s">
        <v>1628</v>
      </c>
      <c r="J699" t="s">
        <v>1712</v>
      </c>
      <c r="K699" t="s">
        <v>1903</v>
      </c>
      <c r="L699" t="s">
        <v>2010</v>
      </c>
      <c r="M699">
        <v>50000000</v>
      </c>
      <c r="N699">
        <v>0</v>
      </c>
      <c r="O699">
        <v>50000000</v>
      </c>
      <c r="P699">
        <v>0</v>
      </c>
      <c r="Q699">
        <v>0</v>
      </c>
      <c r="R699">
        <v>0</v>
      </c>
      <c r="S699">
        <v>0</v>
      </c>
    </row>
    <row r="700" spans="1:19" hidden="1" x14ac:dyDescent="0.25">
      <c r="A700">
        <v>2021</v>
      </c>
      <c r="B700" t="s">
        <v>1587</v>
      </c>
      <c r="C700" t="s">
        <v>1588</v>
      </c>
      <c r="D700" t="s">
        <v>2006</v>
      </c>
      <c r="E700" t="s">
        <v>1629</v>
      </c>
      <c r="F700" t="s">
        <v>1618</v>
      </c>
      <c r="G700" t="s">
        <v>1619</v>
      </c>
      <c r="H700" t="s">
        <v>2016</v>
      </c>
      <c r="I700" t="s">
        <v>1630</v>
      </c>
      <c r="J700" t="s">
        <v>1712</v>
      </c>
      <c r="K700" t="s">
        <v>1903</v>
      </c>
      <c r="L700" t="s">
        <v>2008</v>
      </c>
      <c r="M700">
        <v>450000000</v>
      </c>
      <c r="N700">
        <v>0</v>
      </c>
      <c r="O700">
        <v>450000000</v>
      </c>
      <c r="P700">
        <v>0</v>
      </c>
      <c r="Q700">
        <v>0</v>
      </c>
      <c r="R700">
        <v>0</v>
      </c>
      <c r="S700">
        <v>0</v>
      </c>
    </row>
    <row r="701" spans="1:19" hidden="1" x14ac:dyDescent="0.25">
      <c r="A701">
        <v>2021</v>
      </c>
      <c r="B701" t="s">
        <v>1587</v>
      </c>
      <c r="C701" t="s">
        <v>1588</v>
      </c>
      <c r="D701" t="s">
        <v>2006</v>
      </c>
      <c r="E701" t="s">
        <v>1631</v>
      </c>
      <c r="F701" t="s">
        <v>1618</v>
      </c>
      <c r="G701" t="s">
        <v>1619</v>
      </c>
      <c r="H701" t="s">
        <v>2016</v>
      </c>
      <c r="I701" t="s">
        <v>1632</v>
      </c>
      <c r="J701" t="s">
        <v>1712</v>
      </c>
      <c r="K701" t="s">
        <v>1903</v>
      </c>
      <c r="L701" t="s">
        <v>2011</v>
      </c>
      <c r="M701">
        <v>100000000</v>
      </c>
      <c r="N701">
        <v>0</v>
      </c>
      <c r="O701">
        <v>100000000</v>
      </c>
      <c r="P701">
        <v>0</v>
      </c>
      <c r="Q701">
        <v>0</v>
      </c>
      <c r="R701">
        <v>0</v>
      </c>
      <c r="S701">
        <v>0</v>
      </c>
    </row>
    <row r="702" spans="1:19" hidden="1" x14ac:dyDescent="0.25">
      <c r="A702">
        <v>2021</v>
      </c>
      <c r="B702" t="s">
        <v>1587</v>
      </c>
      <c r="C702" t="s">
        <v>1588</v>
      </c>
      <c r="D702" t="s">
        <v>2006</v>
      </c>
      <c r="E702" t="s">
        <v>1633</v>
      </c>
      <c r="F702" t="s">
        <v>1618</v>
      </c>
      <c r="G702" t="s">
        <v>1619</v>
      </c>
      <c r="H702" t="s">
        <v>2016</v>
      </c>
      <c r="I702" t="s">
        <v>1634</v>
      </c>
      <c r="J702" t="s">
        <v>1712</v>
      </c>
      <c r="K702" t="s">
        <v>1903</v>
      </c>
      <c r="L702" t="s">
        <v>2012</v>
      </c>
      <c r="M702">
        <v>600000000</v>
      </c>
      <c r="N702">
        <v>0</v>
      </c>
      <c r="O702">
        <v>600000000</v>
      </c>
      <c r="P702">
        <v>0</v>
      </c>
      <c r="Q702">
        <v>0</v>
      </c>
      <c r="R702">
        <v>0</v>
      </c>
      <c r="S702">
        <v>0</v>
      </c>
    </row>
    <row r="703" spans="1:19" hidden="1" x14ac:dyDescent="0.25">
      <c r="A703">
        <v>2021</v>
      </c>
      <c r="B703" t="s">
        <v>1587</v>
      </c>
      <c r="C703" t="s">
        <v>1588</v>
      </c>
      <c r="D703" t="s">
        <v>2006</v>
      </c>
      <c r="E703" t="s">
        <v>1635</v>
      </c>
      <c r="F703" t="s">
        <v>1618</v>
      </c>
      <c r="G703" t="s">
        <v>1619</v>
      </c>
      <c r="H703" t="s">
        <v>2016</v>
      </c>
      <c r="I703" t="s">
        <v>1636</v>
      </c>
      <c r="J703" t="s">
        <v>1712</v>
      </c>
      <c r="K703" t="s">
        <v>1903</v>
      </c>
      <c r="L703" t="s">
        <v>2013</v>
      </c>
      <c r="M703">
        <v>50000000</v>
      </c>
      <c r="N703">
        <v>0</v>
      </c>
      <c r="O703">
        <v>50000000</v>
      </c>
      <c r="P703">
        <v>0</v>
      </c>
      <c r="Q703">
        <v>0</v>
      </c>
      <c r="R703">
        <v>0</v>
      </c>
      <c r="S703">
        <v>0</v>
      </c>
    </row>
    <row r="704" spans="1:19" hidden="1" x14ac:dyDescent="0.25">
      <c r="A704">
        <v>2021</v>
      </c>
      <c r="B704" t="s">
        <v>1587</v>
      </c>
      <c r="C704" t="s">
        <v>1588</v>
      </c>
      <c r="D704" t="s">
        <v>2006</v>
      </c>
      <c r="E704" t="s">
        <v>1637</v>
      </c>
      <c r="F704" t="s">
        <v>1618</v>
      </c>
      <c r="G704" t="s">
        <v>1619</v>
      </c>
      <c r="H704" t="s">
        <v>2016</v>
      </c>
      <c r="I704" t="s">
        <v>1638</v>
      </c>
      <c r="J704" t="s">
        <v>1712</v>
      </c>
      <c r="K704" t="s">
        <v>1847</v>
      </c>
      <c r="L704" t="s">
        <v>1848</v>
      </c>
      <c r="M704">
        <v>250000000</v>
      </c>
      <c r="N704">
        <v>0</v>
      </c>
      <c r="O704">
        <v>250000000</v>
      </c>
      <c r="P704">
        <v>0</v>
      </c>
      <c r="Q704">
        <v>0</v>
      </c>
      <c r="R704">
        <v>0</v>
      </c>
      <c r="S704">
        <v>0</v>
      </c>
    </row>
    <row r="705" spans="1:19" hidden="1" x14ac:dyDescent="0.25">
      <c r="A705">
        <v>2021</v>
      </c>
      <c r="B705" t="s">
        <v>1587</v>
      </c>
      <c r="C705" t="s">
        <v>1588</v>
      </c>
      <c r="D705" t="s">
        <v>2006</v>
      </c>
      <c r="E705" t="s">
        <v>1639</v>
      </c>
      <c r="F705" t="s">
        <v>39</v>
      </c>
      <c r="G705" t="s">
        <v>40</v>
      </c>
      <c r="H705" t="s">
        <v>1722</v>
      </c>
      <c r="I705" t="s">
        <v>1640</v>
      </c>
      <c r="J705" t="s">
        <v>1712</v>
      </c>
      <c r="K705" t="s">
        <v>1903</v>
      </c>
      <c r="L705" t="s">
        <v>2017</v>
      </c>
      <c r="M705">
        <v>648225418</v>
      </c>
      <c r="N705">
        <v>0</v>
      </c>
      <c r="O705">
        <v>648225418</v>
      </c>
      <c r="P705">
        <v>648225418</v>
      </c>
      <c r="Q705">
        <v>648225418</v>
      </c>
      <c r="R705">
        <v>648225418</v>
      </c>
      <c r="S705">
        <v>648225418</v>
      </c>
    </row>
    <row r="706" spans="1:19" hidden="1" x14ac:dyDescent="0.25">
      <c r="A706">
        <v>2021</v>
      </c>
      <c r="B706" t="s">
        <v>1587</v>
      </c>
      <c r="C706" t="s">
        <v>1588</v>
      </c>
      <c r="D706" t="s">
        <v>2006</v>
      </c>
      <c r="E706" t="s">
        <v>1641</v>
      </c>
      <c r="F706" t="s">
        <v>39</v>
      </c>
      <c r="G706" t="s">
        <v>40</v>
      </c>
      <c r="H706" t="s">
        <v>1722</v>
      </c>
      <c r="I706" t="s">
        <v>1642</v>
      </c>
      <c r="J706" t="s">
        <v>1712</v>
      </c>
      <c r="K706" t="s">
        <v>1903</v>
      </c>
      <c r="L706" t="s">
        <v>2017</v>
      </c>
      <c r="M706">
        <v>576200369</v>
      </c>
      <c r="N706">
        <v>0</v>
      </c>
      <c r="O706">
        <v>576200369</v>
      </c>
      <c r="P706">
        <v>576200369</v>
      </c>
      <c r="Q706">
        <v>516200369</v>
      </c>
      <c r="R706">
        <v>516200369</v>
      </c>
      <c r="S706">
        <v>516200369</v>
      </c>
    </row>
    <row r="707" spans="1:19" hidden="1" x14ac:dyDescent="0.25">
      <c r="A707">
        <v>2021</v>
      </c>
      <c r="B707" t="s">
        <v>1587</v>
      </c>
      <c r="C707" t="s">
        <v>1588</v>
      </c>
      <c r="D707" t="s">
        <v>2006</v>
      </c>
      <c r="E707" t="s">
        <v>1643</v>
      </c>
      <c r="F707" t="s">
        <v>39</v>
      </c>
      <c r="G707" t="s">
        <v>40</v>
      </c>
      <c r="H707" t="s">
        <v>1722</v>
      </c>
      <c r="I707" t="s">
        <v>1644</v>
      </c>
      <c r="J707" t="s">
        <v>1712</v>
      </c>
      <c r="K707" t="s">
        <v>1903</v>
      </c>
      <c r="L707" t="s">
        <v>2018</v>
      </c>
      <c r="M707">
        <v>429645083</v>
      </c>
      <c r="N707">
        <v>80000000</v>
      </c>
      <c r="O707">
        <v>509645083</v>
      </c>
      <c r="P707">
        <v>429645083</v>
      </c>
      <c r="Q707">
        <v>429645083</v>
      </c>
      <c r="R707">
        <v>343126162.56999999</v>
      </c>
      <c r="S707">
        <v>272978416</v>
      </c>
    </row>
    <row r="708" spans="1:19" hidden="1" x14ac:dyDescent="0.25">
      <c r="A708">
        <v>2021</v>
      </c>
      <c r="B708" t="s">
        <v>1587</v>
      </c>
      <c r="C708" t="s">
        <v>1588</v>
      </c>
      <c r="D708" t="s">
        <v>2006</v>
      </c>
      <c r="E708" t="s">
        <v>1645</v>
      </c>
      <c r="F708" t="s">
        <v>39</v>
      </c>
      <c r="G708" t="s">
        <v>40</v>
      </c>
      <c r="H708" t="s">
        <v>1722</v>
      </c>
      <c r="I708" t="s">
        <v>1646</v>
      </c>
      <c r="J708" t="s">
        <v>1712</v>
      </c>
      <c r="K708" t="s">
        <v>1903</v>
      </c>
      <c r="L708" t="s">
        <v>2018</v>
      </c>
      <c r="M708">
        <v>157620036</v>
      </c>
      <c r="N708">
        <v>0</v>
      </c>
      <c r="O708">
        <v>157620036</v>
      </c>
      <c r="P708">
        <v>157620036</v>
      </c>
      <c r="Q708">
        <v>157620036</v>
      </c>
      <c r="R708">
        <v>129620036</v>
      </c>
      <c r="S708">
        <v>129620036</v>
      </c>
    </row>
    <row r="709" spans="1:19" hidden="1" x14ac:dyDescent="0.25">
      <c r="A709">
        <v>2021</v>
      </c>
      <c r="B709" t="s">
        <v>1587</v>
      </c>
      <c r="C709" t="s">
        <v>1588</v>
      </c>
      <c r="D709" t="s">
        <v>2006</v>
      </c>
      <c r="E709" t="s">
        <v>1647</v>
      </c>
      <c r="F709" t="s">
        <v>39</v>
      </c>
      <c r="G709" t="s">
        <v>40</v>
      </c>
      <c r="H709" t="s">
        <v>1722</v>
      </c>
      <c r="I709" t="s">
        <v>1648</v>
      </c>
      <c r="J709" t="s">
        <v>1712</v>
      </c>
      <c r="K709" t="s">
        <v>1903</v>
      </c>
      <c r="L709" t="s">
        <v>2010</v>
      </c>
      <c r="M709">
        <v>28810018</v>
      </c>
      <c r="N709">
        <v>0</v>
      </c>
      <c r="O709">
        <v>28810018</v>
      </c>
      <c r="P709">
        <v>0</v>
      </c>
      <c r="Q709">
        <v>0</v>
      </c>
      <c r="R709">
        <v>0</v>
      </c>
      <c r="S709">
        <v>0</v>
      </c>
    </row>
    <row r="710" spans="1:19" hidden="1" x14ac:dyDescent="0.25">
      <c r="A710">
        <v>2021</v>
      </c>
      <c r="B710" t="s">
        <v>1587</v>
      </c>
      <c r="C710" t="s">
        <v>1588</v>
      </c>
      <c r="D710" t="s">
        <v>2006</v>
      </c>
      <c r="E710" t="s">
        <v>1649</v>
      </c>
      <c r="F710" t="s">
        <v>39</v>
      </c>
      <c r="G710" t="s">
        <v>40</v>
      </c>
      <c r="H710" t="s">
        <v>1722</v>
      </c>
      <c r="I710" t="s">
        <v>1650</v>
      </c>
      <c r="J710" t="s">
        <v>1712</v>
      </c>
      <c r="K710" t="s">
        <v>1903</v>
      </c>
      <c r="L710" t="s">
        <v>2008</v>
      </c>
      <c r="M710">
        <v>1321920590</v>
      </c>
      <c r="N710">
        <v>0</v>
      </c>
      <c r="O710">
        <v>1321920590</v>
      </c>
      <c r="P710">
        <v>1321920590</v>
      </c>
      <c r="Q710">
        <v>1321920590</v>
      </c>
      <c r="R710">
        <v>1321920590</v>
      </c>
      <c r="S710">
        <v>1321920590</v>
      </c>
    </row>
    <row r="711" spans="1:19" hidden="1" x14ac:dyDescent="0.25">
      <c r="A711">
        <v>2021</v>
      </c>
      <c r="B711" t="s">
        <v>1587</v>
      </c>
      <c r="C711" t="s">
        <v>1588</v>
      </c>
      <c r="D711" t="s">
        <v>2006</v>
      </c>
      <c r="E711" t="s">
        <v>1651</v>
      </c>
      <c r="F711" t="s">
        <v>39</v>
      </c>
      <c r="G711" t="s">
        <v>40</v>
      </c>
      <c r="H711" t="s">
        <v>1722</v>
      </c>
      <c r="I711" t="s">
        <v>1652</v>
      </c>
      <c r="J711" t="s">
        <v>1712</v>
      </c>
      <c r="K711" t="s">
        <v>1903</v>
      </c>
      <c r="L711" t="s">
        <v>2011</v>
      </c>
      <c r="M711">
        <v>144050092</v>
      </c>
      <c r="N711">
        <v>0</v>
      </c>
      <c r="O711">
        <v>144050092</v>
      </c>
      <c r="P711">
        <v>144050092</v>
      </c>
      <c r="Q711">
        <v>144050092</v>
      </c>
      <c r="R711">
        <v>144050092</v>
      </c>
      <c r="S711">
        <v>69682863.370000005</v>
      </c>
    </row>
    <row r="712" spans="1:19" hidden="1" x14ac:dyDescent="0.25">
      <c r="A712">
        <v>2021</v>
      </c>
      <c r="B712" t="s">
        <v>1587</v>
      </c>
      <c r="C712" t="s">
        <v>1588</v>
      </c>
      <c r="D712" t="s">
        <v>2006</v>
      </c>
      <c r="E712" t="s">
        <v>1653</v>
      </c>
      <c r="F712" t="s">
        <v>39</v>
      </c>
      <c r="G712" t="s">
        <v>40</v>
      </c>
      <c r="H712" t="s">
        <v>1722</v>
      </c>
      <c r="I712" t="s">
        <v>1654</v>
      </c>
      <c r="J712" t="s">
        <v>1712</v>
      </c>
      <c r="K712" t="s">
        <v>1903</v>
      </c>
      <c r="L712" t="s">
        <v>2011</v>
      </c>
      <c r="M712">
        <v>113922442</v>
      </c>
      <c r="N712">
        <v>0</v>
      </c>
      <c r="O712">
        <v>113922442</v>
      </c>
      <c r="P712">
        <v>113922442</v>
      </c>
      <c r="Q712">
        <v>113922442</v>
      </c>
      <c r="R712">
        <v>113922442</v>
      </c>
      <c r="S712">
        <v>113922442</v>
      </c>
    </row>
    <row r="713" spans="1:19" hidden="1" x14ac:dyDescent="0.25">
      <c r="A713">
        <v>2021</v>
      </c>
      <c r="B713" t="s">
        <v>1587</v>
      </c>
      <c r="C713" t="s">
        <v>1588</v>
      </c>
      <c r="D713" t="s">
        <v>2006</v>
      </c>
      <c r="E713" t="s">
        <v>1655</v>
      </c>
      <c r="F713" t="s">
        <v>39</v>
      </c>
      <c r="G713" t="s">
        <v>40</v>
      </c>
      <c r="H713" t="s">
        <v>1722</v>
      </c>
      <c r="I713" t="s">
        <v>1656</v>
      </c>
      <c r="J713" t="s">
        <v>1712</v>
      </c>
      <c r="K713" t="s">
        <v>1903</v>
      </c>
      <c r="L713" t="s">
        <v>2013</v>
      </c>
      <c r="M713">
        <v>228810018</v>
      </c>
      <c r="N713">
        <v>0</v>
      </c>
      <c r="O713">
        <v>228810018</v>
      </c>
      <c r="P713">
        <v>195718141.33000001</v>
      </c>
      <c r="Q713">
        <v>195718141.33000001</v>
      </c>
      <c r="R713">
        <v>195718141.33000001</v>
      </c>
      <c r="S713">
        <v>164779324.18000001</v>
      </c>
    </row>
    <row r="714" spans="1:19" hidden="1" x14ac:dyDescent="0.25">
      <c r="A714">
        <v>2021</v>
      </c>
      <c r="B714" t="s">
        <v>1657</v>
      </c>
      <c r="C714" t="s">
        <v>1658</v>
      </c>
      <c r="D714" t="s">
        <v>2019</v>
      </c>
      <c r="E714" t="s">
        <v>1659</v>
      </c>
      <c r="F714" t="s">
        <v>105</v>
      </c>
      <c r="G714" t="s">
        <v>106</v>
      </c>
      <c r="H714" t="s">
        <v>1738</v>
      </c>
      <c r="I714" t="s">
        <v>1660</v>
      </c>
      <c r="J714" t="s">
        <v>1759</v>
      </c>
      <c r="K714" t="s">
        <v>1760</v>
      </c>
      <c r="L714" t="s">
        <v>2020</v>
      </c>
      <c r="M714">
        <v>0</v>
      </c>
      <c r="N714">
        <v>876541370</v>
      </c>
      <c r="O714">
        <v>876541370</v>
      </c>
      <c r="P714">
        <v>876541370</v>
      </c>
      <c r="Q714">
        <v>876541370</v>
      </c>
      <c r="R714">
        <v>876541370</v>
      </c>
      <c r="S714">
        <v>876541370</v>
      </c>
    </row>
    <row r="715" spans="1:19" hidden="1" x14ac:dyDescent="0.25">
      <c r="A715">
        <v>2021</v>
      </c>
      <c r="B715" t="s">
        <v>1657</v>
      </c>
      <c r="C715" t="s">
        <v>1658</v>
      </c>
      <c r="D715" t="s">
        <v>2019</v>
      </c>
      <c r="E715" t="s">
        <v>1661</v>
      </c>
      <c r="F715" t="s">
        <v>39</v>
      </c>
      <c r="G715" t="s">
        <v>40</v>
      </c>
      <c r="H715" t="s">
        <v>1722</v>
      </c>
      <c r="I715" t="s">
        <v>1662</v>
      </c>
      <c r="J715" t="s">
        <v>1759</v>
      </c>
      <c r="K715" t="s">
        <v>1760</v>
      </c>
      <c r="L715" t="s">
        <v>2021</v>
      </c>
      <c r="M715">
        <v>200000000</v>
      </c>
      <c r="N715">
        <v>0</v>
      </c>
      <c r="O715">
        <v>200000000</v>
      </c>
      <c r="P715">
        <v>200000000</v>
      </c>
      <c r="Q715">
        <v>200000000</v>
      </c>
      <c r="R715">
        <v>200000000</v>
      </c>
      <c r="S715">
        <v>200000000</v>
      </c>
    </row>
    <row r="716" spans="1:19" hidden="1" x14ac:dyDescent="0.25">
      <c r="A716">
        <v>2021</v>
      </c>
      <c r="B716" t="s">
        <v>1657</v>
      </c>
      <c r="C716" t="s">
        <v>1658</v>
      </c>
      <c r="D716" t="s">
        <v>2019</v>
      </c>
      <c r="E716" t="s">
        <v>1663</v>
      </c>
      <c r="F716" t="s">
        <v>105</v>
      </c>
      <c r="G716" t="s">
        <v>106</v>
      </c>
      <c r="H716" t="s">
        <v>1738</v>
      </c>
      <c r="I716" t="s">
        <v>1664</v>
      </c>
      <c r="J716" t="s">
        <v>1759</v>
      </c>
      <c r="K716" t="s">
        <v>1760</v>
      </c>
      <c r="L716" t="s">
        <v>2022</v>
      </c>
      <c r="M716">
        <v>0</v>
      </c>
      <c r="N716">
        <v>1123458630</v>
      </c>
      <c r="O716">
        <v>1123458630</v>
      </c>
      <c r="P716">
        <v>1123458630</v>
      </c>
      <c r="Q716">
        <v>1123458630</v>
      </c>
      <c r="R716">
        <v>1123458630</v>
      </c>
      <c r="S716">
        <v>1123458630</v>
      </c>
    </row>
    <row r="717" spans="1:19" hidden="1" x14ac:dyDescent="0.25">
      <c r="A717">
        <v>2021</v>
      </c>
      <c r="B717" t="s">
        <v>1657</v>
      </c>
      <c r="C717" t="s">
        <v>1658</v>
      </c>
      <c r="D717" t="s">
        <v>2019</v>
      </c>
      <c r="E717" t="s">
        <v>1665</v>
      </c>
      <c r="F717" t="s">
        <v>1666</v>
      </c>
      <c r="G717" t="s">
        <v>1667</v>
      </c>
      <c r="H717" t="s">
        <v>2023</v>
      </c>
      <c r="I717" t="s">
        <v>1668</v>
      </c>
      <c r="J717" t="s">
        <v>1759</v>
      </c>
      <c r="K717" t="s">
        <v>1760</v>
      </c>
      <c r="L717" t="s">
        <v>2020</v>
      </c>
      <c r="M717">
        <v>10330000</v>
      </c>
      <c r="N717">
        <v>-10330000</v>
      </c>
      <c r="O717">
        <v>0</v>
      </c>
      <c r="P717">
        <v>0</v>
      </c>
      <c r="Q717">
        <v>0</v>
      </c>
      <c r="R717">
        <v>0</v>
      </c>
      <c r="S717">
        <v>0</v>
      </c>
    </row>
    <row r="718" spans="1:19" hidden="1" x14ac:dyDescent="0.25">
      <c r="A718">
        <v>2021</v>
      </c>
      <c r="B718" t="s">
        <v>1657</v>
      </c>
      <c r="C718" t="s">
        <v>1658</v>
      </c>
      <c r="D718" t="s">
        <v>2019</v>
      </c>
      <c r="E718" t="s">
        <v>1669</v>
      </c>
      <c r="F718" t="s">
        <v>1670</v>
      </c>
      <c r="G718" t="s">
        <v>1671</v>
      </c>
      <c r="H718" t="s">
        <v>2024</v>
      </c>
      <c r="I718" t="s">
        <v>1672</v>
      </c>
      <c r="J718" t="s">
        <v>1759</v>
      </c>
      <c r="K718" t="s">
        <v>1760</v>
      </c>
      <c r="L718" t="s">
        <v>2020</v>
      </c>
      <c r="M718">
        <v>0</v>
      </c>
      <c r="N718">
        <v>6898098.0300000003</v>
      </c>
      <c r="O718">
        <v>6898098.0300000003</v>
      </c>
      <c r="P718">
        <v>6898098.0300000003</v>
      </c>
      <c r="Q718">
        <v>6898098.0300000003</v>
      </c>
      <c r="R718">
        <v>6898098.0300000003</v>
      </c>
      <c r="S718">
        <v>6898098.0300000003</v>
      </c>
    </row>
    <row r="719" spans="1:19" hidden="1" x14ac:dyDescent="0.25">
      <c r="A719">
        <v>2021</v>
      </c>
      <c r="B719" t="s">
        <v>1657</v>
      </c>
      <c r="C719" t="s">
        <v>1658</v>
      </c>
      <c r="D719" t="s">
        <v>2019</v>
      </c>
      <c r="E719" t="s">
        <v>1673</v>
      </c>
      <c r="F719" t="s">
        <v>1670</v>
      </c>
      <c r="G719" t="s">
        <v>1671</v>
      </c>
      <c r="H719" t="s">
        <v>2024</v>
      </c>
      <c r="I719" t="s">
        <v>1672</v>
      </c>
      <c r="J719" t="s">
        <v>1759</v>
      </c>
      <c r="K719" t="s">
        <v>1760</v>
      </c>
      <c r="L719" t="s">
        <v>2020</v>
      </c>
      <c r="M719">
        <v>0</v>
      </c>
      <c r="N719">
        <v>78793717.400000006</v>
      </c>
      <c r="O719">
        <v>78793717.400000006</v>
      </c>
      <c r="P719">
        <v>78793717.400000006</v>
      </c>
      <c r="Q719">
        <v>78793717.400000006</v>
      </c>
      <c r="R719">
        <v>78793717.400000006</v>
      </c>
      <c r="S719">
        <v>78793717.400000006</v>
      </c>
    </row>
    <row r="720" spans="1:19" hidden="1" x14ac:dyDescent="0.25">
      <c r="A720">
        <v>2021</v>
      </c>
      <c r="B720" t="s">
        <v>1657</v>
      </c>
      <c r="C720" t="s">
        <v>1658</v>
      </c>
      <c r="D720" t="s">
        <v>2019</v>
      </c>
      <c r="E720" t="s">
        <v>1674</v>
      </c>
      <c r="F720" t="s">
        <v>1670</v>
      </c>
      <c r="G720" t="s">
        <v>1671</v>
      </c>
      <c r="H720" t="s">
        <v>2024</v>
      </c>
      <c r="I720" t="s">
        <v>1675</v>
      </c>
      <c r="J720" t="s">
        <v>1759</v>
      </c>
      <c r="K720" t="s">
        <v>1760</v>
      </c>
      <c r="L720" t="s">
        <v>2022</v>
      </c>
      <c r="M720">
        <v>0</v>
      </c>
      <c r="N720">
        <v>12286790.6</v>
      </c>
      <c r="O720">
        <v>12286790.6</v>
      </c>
      <c r="P720">
        <v>12286790.6</v>
      </c>
      <c r="Q720">
        <v>12286790.6</v>
      </c>
      <c r="R720">
        <v>12286790.6</v>
      </c>
      <c r="S720">
        <v>12286790.6</v>
      </c>
    </row>
    <row r="721" spans="1:19" hidden="1" x14ac:dyDescent="0.25">
      <c r="A721">
        <v>2021</v>
      </c>
      <c r="B721" t="s">
        <v>1657</v>
      </c>
      <c r="C721" t="s">
        <v>1658</v>
      </c>
      <c r="D721" t="s">
        <v>2019</v>
      </c>
      <c r="E721" t="s">
        <v>1676</v>
      </c>
      <c r="F721" t="s">
        <v>1670</v>
      </c>
      <c r="G721" t="s">
        <v>1671</v>
      </c>
      <c r="H721" t="s">
        <v>2024</v>
      </c>
      <c r="I721" t="s">
        <v>1677</v>
      </c>
      <c r="J721" t="s">
        <v>1759</v>
      </c>
      <c r="K721" t="s">
        <v>1760</v>
      </c>
      <c r="L721" t="s">
        <v>2020</v>
      </c>
      <c r="M721">
        <v>1619930355</v>
      </c>
      <c r="N721">
        <v>0</v>
      </c>
      <c r="O721">
        <v>1619930355</v>
      </c>
      <c r="P721">
        <v>1418947377.9400001</v>
      </c>
      <c r="Q721">
        <v>1418947377.9400001</v>
      </c>
      <c r="R721">
        <v>1418947377.9400001</v>
      </c>
      <c r="S721">
        <v>1418947377.9400001</v>
      </c>
    </row>
    <row r="722" spans="1:19" hidden="1" x14ac:dyDescent="0.25">
      <c r="A722">
        <v>2021</v>
      </c>
      <c r="B722" t="s">
        <v>1657</v>
      </c>
      <c r="C722" t="s">
        <v>1658</v>
      </c>
      <c r="D722" t="s">
        <v>2019</v>
      </c>
      <c r="E722" t="s">
        <v>1678</v>
      </c>
      <c r="F722" t="s">
        <v>1670</v>
      </c>
      <c r="G722" t="s">
        <v>1671</v>
      </c>
      <c r="H722" t="s">
        <v>2024</v>
      </c>
      <c r="I722" t="s">
        <v>1679</v>
      </c>
      <c r="J722" t="s">
        <v>1759</v>
      </c>
      <c r="K722" t="s">
        <v>1760</v>
      </c>
      <c r="L722" t="s">
        <v>2022</v>
      </c>
      <c r="M722">
        <v>634094522</v>
      </c>
      <c r="N722">
        <v>0</v>
      </c>
      <c r="O722">
        <v>634094522</v>
      </c>
      <c r="P722">
        <v>586162616.32000005</v>
      </c>
      <c r="Q722">
        <v>586162616.32000005</v>
      </c>
      <c r="R722">
        <v>586162616.32000005</v>
      </c>
      <c r="S722">
        <v>586162616.32000005</v>
      </c>
    </row>
    <row r="723" spans="1:19" hidden="1" x14ac:dyDescent="0.25">
      <c r="A723">
        <v>2021</v>
      </c>
      <c r="B723" t="s">
        <v>1657</v>
      </c>
      <c r="C723" t="s">
        <v>1658</v>
      </c>
      <c r="D723" t="s">
        <v>2019</v>
      </c>
      <c r="E723" t="s">
        <v>1680</v>
      </c>
      <c r="F723" t="s">
        <v>1681</v>
      </c>
      <c r="G723" t="s">
        <v>1682</v>
      </c>
      <c r="H723" t="s">
        <v>2025</v>
      </c>
      <c r="I723" t="s">
        <v>1683</v>
      </c>
      <c r="J723" t="s">
        <v>1759</v>
      </c>
      <c r="K723" t="s">
        <v>1760</v>
      </c>
      <c r="L723" t="s">
        <v>1829</v>
      </c>
      <c r="M723">
        <v>1634832151</v>
      </c>
      <c r="N723">
        <v>0</v>
      </c>
      <c r="O723">
        <v>1634832151</v>
      </c>
      <c r="P723">
        <v>0</v>
      </c>
      <c r="Q723">
        <v>0</v>
      </c>
      <c r="R723">
        <v>0</v>
      </c>
      <c r="S723">
        <v>0</v>
      </c>
    </row>
    <row r="724" spans="1:19" hidden="1" x14ac:dyDescent="0.25">
      <c r="A724">
        <v>2021</v>
      </c>
      <c r="B724" t="s">
        <v>1657</v>
      </c>
      <c r="C724" t="s">
        <v>1658</v>
      </c>
      <c r="D724" t="s">
        <v>2019</v>
      </c>
      <c r="E724" t="s">
        <v>1684</v>
      </c>
      <c r="F724" t="s">
        <v>127</v>
      </c>
      <c r="G724" t="s">
        <v>128</v>
      </c>
      <c r="H724" t="s">
        <v>1741</v>
      </c>
      <c r="I724" t="s">
        <v>1685</v>
      </c>
      <c r="J724" t="s">
        <v>1759</v>
      </c>
      <c r="K724" t="s">
        <v>1760</v>
      </c>
      <c r="L724" t="s">
        <v>2020</v>
      </c>
      <c r="M724">
        <v>270180085</v>
      </c>
      <c r="N724">
        <v>0</v>
      </c>
      <c r="O724">
        <v>270180085</v>
      </c>
      <c r="P724">
        <v>270180085</v>
      </c>
      <c r="Q724">
        <v>270180085</v>
      </c>
      <c r="R724">
        <v>270180085</v>
      </c>
      <c r="S724">
        <v>270180085</v>
      </c>
    </row>
    <row r="725" spans="1:19" hidden="1" x14ac:dyDescent="0.25">
      <c r="A725">
        <v>2021</v>
      </c>
      <c r="B725" t="s">
        <v>1657</v>
      </c>
      <c r="C725" t="s">
        <v>1658</v>
      </c>
      <c r="D725" t="s">
        <v>2019</v>
      </c>
      <c r="E725" t="s">
        <v>1686</v>
      </c>
      <c r="F725" t="s">
        <v>127</v>
      </c>
      <c r="G725" t="s">
        <v>128</v>
      </c>
      <c r="H725" t="s">
        <v>1741</v>
      </c>
      <c r="I725" t="s">
        <v>1687</v>
      </c>
      <c r="J725" t="s">
        <v>1759</v>
      </c>
      <c r="K725" t="s">
        <v>1760</v>
      </c>
      <c r="L725" t="s">
        <v>2022</v>
      </c>
      <c r="M725">
        <v>157474842</v>
      </c>
      <c r="N725">
        <v>0</v>
      </c>
      <c r="O725">
        <v>157474842</v>
      </c>
      <c r="P725">
        <v>157474842</v>
      </c>
      <c r="Q725">
        <v>157474842</v>
      </c>
      <c r="R725">
        <v>157474842</v>
      </c>
      <c r="S725">
        <v>157474842</v>
      </c>
    </row>
    <row r="726" spans="1:19" hidden="1" x14ac:dyDescent="0.25">
      <c r="A726">
        <v>2021</v>
      </c>
      <c r="B726" t="s">
        <v>1657</v>
      </c>
      <c r="C726" t="s">
        <v>1658</v>
      </c>
      <c r="D726" t="s">
        <v>2019</v>
      </c>
      <c r="E726" t="s">
        <v>1688</v>
      </c>
      <c r="F726" t="s">
        <v>127</v>
      </c>
      <c r="G726" t="s">
        <v>128</v>
      </c>
      <c r="H726" t="s">
        <v>1741</v>
      </c>
      <c r="I726" t="s">
        <v>1689</v>
      </c>
      <c r="J726" t="s">
        <v>1759</v>
      </c>
      <c r="K726" t="s">
        <v>1760</v>
      </c>
      <c r="L726" t="s">
        <v>2020</v>
      </c>
      <c r="M726">
        <v>0</v>
      </c>
      <c r="N726">
        <v>89104288.219999999</v>
      </c>
      <c r="O726">
        <v>89104288.219999999</v>
      </c>
      <c r="P726">
        <v>89104288.219999999</v>
      </c>
      <c r="Q726">
        <v>89104288.219999999</v>
      </c>
      <c r="R726">
        <v>89104288.219999999</v>
      </c>
      <c r="S726">
        <v>89104288.219999999</v>
      </c>
    </row>
    <row r="727" spans="1:19" hidden="1" x14ac:dyDescent="0.25">
      <c r="A727">
        <v>2021</v>
      </c>
      <c r="B727" t="s">
        <v>1657</v>
      </c>
      <c r="C727" t="s">
        <v>1658</v>
      </c>
      <c r="D727" t="s">
        <v>2019</v>
      </c>
      <c r="E727" t="s">
        <v>1690</v>
      </c>
      <c r="F727" t="s">
        <v>127</v>
      </c>
      <c r="G727" t="s">
        <v>128</v>
      </c>
      <c r="H727" t="s">
        <v>1741</v>
      </c>
      <c r="I727" t="s">
        <v>1691</v>
      </c>
      <c r="J727" t="s">
        <v>1759</v>
      </c>
      <c r="K727" t="s">
        <v>1760</v>
      </c>
      <c r="L727" t="s">
        <v>2022</v>
      </c>
      <c r="M727">
        <v>0</v>
      </c>
      <c r="N727">
        <v>4354491.78</v>
      </c>
      <c r="O727">
        <v>4354491.78</v>
      </c>
      <c r="P727">
        <v>4354491.78</v>
      </c>
      <c r="Q727">
        <v>4354491.78</v>
      </c>
      <c r="R727">
        <v>4354491.78</v>
      </c>
      <c r="S727">
        <v>4354491.78</v>
      </c>
    </row>
    <row r="728" spans="1:19" hidden="1" x14ac:dyDescent="0.25">
      <c r="A728">
        <v>2021</v>
      </c>
      <c r="B728" t="s">
        <v>1657</v>
      </c>
      <c r="C728" t="s">
        <v>1658</v>
      </c>
      <c r="D728" t="s">
        <v>2019</v>
      </c>
      <c r="E728" t="s">
        <v>1692</v>
      </c>
      <c r="F728" t="s">
        <v>1693</v>
      </c>
      <c r="G728" t="s">
        <v>1694</v>
      </c>
      <c r="H728" t="s">
        <v>2026</v>
      </c>
      <c r="I728" t="s">
        <v>1695</v>
      </c>
      <c r="J728" t="s">
        <v>1759</v>
      </c>
      <c r="K728" t="s">
        <v>1760</v>
      </c>
      <c r="L728" t="s">
        <v>2020</v>
      </c>
      <c r="M728">
        <v>1287687</v>
      </c>
      <c r="N728">
        <v>0</v>
      </c>
      <c r="O728">
        <v>1287687</v>
      </c>
      <c r="P728">
        <v>0</v>
      </c>
      <c r="Q728">
        <v>0</v>
      </c>
      <c r="R728">
        <v>0</v>
      </c>
      <c r="S728">
        <v>0</v>
      </c>
    </row>
    <row r="729" spans="1:19" hidden="1" x14ac:dyDescent="0.25">
      <c r="A729">
        <v>2021</v>
      </c>
      <c r="B729" t="s">
        <v>1657</v>
      </c>
      <c r="C729" t="s">
        <v>1658</v>
      </c>
      <c r="D729" t="s">
        <v>2019</v>
      </c>
      <c r="E729" t="s">
        <v>1696</v>
      </c>
      <c r="F729" t="s">
        <v>105</v>
      </c>
      <c r="G729" t="s">
        <v>106</v>
      </c>
      <c r="H729" t="s">
        <v>1738</v>
      </c>
      <c r="I729" t="s">
        <v>1664</v>
      </c>
      <c r="J729" t="s">
        <v>1759</v>
      </c>
      <c r="K729" t="s">
        <v>1760</v>
      </c>
      <c r="L729" t="s">
        <v>1829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</row>
    <row r="730" spans="1:19" hidden="1" x14ac:dyDescent="0.25">
      <c r="A730">
        <v>2021</v>
      </c>
      <c r="B730" t="s">
        <v>1697</v>
      </c>
      <c r="C730" t="s">
        <v>1698</v>
      </c>
      <c r="D730" t="s">
        <v>2027</v>
      </c>
      <c r="E730" t="s">
        <v>1699</v>
      </c>
      <c r="F730" t="s">
        <v>39</v>
      </c>
      <c r="G730" t="s">
        <v>40</v>
      </c>
      <c r="H730" t="s">
        <v>1722</v>
      </c>
      <c r="I730" t="s">
        <v>405</v>
      </c>
      <c r="J730" t="s">
        <v>1759</v>
      </c>
      <c r="K730" t="s">
        <v>1807</v>
      </c>
      <c r="L730" t="s">
        <v>1808</v>
      </c>
      <c r="M730">
        <v>13719086483</v>
      </c>
      <c r="N730">
        <v>0</v>
      </c>
      <c r="O730">
        <v>13719086483</v>
      </c>
      <c r="P730">
        <v>13707459590.4</v>
      </c>
      <c r="Q730">
        <v>13474092437.969999</v>
      </c>
      <c r="R730">
        <v>6451733807.6499996</v>
      </c>
      <c r="S730">
        <v>4324245807.6499996</v>
      </c>
    </row>
    <row r="731" spans="1:19" hidden="1" x14ac:dyDescent="0.25">
      <c r="A731">
        <v>2021</v>
      </c>
      <c r="B731" t="s">
        <v>1700</v>
      </c>
      <c r="C731" t="s">
        <v>1701</v>
      </c>
      <c r="D731" t="s">
        <v>2028</v>
      </c>
      <c r="E731" t="s">
        <v>1702</v>
      </c>
      <c r="F731" t="s">
        <v>39</v>
      </c>
      <c r="G731" t="s">
        <v>40</v>
      </c>
      <c r="H731" t="s">
        <v>1722</v>
      </c>
      <c r="I731" t="s">
        <v>1703</v>
      </c>
      <c r="J731" t="s">
        <v>1715</v>
      </c>
      <c r="K731" t="s">
        <v>1827</v>
      </c>
      <c r="L731" t="s">
        <v>2029</v>
      </c>
      <c r="M731">
        <v>1000000000</v>
      </c>
      <c r="N731">
        <v>0</v>
      </c>
      <c r="O731">
        <v>1000000000</v>
      </c>
      <c r="P731">
        <v>1000000000</v>
      </c>
      <c r="Q731">
        <v>1000000000</v>
      </c>
      <c r="R731">
        <v>1000000000</v>
      </c>
      <c r="S731">
        <v>1000000000</v>
      </c>
    </row>
    <row r="732" spans="1:19" hidden="1" x14ac:dyDescent="0.25">
      <c r="A732">
        <v>2021</v>
      </c>
      <c r="B732" t="s">
        <v>1700</v>
      </c>
      <c r="C732" t="s">
        <v>1701</v>
      </c>
      <c r="D732" t="s">
        <v>2028</v>
      </c>
      <c r="E732" t="s">
        <v>1704</v>
      </c>
      <c r="F732" t="s">
        <v>1705</v>
      </c>
      <c r="G732" t="s">
        <v>1706</v>
      </c>
      <c r="H732" t="s">
        <v>2030</v>
      </c>
      <c r="I732" t="s">
        <v>1707</v>
      </c>
      <c r="J732" t="s">
        <v>1715</v>
      </c>
      <c r="K732" t="s">
        <v>1827</v>
      </c>
      <c r="L732" t="s">
        <v>2029</v>
      </c>
      <c r="M732">
        <v>100000000</v>
      </c>
      <c r="N732">
        <v>0</v>
      </c>
      <c r="O732">
        <v>100000000</v>
      </c>
      <c r="P732">
        <v>0</v>
      </c>
      <c r="Q732">
        <v>0</v>
      </c>
      <c r="R732">
        <v>0</v>
      </c>
      <c r="S732">
        <v>0</v>
      </c>
    </row>
    <row r="733" spans="1:19" hidden="1" x14ac:dyDescent="0.25">
      <c r="A733">
        <v>2021</v>
      </c>
      <c r="B733" t="s">
        <v>1700</v>
      </c>
      <c r="C733" t="s">
        <v>1701</v>
      </c>
      <c r="D733" t="s">
        <v>2028</v>
      </c>
      <c r="E733" t="s">
        <v>1708</v>
      </c>
      <c r="F733" t="s">
        <v>39</v>
      </c>
      <c r="G733" t="s">
        <v>40</v>
      </c>
      <c r="H733" t="s">
        <v>1722</v>
      </c>
      <c r="I733" t="s">
        <v>1709</v>
      </c>
      <c r="J733" t="s">
        <v>1715</v>
      </c>
      <c r="K733" t="s">
        <v>1827</v>
      </c>
      <c r="L733" t="s">
        <v>2029</v>
      </c>
      <c r="M733">
        <v>2500000000</v>
      </c>
      <c r="N733">
        <v>514848650</v>
      </c>
      <c r="O733">
        <v>3014848650</v>
      </c>
      <c r="P733">
        <v>3014848650</v>
      </c>
      <c r="Q733">
        <v>3014848650</v>
      </c>
      <c r="R733">
        <v>3014848650</v>
      </c>
      <c r="S733">
        <v>3014848650</v>
      </c>
    </row>
  </sheetData>
  <autoFilter ref="A1:S733" xr:uid="{00000000-0001-0000-1700-000000000000}">
    <filterColumn colId="3">
      <filters>
        <filter val="07 SECRETARIA DE EDUCACION"/>
      </filters>
    </filterColumn>
  </autoFilter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D1:E733"/>
  <sheetViews>
    <sheetView topLeftCell="A704" workbookViewId="0">
      <selection activeCell="H736" sqref="H736:K737"/>
    </sheetView>
  </sheetViews>
  <sheetFormatPr baseColWidth="10" defaultRowHeight="15" x14ac:dyDescent="0.25"/>
  <cols>
    <col min="4" max="4" width="23.140625" customWidth="1"/>
  </cols>
  <sheetData>
    <row r="1" spans="4:5" x14ac:dyDescent="0.25">
      <c r="D1" t="s">
        <v>4</v>
      </c>
      <c r="E1" t="s">
        <v>8</v>
      </c>
    </row>
    <row r="2" spans="4:5" x14ac:dyDescent="0.25">
      <c r="D2" t="s">
        <v>68</v>
      </c>
      <c r="E2" t="s">
        <v>69</v>
      </c>
    </row>
    <row r="3" spans="4:5" x14ac:dyDescent="0.25">
      <c r="D3" t="s">
        <v>70</v>
      </c>
      <c r="E3" t="s">
        <v>71</v>
      </c>
    </row>
    <row r="4" spans="4:5" x14ac:dyDescent="0.25">
      <c r="D4" t="s">
        <v>72</v>
      </c>
      <c r="E4" t="s">
        <v>73</v>
      </c>
    </row>
    <row r="5" spans="4:5" x14ac:dyDescent="0.25">
      <c r="D5" t="s">
        <v>74</v>
      </c>
      <c r="E5" t="s">
        <v>75</v>
      </c>
    </row>
    <row r="6" spans="4:5" x14ac:dyDescent="0.25">
      <c r="D6" t="s">
        <v>76</v>
      </c>
      <c r="E6" t="s">
        <v>77</v>
      </c>
    </row>
    <row r="7" spans="4:5" x14ac:dyDescent="0.25">
      <c r="D7" t="s">
        <v>572</v>
      </c>
      <c r="E7" t="s">
        <v>573</v>
      </c>
    </row>
    <row r="8" spans="4:5" x14ac:dyDescent="0.25">
      <c r="D8" t="s">
        <v>926</v>
      </c>
      <c r="E8" t="s">
        <v>927</v>
      </c>
    </row>
    <row r="9" spans="4:5" x14ac:dyDescent="0.25">
      <c r="D9" t="s">
        <v>928</v>
      </c>
      <c r="E9" t="s">
        <v>929</v>
      </c>
    </row>
    <row r="10" spans="4:5" x14ac:dyDescent="0.25">
      <c r="D10" t="s">
        <v>930</v>
      </c>
      <c r="E10" t="s">
        <v>931</v>
      </c>
    </row>
    <row r="11" spans="4:5" x14ac:dyDescent="0.25">
      <c r="D11" t="s">
        <v>866</v>
      </c>
      <c r="E11" t="s">
        <v>867</v>
      </c>
    </row>
    <row r="12" spans="4:5" x14ac:dyDescent="0.25">
      <c r="D12" t="s">
        <v>932</v>
      </c>
      <c r="E12" t="s">
        <v>933</v>
      </c>
    </row>
    <row r="13" spans="4:5" x14ac:dyDescent="0.25">
      <c r="D13" t="s">
        <v>924</v>
      </c>
      <c r="E13" t="s">
        <v>925</v>
      </c>
    </row>
    <row r="14" spans="4:5" x14ac:dyDescent="0.25">
      <c r="D14" t="s">
        <v>408</v>
      </c>
      <c r="E14" t="s">
        <v>409</v>
      </c>
    </row>
    <row r="15" spans="4:5" x14ac:dyDescent="0.25">
      <c r="D15" t="s">
        <v>502</v>
      </c>
      <c r="E15" t="s">
        <v>503</v>
      </c>
    </row>
    <row r="16" spans="4:5" x14ac:dyDescent="0.25">
      <c r="D16" t="s">
        <v>504</v>
      </c>
      <c r="E16" t="s">
        <v>505</v>
      </c>
    </row>
    <row r="17" spans="4:5" x14ac:dyDescent="0.25">
      <c r="D17" t="s">
        <v>317</v>
      </c>
      <c r="E17" t="s">
        <v>318</v>
      </c>
    </row>
    <row r="18" spans="4:5" x14ac:dyDescent="0.25">
      <c r="D18" t="s">
        <v>474</v>
      </c>
      <c r="E18" t="s">
        <v>475</v>
      </c>
    </row>
    <row r="19" spans="4:5" x14ac:dyDescent="0.25">
      <c r="D19" t="s">
        <v>319</v>
      </c>
      <c r="E19" t="s">
        <v>320</v>
      </c>
    </row>
    <row r="20" spans="4:5" x14ac:dyDescent="0.25">
      <c r="D20" t="s">
        <v>321</v>
      </c>
      <c r="E20" t="s">
        <v>322</v>
      </c>
    </row>
    <row r="21" spans="4:5" x14ac:dyDescent="0.25">
      <c r="D21" t="s">
        <v>916</v>
      </c>
      <c r="E21" t="s">
        <v>917</v>
      </c>
    </row>
    <row r="22" spans="4:5" x14ac:dyDescent="0.25">
      <c r="D22" t="s">
        <v>1639</v>
      </c>
      <c r="E22" t="s">
        <v>1640</v>
      </c>
    </row>
    <row r="23" spans="4:5" x14ac:dyDescent="0.25">
      <c r="D23" t="s">
        <v>1641</v>
      </c>
      <c r="E23" t="s">
        <v>1642</v>
      </c>
    </row>
    <row r="24" spans="4:5" x14ac:dyDescent="0.25">
      <c r="D24" t="s">
        <v>1643</v>
      </c>
      <c r="E24" t="s">
        <v>1644</v>
      </c>
    </row>
    <row r="25" spans="4:5" x14ac:dyDescent="0.25">
      <c r="D25" t="s">
        <v>1645</v>
      </c>
      <c r="E25" t="s">
        <v>1646</v>
      </c>
    </row>
    <row r="26" spans="4:5" x14ac:dyDescent="0.25">
      <c r="D26" t="s">
        <v>1647</v>
      </c>
      <c r="E26" t="s">
        <v>1648</v>
      </c>
    </row>
    <row r="27" spans="4:5" x14ac:dyDescent="0.25">
      <c r="D27" t="s">
        <v>862</v>
      </c>
      <c r="E27" t="s">
        <v>863</v>
      </c>
    </row>
    <row r="28" spans="4:5" x14ac:dyDescent="0.25">
      <c r="D28" t="s">
        <v>864</v>
      </c>
      <c r="E28" t="s">
        <v>865</v>
      </c>
    </row>
    <row r="29" spans="4:5" x14ac:dyDescent="0.25">
      <c r="D29" t="s">
        <v>562</v>
      </c>
      <c r="E29" t="s">
        <v>563</v>
      </c>
    </row>
    <row r="30" spans="4:5" x14ac:dyDescent="0.25">
      <c r="D30" t="s">
        <v>564</v>
      </c>
      <c r="E30" t="s">
        <v>565</v>
      </c>
    </row>
    <row r="31" spans="4:5" x14ac:dyDescent="0.25">
      <c r="D31" t="s">
        <v>1236</v>
      </c>
      <c r="E31" t="s">
        <v>1237</v>
      </c>
    </row>
    <row r="32" spans="4:5" x14ac:dyDescent="0.25">
      <c r="D32" t="s">
        <v>566</v>
      </c>
      <c r="E32" t="s">
        <v>567</v>
      </c>
    </row>
    <row r="33" spans="4:5" x14ac:dyDescent="0.25">
      <c r="D33" t="s">
        <v>558</v>
      </c>
      <c r="E33" t="s">
        <v>559</v>
      </c>
    </row>
    <row r="34" spans="4:5" x14ac:dyDescent="0.25">
      <c r="D34" t="s">
        <v>1255</v>
      </c>
      <c r="E34" t="s">
        <v>1256</v>
      </c>
    </row>
    <row r="35" spans="4:5" x14ac:dyDescent="0.25">
      <c r="D35" t="s">
        <v>1257</v>
      </c>
      <c r="E35" t="s">
        <v>1258</v>
      </c>
    </row>
    <row r="36" spans="4:5" x14ac:dyDescent="0.25">
      <c r="D36" t="s">
        <v>1259</v>
      </c>
      <c r="E36" t="s">
        <v>1260</v>
      </c>
    </row>
    <row r="37" spans="4:5" x14ac:dyDescent="0.25">
      <c r="D37" t="s">
        <v>1261</v>
      </c>
      <c r="E37" t="s">
        <v>1262</v>
      </c>
    </row>
    <row r="38" spans="4:5" x14ac:dyDescent="0.25">
      <c r="D38" t="s">
        <v>1263</v>
      </c>
      <c r="E38" t="s">
        <v>1264</v>
      </c>
    </row>
    <row r="39" spans="4:5" x14ac:dyDescent="0.25">
      <c r="D39" t="s">
        <v>1265</v>
      </c>
      <c r="E39" t="s">
        <v>1266</v>
      </c>
    </row>
    <row r="40" spans="4:5" x14ac:dyDescent="0.25">
      <c r="D40" t="s">
        <v>568</v>
      </c>
      <c r="E40" t="s">
        <v>569</v>
      </c>
    </row>
    <row r="41" spans="4:5" x14ac:dyDescent="0.25">
      <c r="D41" t="s">
        <v>918</v>
      </c>
      <c r="E41" t="s">
        <v>919</v>
      </c>
    </row>
    <row r="42" spans="4:5" x14ac:dyDescent="0.25">
      <c r="D42" t="s">
        <v>54</v>
      </c>
      <c r="E42" t="s">
        <v>55</v>
      </c>
    </row>
    <row r="43" spans="4:5" x14ac:dyDescent="0.25">
      <c r="D43" t="s">
        <v>66</v>
      </c>
      <c r="E43" t="s">
        <v>67</v>
      </c>
    </row>
    <row r="44" spans="4:5" x14ac:dyDescent="0.25">
      <c r="D44" t="s">
        <v>1483</v>
      </c>
      <c r="E44" t="s">
        <v>1484</v>
      </c>
    </row>
    <row r="45" spans="4:5" x14ac:dyDescent="0.25">
      <c r="D45" t="s">
        <v>506</v>
      </c>
      <c r="E45" t="s">
        <v>507</v>
      </c>
    </row>
    <row r="46" spans="4:5" x14ac:dyDescent="0.25">
      <c r="D46" t="s">
        <v>508</v>
      </c>
      <c r="E46" t="s">
        <v>509</v>
      </c>
    </row>
    <row r="47" spans="4:5" x14ac:dyDescent="0.25">
      <c r="D47" t="s">
        <v>510</v>
      </c>
      <c r="E47" t="s">
        <v>511</v>
      </c>
    </row>
    <row r="48" spans="4:5" x14ac:dyDescent="0.25">
      <c r="D48" t="s">
        <v>512</v>
      </c>
      <c r="E48" t="s">
        <v>513</v>
      </c>
    </row>
    <row r="49" spans="4:5" x14ac:dyDescent="0.25">
      <c r="D49" t="s">
        <v>514</v>
      </c>
      <c r="E49" t="s">
        <v>515</v>
      </c>
    </row>
    <row r="50" spans="4:5" x14ac:dyDescent="0.25">
      <c r="D50" t="s">
        <v>516</v>
      </c>
      <c r="E50" t="s">
        <v>517</v>
      </c>
    </row>
    <row r="51" spans="4:5" x14ac:dyDescent="0.25">
      <c r="D51" t="s">
        <v>518</v>
      </c>
      <c r="E51" t="s">
        <v>519</v>
      </c>
    </row>
    <row r="52" spans="4:5" x14ac:dyDescent="0.25">
      <c r="D52" t="s">
        <v>920</v>
      </c>
      <c r="E52" t="s">
        <v>921</v>
      </c>
    </row>
    <row r="53" spans="4:5" x14ac:dyDescent="0.25">
      <c r="D53" t="s">
        <v>570</v>
      </c>
      <c r="E53" t="s">
        <v>571</v>
      </c>
    </row>
    <row r="54" spans="4:5" x14ac:dyDescent="0.25">
      <c r="D54" t="s">
        <v>922</v>
      </c>
      <c r="E54" t="s">
        <v>923</v>
      </c>
    </row>
    <row r="55" spans="4:5" x14ac:dyDescent="0.25">
      <c r="D55" t="s">
        <v>56</v>
      </c>
      <c r="E55" t="s">
        <v>57</v>
      </c>
    </row>
    <row r="56" spans="4:5" x14ac:dyDescent="0.25">
      <c r="D56" t="s">
        <v>58</v>
      </c>
      <c r="E56" t="s">
        <v>59</v>
      </c>
    </row>
    <row r="57" spans="4:5" x14ac:dyDescent="0.25">
      <c r="D57" t="s">
        <v>38</v>
      </c>
      <c r="E57" t="s">
        <v>41</v>
      </c>
    </row>
    <row r="58" spans="4:5" x14ac:dyDescent="0.25">
      <c r="D58" t="s">
        <v>42</v>
      </c>
      <c r="E58" t="s">
        <v>43</v>
      </c>
    </row>
    <row r="59" spans="4:5" x14ac:dyDescent="0.25">
      <c r="D59" t="s">
        <v>44</v>
      </c>
      <c r="E59" t="s">
        <v>45</v>
      </c>
    </row>
    <row r="60" spans="4:5" x14ac:dyDescent="0.25">
      <c r="D60" t="s">
        <v>46</v>
      </c>
      <c r="E60" t="s">
        <v>47</v>
      </c>
    </row>
    <row r="61" spans="4:5" x14ac:dyDescent="0.25">
      <c r="D61" t="s">
        <v>48</v>
      </c>
      <c r="E61" t="s">
        <v>49</v>
      </c>
    </row>
    <row r="62" spans="4:5" x14ac:dyDescent="0.25">
      <c r="D62" t="s">
        <v>50</v>
      </c>
      <c r="E62" t="s">
        <v>51</v>
      </c>
    </row>
    <row r="63" spans="4:5" x14ac:dyDescent="0.25">
      <c r="D63" t="s">
        <v>52</v>
      </c>
      <c r="E63" t="s">
        <v>53</v>
      </c>
    </row>
    <row r="64" spans="4:5" x14ac:dyDescent="0.25">
      <c r="D64" t="s">
        <v>596</v>
      </c>
      <c r="E64" t="s">
        <v>597</v>
      </c>
    </row>
    <row r="65" spans="4:5" x14ac:dyDescent="0.25">
      <c r="D65" t="s">
        <v>598</v>
      </c>
      <c r="E65" t="s">
        <v>599</v>
      </c>
    </row>
    <row r="66" spans="4:5" x14ac:dyDescent="0.25">
      <c r="D66" t="s">
        <v>600</v>
      </c>
      <c r="E66" t="s">
        <v>601</v>
      </c>
    </row>
    <row r="67" spans="4:5" x14ac:dyDescent="0.25">
      <c r="D67" t="s">
        <v>602</v>
      </c>
      <c r="E67" t="s">
        <v>603</v>
      </c>
    </row>
    <row r="68" spans="4:5" x14ac:dyDescent="0.25">
      <c r="D68" t="s">
        <v>604</v>
      </c>
      <c r="E68" t="s">
        <v>605</v>
      </c>
    </row>
    <row r="69" spans="4:5" x14ac:dyDescent="0.25">
      <c r="D69" t="s">
        <v>606</v>
      </c>
      <c r="E69" t="s">
        <v>607</v>
      </c>
    </row>
    <row r="70" spans="4:5" x14ac:dyDescent="0.25">
      <c r="D70" t="s">
        <v>608</v>
      </c>
      <c r="E70" t="s">
        <v>609</v>
      </c>
    </row>
    <row r="71" spans="4:5" x14ac:dyDescent="0.25">
      <c r="D71" t="s">
        <v>610</v>
      </c>
      <c r="E71" t="s">
        <v>611</v>
      </c>
    </row>
    <row r="72" spans="4:5" x14ac:dyDescent="0.25">
      <c r="D72" t="s">
        <v>612</v>
      </c>
      <c r="E72" t="s">
        <v>613</v>
      </c>
    </row>
    <row r="73" spans="4:5" x14ac:dyDescent="0.25">
      <c r="D73" t="s">
        <v>614</v>
      </c>
      <c r="E73" t="s">
        <v>615</v>
      </c>
    </row>
    <row r="74" spans="4:5" x14ac:dyDescent="0.25">
      <c r="D74" t="s">
        <v>616</v>
      </c>
      <c r="E74" t="s">
        <v>617</v>
      </c>
    </row>
    <row r="75" spans="4:5" x14ac:dyDescent="0.25">
      <c r="D75" t="s">
        <v>618</v>
      </c>
      <c r="E75" t="s">
        <v>619</v>
      </c>
    </row>
    <row r="76" spans="4:5" x14ac:dyDescent="0.25">
      <c r="D76" t="s">
        <v>620</v>
      </c>
      <c r="E76" t="s">
        <v>621</v>
      </c>
    </row>
    <row r="77" spans="4:5" x14ac:dyDescent="0.25">
      <c r="D77" t="s">
        <v>622</v>
      </c>
      <c r="E77" t="s">
        <v>623</v>
      </c>
    </row>
    <row r="78" spans="4:5" x14ac:dyDescent="0.25">
      <c r="D78" t="s">
        <v>654</v>
      </c>
      <c r="E78" t="s">
        <v>655</v>
      </c>
    </row>
    <row r="79" spans="4:5" x14ac:dyDescent="0.25">
      <c r="D79" t="s">
        <v>656</v>
      </c>
      <c r="E79" t="s">
        <v>657</v>
      </c>
    </row>
    <row r="80" spans="4:5" x14ac:dyDescent="0.25">
      <c r="D80" t="s">
        <v>652</v>
      </c>
      <c r="E80" t="s">
        <v>653</v>
      </c>
    </row>
    <row r="81" spans="4:5" x14ac:dyDescent="0.25">
      <c r="D81" t="s">
        <v>624</v>
      </c>
      <c r="E81" t="s">
        <v>625</v>
      </c>
    </row>
    <row r="82" spans="4:5" x14ac:dyDescent="0.25">
      <c r="D82" t="s">
        <v>626</v>
      </c>
      <c r="E82" t="s">
        <v>627</v>
      </c>
    </row>
    <row r="83" spans="4:5" x14ac:dyDescent="0.25">
      <c r="D83" t="s">
        <v>628</v>
      </c>
      <c r="E83" t="s">
        <v>629</v>
      </c>
    </row>
    <row r="84" spans="4:5" x14ac:dyDescent="0.25">
      <c r="D84" t="s">
        <v>630</v>
      </c>
      <c r="E84" t="s">
        <v>631</v>
      </c>
    </row>
    <row r="85" spans="4:5" x14ac:dyDescent="0.25">
      <c r="D85" t="s">
        <v>632</v>
      </c>
      <c r="E85" t="s">
        <v>633</v>
      </c>
    </row>
    <row r="86" spans="4:5" x14ac:dyDescent="0.25">
      <c r="D86" t="s">
        <v>634</v>
      </c>
      <c r="E86" t="s">
        <v>635</v>
      </c>
    </row>
    <row r="87" spans="4:5" x14ac:dyDescent="0.25">
      <c r="D87" t="s">
        <v>636</v>
      </c>
      <c r="E87" t="s">
        <v>637</v>
      </c>
    </row>
    <row r="88" spans="4:5" x14ac:dyDescent="0.25">
      <c r="D88" t="s">
        <v>638</v>
      </c>
      <c r="E88" t="s">
        <v>639</v>
      </c>
    </row>
    <row r="89" spans="4:5" x14ac:dyDescent="0.25">
      <c r="D89" t="s">
        <v>640</v>
      </c>
      <c r="E89" t="s">
        <v>641</v>
      </c>
    </row>
    <row r="90" spans="4:5" x14ac:dyDescent="0.25">
      <c r="D90" t="s">
        <v>642</v>
      </c>
      <c r="E90" t="s">
        <v>643</v>
      </c>
    </row>
    <row r="91" spans="4:5" x14ac:dyDescent="0.25">
      <c r="D91" t="s">
        <v>644</v>
      </c>
      <c r="E91" t="s">
        <v>645</v>
      </c>
    </row>
    <row r="92" spans="4:5" x14ac:dyDescent="0.25">
      <c r="D92" t="s">
        <v>646</v>
      </c>
      <c r="E92" t="s">
        <v>647</v>
      </c>
    </row>
    <row r="93" spans="4:5" x14ac:dyDescent="0.25">
      <c r="D93" t="s">
        <v>648</v>
      </c>
      <c r="E93" t="s">
        <v>649</v>
      </c>
    </row>
    <row r="94" spans="4:5" x14ac:dyDescent="0.25">
      <c r="D94" t="s">
        <v>650</v>
      </c>
      <c r="E94" t="s">
        <v>651</v>
      </c>
    </row>
    <row r="95" spans="4:5" x14ac:dyDescent="0.25">
      <c r="D95" t="s">
        <v>472</v>
      </c>
      <c r="E95" t="s">
        <v>473</v>
      </c>
    </row>
    <row r="96" spans="4:5" x14ac:dyDescent="0.25">
      <c r="D96" t="s">
        <v>1708</v>
      </c>
      <c r="E96" t="s">
        <v>1709</v>
      </c>
    </row>
    <row r="97" spans="4:5" x14ac:dyDescent="0.25">
      <c r="D97" t="s">
        <v>1702</v>
      </c>
      <c r="E97" t="s">
        <v>1703</v>
      </c>
    </row>
    <row r="98" spans="4:5" x14ac:dyDescent="0.25">
      <c r="D98" t="s">
        <v>990</v>
      </c>
      <c r="E98" t="s">
        <v>991</v>
      </c>
    </row>
    <row r="99" spans="4:5" x14ac:dyDescent="0.25">
      <c r="D99" t="s">
        <v>992</v>
      </c>
      <c r="E99" t="s">
        <v>993</v>
      </c>
    </row>
    <row r="100" spans="4:5" x14ac:dyDescent="0.25">
      <c r="D100" t="s">
        <v>994</v>
      </c>
      <c r="E100" t="s">
        <v>995</v>
      </c>
    </row>
    <row r="101" spans="4:5" x14ac:dyDescent="0.25">
      <c r="D101" t="s">
        <v>996</v>
      </c>
      <c r="E101" t="s">
        <v>997</v>
      </c>
    </row>
    <row r="102" spans="4:5" x14ac:dyDescent="0.25">
      <c r="D102" t="s">
        <v>998</v>
      </c>
      <c r="E102" t="s">
        <v>999</v>
      </c>
    </row>
    <row r="103" spans="4:5" x14ac:dyDescent="0.25">
      <c r="D103" t="s">
        <v>1000</v>
      </c>
      <c r="E103" t="s">
        <v>1001</v>
      </c>
    </row>
    <row r="104" spans="4:5" x14ac:dyDescent="0.25">
      <c r="D104" t="s">
        <v>1002</v>
      </c>
      <c r="E104" t="s">
        <v>1003</v>
      </c>
    </row>
    <row r="105" spans="4:5" x14ac:dyDescent="0.25">
      <c r="D105" t="s">
        <v>1004</v>
      </c>
      <c r="E105" t="s">
        <v>1005</v>
      </c>
    </row>
    <row r="106" spans="4:5" x14ac:dyDescent="0.25">
      <c r="D106" t="s">
        <v>1006</v>
      </c>
      <c r="E106" t="s">
        <v>1007</v>
      </c>
    </row>
    <row r="107" spans="4:5" x14ac:dyDescent="0.25">
      <c r="D107" t="s">
        <v>1008</v>
      </c>
      <c r="E107" t="s">
        <v>1009</v>
      </c>
    </row>
    <row r="108" spans="4:5" x14ac:dyDescent="0.25">
      <c r="D108" t="s">
        <v>1010</v>
      </c>
      <c r="E108" t="s">
        <v>1011</v>
      </c>
    </row>
    <row r="109" spans="4:5" x14ac:dyDescent="0.25">
      <c r="D109" t="s">
        <v>1583</v>
      </c>
      <c r="E109" t="s">
        <v>1584</v>
      </c>
    </row>
    <row r="110" spans="4:5" x14ac:dyDescent="0.25">
      <c r="D110" t="s">
        <v>1585</v>
      </c>
      <c r="E110" t="s">
        <v>1586</v>
      </c>
    </row>
    <row r="111" spans="4:5" x14ac:dyDescent="0.25">
      <c r="D111" t="s">
        <v>1487</v>
      </c>
      <c r="E111" t="s">
        <v>1488</v>
      </c>
    </row>
    <row r="112" spans="4:5" x14ac:dyDescent="0.25">
      <c r="D112" t="s">
        <v>1489</v>
      </c>
      <c r="E112" t="s">
        <v>1490</v>
      </c>
    </row>
    <row r="113" spans="4:5" x14ac:dyDescent="0.25">
      <c r="D113" t="s">
        <v>1491</v>
      </c>
      <c r="E113" t="s">
        <v>1492</v>
      </c>
    </row>
    <row r="114" spans="4:5" x14ac:dyDescent="0.25">
      <c r="D114" t="s">
        <v>1493</v>
      </c>
      <c r="E114" t="s">
        <v>1494</v>
      </c>
    </row>
    <row r="115" spans="4:5" x14ac:dyDescent="0.25">
      <c r="D115" t="s">
        <v>1495</v>
      </c>
      <c r="E115" t="s">
        <v>1496</v>
      </c>
    </row>
    <row r="116" spans="4:5" x14ac:dyDescent="0.25">
      <c r="D116" t="s">
        <v>1497</v>
      </c>
      <c r="E116" t="s">
        <v>1498</v>
      </c>
    </row>
    <row r="117" spans="4:5" x14ac:dyDescent="0.25">
      <c r="D117" t="s">
        <v>1499</v>
      </c>
      <c r="E117" t="s">
        <v>1500</v>
      </c>
    </row>
    <row r="118" spans="4:5" x14ac:dyDescent="0.25">
      <c r="D118" t="s">
        <v>1501</v>
      </c>
      <c r="E118" t="s">
        <v>1502</v>
      </c>
    </row>
    <row r="119" spans="4:5" x14ac:dyDescent="0.25">
      <c r="D119" t="s">
        <v>854</v>
      </c>
      <c r="E119" t="s">
        <v>855</v>
      </c>
    </row>
    <row r="120" spans="4:5" x14ac:dyDescent="0.25">
      <c r="D120" t="s">
        <v>370</v>
      </c>
      <c r="E120" t="s">
        <v>371</v>
      </c>
    </row>
    <row r="121" spans="4:5" x14ac:dyDescent="0.25">
      <c r="D121" t="s">
        <v>856</v>
      </c>
      <c r="E121" t="s">
        <v>857</v>
      </c>
    </row>
    <row r="122" spans="4:5" x14ac:dyDescent="0.25">
      <c r="D122" t="s">
        <v>372</v>
      </c>
      <c r="E122" t="s">
        <v>373</v>
      </c>
    </row>
    <row r="123" spans="4:5" x14ac:dyDescent="0.25">
      <c r="D123" t="s">
        <v>374</v>
      </c>
      <c r="E123" t="s">
        <v>375</v>
      </c>
    </row>
    <row r="124" spans="4:5" x14ac:dyDescent="0.25">
      <c r="D124" t="s">
        <v>376</v>
      </c>
      <c r="E124" t="s">
        <v>377</v>
      </c>
    </row>
    <row r="125" spans="4:5" x14ac:dyDescent="0.25">
      <c r="D125" t="s">
        <v>378</v>
      </c>
      <c r="E125" t="s">
        <v>379</v>
      </c>
    </row>
    <row r="126" spans="4:5" x14ac:dyDescent="0.25">
      <c r="D126" t="s">
        <v>380</v>
      </c>
      <c r="E126" t="s">
        <v>381</v>
      </c>
    </row>
    <row r="127" spans="4:5" x14ac:dyDescent="0.25">
      <c r="D127" t="s">
        <v>476</v>
      </c>
      <c r="E127" t="s">
        <v>477</v>
      </c>
    </row>
    <row r="128" spans="4:5" x14ac:dyDescent="0.25">
      <c r="D128" t="s">
        <v>858</v>
      </c>
      <c r="E128" t="s">
        <v>859</v>
      </c>
    </row>
    <row r="129" spans="4:5" x14ac:dyDescent="0.25">
      <c r="D129" t="s">
        <v>478</v>
      </c>
      <c r="E129" t="s">
        <v>479</v>
      </c>
    </row>
    <row r="130" spans="4:5" x14ac:dyDescent="0.25">
      <c r="D130" t="s">
        <v>480</v>
      </c>
      <c r="E130" t="s">
        <v>481</v>
      </c>
    </row>
    <row r="131" spans="4:5" x14ac:dyDescent="0.25">
      <c r="D131" t="s">
        <v>482</v>
      </c>
      <c r="E131" t="s">
        <v>483</v>
      </c>
    </row>
    <row r="132" spans="4:5" x14ac:dyDescent="0.25">
      <c r="D132" t="s">
        <v>382</v>
      </c>
      <c r="E132" t="s">
        <v>383</v>
      </c>
    </row>
    <row r="133" spans="4:5" x14ac:dyDescent="0.25">
      <c r="D133" t="s">
        <v>384</v>
      </c>
      <c r="E133" t="s">
        <v>385</v>
      </c>
    </row>
    <row r="134" spans="4:5" x14ac:dyDescent="0.25">
      <c r="D134" t="s">
        <v>386</v>
      </c>
      <c r="E134" t="s">
        <v>387</v>
      </c>
    </row>
    <row r="135" spans="4:5" x14ac:dyDescent="0.25">
      <c r="D135" t="s">
        <v>860</v>
      </c>
      <c r="E135" t="s">
        <v>861</v>
      </c>
    </row>
    <row r="136" spans="4:5" x14ac:dyDescent="0.25">
      <c r="D136" t="s">
        <v>484</v>
      </c>
      <c r="E136" t="s">
        <v>485</v>
      </c>
    </row>
    <row r="137" spans="4:5" x14ac:dyDescent="0.25">
      <c r="D137" t="s">
        <v>486</v>
      </c>
      <c r="E137" t="s">
        <v>487</v>
      </c>
    </row>
    <row r="138" spans="4:5" x14ac:dyDescent="0.25">
      <c r="D138" t="s">
        <v>488</v>
      </c>
      <c r="E138" t="s">
        <v>489</v>
      </c>
    </row>
    <row r="139" spans="4:5" x14ac:dyDescent="0.25">
      <c r="D139" t="s">
        <v>490</v>
      </c>
      <c r="E139" t="s">
        <v>491</v>
      </c>
    </row>
    <row r="140" spans="4:5" x14ac:dyDescent="0.25">
      <c r="D140" t="s">
        <v>492</v>
      </c>
      <c r="E140" t="s">
        <v>491</v>
      </c>
    </row>
    <row r="141" spans="4:5" x14ac:dyDescent="0.25">
      <c r="D141" t="s">
        <v>493</v>
      </c>
      <c r="E141" t="s">
        <v>491</v>
      </c>
    </row>
    <row r="142" spans="4:5" x14ac:dyDescent="0.25">
      <c r="D142" t="s">
        <v>494</v>
      </c>
      <c r="E142" t="s">
        <v>495</v>
      </c>
    </row>
    <row r="143" spans="4:5" x14ac:dyDescent="0.25">
      <c r="D143" t="s">
        <v>496</v>
      </c>
      <c r="E143" t="s">
        <v>497</v>
      </c>
    </row>
    <row r="144" spans="4:5" x14ac:dyDescent="0.25">
      <c r="D144" t="s">
        <v>498</v>
      </c>
      <c r="E144" t="s">
        <v>499</v>
      </c>
    </row>
    <row r="145" spans="4:5" x14ac:dyDescent="0.25">
      <c r="D145" t="s">
        <v>500</v>
      </c>
      <c r="E145" t="s">
        <v>501</v>
      </c>
    </row>
    <row r="146" spans="4:5" x14ac:dyDescent="0.25">
      <c r="D146" t="s">
        <v>1281</v>
      </c>
      <c r="E146" t="s">
        <v>1282</v>
      </c>
    </row>
    <row r="147" spans="4:5" x14ac:dyDescent="0.25">
      <c r="D147" t="s">
        <v>1503</v>
      </c>
      <c r="E147" t="s">
        <v>1504</v>
      </c>
    </row>
    <row r="148" spans="4:5" x14ac:dyDescent="0.25">
      <c r="D148" t="s">
        <v>288</v>
      </c>
      <c r="E148" t="s">
        <v>289</v>
      </c>
    </row>
    <row r="149" spans="4:5" x14ac:dyDescent="0.25">
      <c r="D149" t="s">
        <v>290</v>
      </c>
      <c r="E149" t="s">
        <v>291</v>
      </c>
    </row>
    <row r="150" spans="4:5" x14ac:dyDescent="0.25">
      <c r="D150" t="s">
        <v>292</v>
      </c>
      <c r="E150" t="s">
        <v>293</v>
      </c>
    </row>
    <row r="151" spans="4:5" x14ac:dyDescent="0.25">
      <c r="D151" t="s">
        <v>294</v>
      </c>
      <c r="E151" t="s">
        <v>295</v>
      </c>
    </row>
    <row r="152" spans="4:5" x14ac:dyDescent="0.25">
      <c r="D152" t="s">
        <v>1661</v>
      </c>
      <c r="E152" t="s">
        <v>1662</v>
      </c>
    </row>
    <row r="153" spans="4:5" x14ac:dyDescent="0.25">
      <c r="D153" t="s">
        <v>296</v>
      </c>
      <c r="E153" t="s">
        <v>297</v>
      </c>
    </row>
    <row r="154" spans="4:5" x14ac:dyDescent="0.25">
      <c r="D154" t="s">
        <v>298</v>
      </c>
      <c r="E154" t="s">
        <v>299</v>
      </c>
    </row>
    <row r="155" spans="4:5" x14ac:dyDescent="0.25">
      <c r="D155" t="s">
        <v>300</v>
      </c>
      <c r="E155" t="s">
        <v>301</v>
      </c>
    </row>
    <row r="156" spans="4:5" x14ac:dyDescent="0.25">
      <c r="D156" t="s">
        <v>302</v>
      </c>
      <c r="E156" t="s">
        <v>303</v>
      </c>
    </row>
    <row r="157" spans="4:5" x14ac:dyDescent="0.25">
      <c r="D157" t="s">
        <v>1283</v>
      </c>
      <c r="E157" t="s">
        <v>1284</v>
      </c>
    </row>
    <row r="158" spans="4:5" x14ac:dyDescent="0.25">
      <c r="D158" t="s">
        <v>1285</v>
      </c>
      <c r="E158" t="s">
        <v>1286</v>
      </c>
    </row>
    <row r="159" spans="4:5" x14ac:dyDescent="0.25">
      <c r="D159" t="s">
        <v>1287</v>
      </c>
      <c r="E159" t="s">
        <v>1288</v>
      </c>
    </row>
    <row r="160" spans="4:5" x14ac:dyDescent="0.25">
      <c r="D160" t="s">
        <v>1301</v>
      </c>
      <c r="E160" t="s">
        <v>1302</v>
      </c>
    </row>
    <row r="161" spans="4:5" x14ac:dyDescent="0.25">
      <c r="D161" t="s">
        <v>1291</v>
      </c>
      <c r="E161" t="s">
        <v>1292</v>
      </c>
    </row>
    <row r="162" spans="4:5" x14ac:dyDescent="0.25">
      <c r="D162" t="s">
        <v>1293</v>
      </c>
      <c r="E162" t="s">
        <v>1294</v>
      </c>
    </row>
    <row r="163" spans="4:5" x14ac:dyDescent="0.25">
      <c r="D163" t="s">
        <v>1295</v>
      </c>
      <c r="E163" t="s">
        <v>1296</v>
      </c>
    </row>
    <row r="164" spans="4:5" x14ac:dyDescent="0.25">
      <c r="D164" t="s">
        <v>1297</v>
      </c>
      <c r="E164" t="s">
        <v>1298</v>
      </c>
    </row>
    <row r="165" spans="4:5" x14ac:dyDescent="0.25">
      <c r="D165" t="s">
        <v>1299</v>
      </c>
      <c r="E165" t="s">
        <v>1300</v>
      </c>
    </row>
    <row r="166" spans="4:5" x14ac:dyDescent="0.25">
      <c r="D166" t="s">
        <v>1289</v>
      </c>
      <c r="E166" t="s">
        <v>1290</v>
      </c>
    </row>
    <row r="167" spans="4:5" x14ac:dyDescent="0.25">
      <c r="D167" t="s">
        <v>816</v>
      </c>
      <c r="E167" t="s">
        <v>817</v>
      </c>
    </row>
    <row r="168" spans="4:5" x14ac:dyDescent="0.25">
      <c r="D168" t="s">
        <v>404</v>
      </c>
      <c r="E168" t="s">
        <v>405</v>
      </c>
    </row>
    <row r="169" spans="4:5" x14ac:dyDescent="0.25">
      <c r="D169" t="s">
        <v>1195</v>
      </c>
      <c r="E169" t="s">
        <v>405</v>
      </c>
    </row>
    <row r="170" spans="4:5" x14ac:dyDescent="0.25">
      <c r="D170" t="s">
        <v>1699</v>
      </c>
      <c r="E170" t="s">
        <v>405</v>
      </c>
    </row>
    <row r="171" spans="4:5" x14ac:dyDescent="0.25">
      <c r="D171" t="s">
        <v>364</v>
      </c>
      <c r="E171" t="s">
        <v>365</v>
      </c>
    </row>
    <row r="172" spans="4:5" x14ac:dyDescent="0.25">
      <c r="D172" t="s">
        <v>366</v>
      </c>
      <c r="E172" t="s">
        <v>367</v>
      </c>
    </row>
    <row r="173" spans="4:5" x14ac:dyDescent="0.25">
      <c r="D173" t="s">
        <v>368</v>
      </c>
      <c r="E173" t="s">
        <v>369</v>
      </c>
    </row>
    <row r="174" spans="4:5" x14ac:dyDescent="0.25">
      <c r="D174" t="s">
        <v>304</v>
      </c>
      <c r="E174" t="s">
        <v>305</v>
      </c>
    </row>
    <row r="175" spans="4:5" x14ac:dyDescent="0.25">
      <c r="D175" t="s">
        <v>818</v>
      </c>
      <c r="E175" t="s">
        <v>819</v>
      </c>
    </row>
    <row r="176" spans="4:5" x14ac:dyDescent="0.25">
      <c r="D176" t="s">
        <v>556</v>
      </c>
      <c r="E176" t="s">
        <v>557</v>
      </c>
    </row>
    <row r="177" spans="4:5" x14ac:dyDescent="0.25">
      <c r="D177" t="s">
        <v>1505</v>
      </c>
      <c r="E177" t="s">
        <v>1506</v>
      </c>
    </row>
    <row r="178" spans="4:5" x14ac:dyDescent="0.25">
      <c r="D178" t="s">
        <v>306</v>
      </c>
      <c r="E178" t="s">
        <v>307</v>
      </c>
    </row>
    <row r="179" spans="4:5" x14ac:dyDescent="0.25">
      <c r="D179" t="s">
        <v>308</v>
      </c>
      <c r="E179" t="s">
        <v>309</v>
      </c>
    </row>
    <row r="180" spans="4:5" x14ac:dyDescent="0.25">
      <c r="D180" t="s">
        <v>820</v>
      </c>
      <c r="E180" t="s">
        <v>821</v>
      </c>
    </row>
    <row r="181" spans="4:5" x14ac:dyDescent="0.25">
      <c r="D181" t="s">
        <v>822</v>
      </c>
      <c r="E181" t="s">
        <v>823</v>
      </c>
    </row>
    <row r="182" spans="4:5" x14ac:dyDescent="0.25">
      <c r="D182" t="s">
        <v>824</v>
      </c>
      <c r="E182" t="s">
        <v>825</v>
      </c>
    </row>
    <row r="183" spans="4:5" x14ac:dyDescent="0.25">
      <c r="D183" t="s">
        <v>826</v>
      </c>
      <c r="E183" t="s">
        <v>827</v>
      </c>
    </row>
    <row r="184" spans="4:5" x14ac:dyDescent="0.25">
      <c r="D184" t="s">
        <v>828</v>
      </c>
      <c r="E184" t="s">
        <v>829</v>
      </c>
    </row>
    <row r="185" spans="4:5" x14ac:dyDescent="0.25">
      <c r="D185" t="s">
        <v>830</v>
      </c>
      <c r="E185" t="s">
        <v>831</v>
      </c>
    </row>
    <row r="186" spans="4:5" x14ac:dyDescent="0.25">
      <c r="D186" t="s">
        <v>832</v>
      </c>
      <c r="E186" t="s">
        <v>833</v>
      </c>
    </row>
    <row r="187" spans="4:5" x14ac:dyDescent="0.25">
      <c r="D187" t="s">
        <v>834</v>
      </c>
      <c r="E187" t="s">
        <v>835</v>
      </c>
    </row>
    <row r="188" spans="4:5" x14ac:dyDescent="0.25">
      <c r="D188" t="s">
        <v>836</v>
      </c>
      <c r="E188" t="s">
        <v>837</v>
      </c>
    </row>
    <row r="189" spans="4:5" x14ac:dyDescent="0.25">
      <c r="D189" t="s">
        <v>838</v>
      </c>
      <c r="E189" t="s">
        <v>839</v>
      </c>
    </row>
    <row r="190" spans="4:5" x14ac:dyDescent="0.25">
      <c r="D190" t="s">
        <v>1507</v>
      </c>
      <c r="E190" t="s">
        <v>1508</v>
      </c>
    </row>
    <row r="191" spans="4:5" x14ac:dyDescent="0.25">
      <c r="D191" t="s">
        <v>840</v>
      </c>
      <c r="E191" t="s">
        <v>841</v>
      </c>
    </row>
    <row r="192" spans="4:5" x14ac:dyDescent="0.25">
      <c r="D192" t="s">
        <v>842</v>
      </c>
      <c r="E192" t="s">
        <v>843</v>
      </c>
    </row>
    <row r="193" spans="4:5" x14ac:dyDescent="0.25">
      <c r="D193" t="s">
        <v>844</v>
      </c>
      <c r="E193" t="s">
        <v>845</v>
      </c>
    </row>
    <row r="194" spans="4:5" x14ac:dyDescent="0.25">
      <c r="D194" t="s">
        <v>846</v>
      </c>
      <c r="E194" t="s">
        <v>847</v>
      </c>
    </row>
    <row r="195" spans="4:5" x14ac:dyDescent="0.25">
      <c r="D195" t="s">
        <v>848</v>
      </c>
      <c r="E195" t="s">
        <v>849</v>
      </c>
    </row>
    <row r="196" spans="4:5" x14ac:dyDescent="0.25">
      <c r="D196" t="s">
        <v>850</v>
      </c>
      <c r="E196" t="s">
        <v>851</v>
      </c>
    </row>
    <row r="197" spans="4:5" x14ac:dyDescent="0.25">
      <c r="D197" t="s">
        <v>852</v>
      </c>
      <c r="E197" t="s">
        <v>853</v>
      </c>
    </row>
    <row r="198" spans="4:5" x14ac:dyDescent="0.25">
      <c r="D198" t="s">
        <v>1649</v>
      </c>
      <c r="E198" t="s">
        <v>1650</v>
      </c>
    </row>
    <row r="199" spans="4:5" x14ac:dyDescent="0.25">
      <c r="D199" t="s">
        <v>1651</v>
      </c>
      <c r="E199" t="s">
        <v>1652</v>
      </c>
    </row>
    <row r="200" spans="4:5" x14ac:dyDescent="0.25">
      <c r="D200" t="s">
        <v>1653</v>
      </c>
      <c r="E200" t="s">
        <v>1654</v>
      </c>
    </row>
    <row r="201" spans="4:5" x14ac:dyDescent="0.25">
      <c r="D201" t="s">
        <v>1655</v>
      </c>
      <c r="E201" t="s">
        <v>1656</v>
      </c>
    </row>
    <row r="202" spans="4:5" x14ac:dyDescent="0.25">
      <c r="D202" t="s">
        <v>893</v>
      </c>
      <c r="E202" t="s">
        <v>894</v>
      </c>
    </row>
    <row r="203" spans="4:5" x14ac:dyDescent="0.25">
      <c r="D203" t="s">
        <v>895</v>
      </c>
      <c r="E203" t="s">
        <v>896</v>
      </c>
    </row>
    <row r="204" spans="4:5" x14ac:dyDescent="0.25">
      <c r="D204" t="s">
        <v>1509</v>
      </c>
      <c r="E204" t="s">
        <v>1510</v>
      </c>
    </row>
    <row r="205" spans="4:5" x14ac:dyDescent="0.25">
      <c r="D205" t="s">
        <v>897</v>
      </c>
      <c r="E205" t="s">
        <v>898</v>
      </c>
    </row>
    <row r="206" spans="4:5" x14ac:dyDescent="0.25">
      <c r="D206" t="s">
        <v>899</v>
      </c>
      <c r="E206" t="s">
        <v>900</v>
      </c>
    </row>
    <row r="207" spans="4:5" x14ac:dyDescent="0.25">
      <c r="D207" t="s">
        <v>901</v>
      </c>
      <c r="E207" t="s">
        <v>902</v>
      </c>
    </row>
    <row r="208" spans="4:5" x14ac:dyDescent="0.25">
      <c r="D208" t="s">
        <v>903</v>
      </c>
      <c r="E208" t="s">
        <v>904</v>
      </c>
    </row>
    <row r="209" spans="4:5" x14ac:dyDescent="0.25">
      <c r="D209" t="s">
        <v>905</v>
      </c>
      <c r="E209" t="s">
        <v>906</v>
      </c>
    </row>
    <row r="210" spans="4:5" x14ac:dyDescent="0.25">
      <c r="D210" t="s">
        <v>907</v>
      </c>
      <c r="E210" t="s">
        <v>908</v>
      </c>
    </row>
    <row r="211" spans="4:5" x14ac:dyDescent="0.25">
      <c r="D211" t="s">
        <v>64</v>
      </c>
      <c r="E211" t="s">
        <v>65</v>
      </c>
    </row>
    <row r="212" spans="4:5" x14ac:dyDescent="0.25">
      <c r="D212" t="s">
        <v>60</v>
      </c>
      <c r="E212" t="s">
        <v>61</v>
      </c>
    </row>
    <row r="213" spans="4:5" x14ac:dyDescent="0.25">
      <c r="D213" t="s">
        <v>62</v>
      </c>
      <c r="E213" t="s">
        <v>63</v>
      </c>
    </row>
    <row r="214" spans="4:5" x14ac:dyDescent="0.25">
      <c r="D214" t="s">
        <v>1279</v>
      </c>
      <c r="E214" t="s">
        <v>1280</v>
      </c>
    </row>
    <row r="215" spans="4:5" x14ac:dyDescent="0.25">
      <c r="D215" t="s">
        <v>388</v>
      </c>
      <c r="E215" t="s">
        <v>389</v>
      </c>
    </row>
    <row r="216" spans="4:5" x14ac:dyDescent="0.25">
      <c r="D216" t="s">
        <v>390</v>
      </c>
      <c r="E216" t="s">
        <v>391</v>
      </c>
    </row>
    <row r="217" spans="4:5" x14ac:dyDescent="0.25">
      <c r="D217" t="s">
        <v>232</v>
      </c>
      <c r="E217" t="s">
        <v>235</v>
      </c>
    </row>
    <row r="218" spans="4:5" x14ac:dyDescent="0.25">
      <c r="D218" t="s">
        <v>560</v>
      </c>
      <c r="E218" t="s">
        <v>561</v>
      </c>
    </row>
    <row r="219" spans="4:5" x14ac:dyDescent="0.25">
      <c r="D219" t="s">
        <v>236</v>
      </c>
      <c r="E219" t="s">
        <v>237</v>
      </c>
    </row>
    <row r="220" spans="4:5" x14ac:dyDescent="0.25">
      <c r="D220" t="s">
        <v>1267</v>
      </c>
      <c r="E220" t="s">
        <v>1270</v>
      </c>
    </row>
    <row r="221" spans="4:5" x14ac:dyDescent="0.25">
      <c r="D221" t="s">
        <v>1271</v>
      </c>
      <c r="E221" t="s">
        <v>1272</v>
      </c>
    </row>
    <row r="222" spans="4:5" x14ac:dyDescent="0.25">
      <c r="D222" t="s">
        <v>27</v>
      </c>
      <c r="E222" t="s">
        <v>28</v>
      </c>
    </row>
    <row r="223" spans="4:5" x14ac:dyDescent="0.25">
      <c r="D223" t="s">
        <v>29</v>
      </c>
      <c r="E223" t="s">
        <v>30</v>
      </c>
    </row>
    <row r="224" spans="4:5" x14ac:dyDescent="0.25">
      <c r="D224" t="s">
        <v>238</v>
      </c>
      <c r="E224" t="s">
        <v>239</v>
      </c>
    </row>
    <row r="225" spans="4:5" x14ac:dyDescent="0.25">
      <c r="D225" t="s">
        <v>240</v>
      </c>
      <c r="E225" t="s">
        <v>241</v>
      </c>
    </row>
    <row r="226" spans="4:5" x14ac:dyDescent="0.25">
      <c r="D226" t="s">
        <v>31</v>
      </c>
      <c r="E226" t="s">
        <v>32</v>
      </c>
    </row>
    <row r="227" spans="4:5" x14ac:dyDescent="0.25">
      <c r="D227" t="s">
        <v>33</v>
      </c>
      <c r="E227" t="s">
        <v>30</v>
      </c>
    </row>
    <row r="228" spans="4:5" x14ac:dyDescent="0.25">
      <c r="D228" t="s">
        <v>242</v>
      </c>
      <c r="E228" t="s">
        <v>243</v>
      </c>
    </row>
    <row r="229" spans="4:5" x14ac:dyDescent="0.25">
      <c r="D229" t="s">
        <v>21</v>
      </c>
      <c r="E229" t="s">
        <v>24</v>
      </c>
    </row>
    <row r="230" spans="4:5" x14ac:dyDescent="0.25">
      <c r="D230" t="s">
        <v>909</v>
      </c>
      <c r="E230" t="s">
        <v>910</v>
      </c>
    </row>
    <row r="231" spans="4:5" x14ac:dyDescent="0.25">
      <c r="D231" t="s">
        <v>25</v>
      </c>
      <c r="E231" t="s">
        <v>26</v>
      </c>
    </row>
    <row r="232" spans="4:5" x14ac:dyDescent="0.25">
      <c r="D232" t="s">
        <v>594</v>
      </c>
      <c r="E232" t="s">
        <v>595</v>
      </c>
    </row>
    <row r="233" spans="4:5" x14ac:dyDescent="0.25">
      <c r="D233" t="s">
        <v>314</v>
      </c>
      <c r="E233" t="s">
        <v>315</v>
      </c>
    </row>
    <row r="234" spans="4:5" x14ac:dyDescent="0.25">
      <c r="D234" t="s">
        <v>316</v>
      </c>
      <c r="E234" t="s">
        <v>313</v>
      </c>
    </row>
    <row r="235" spans="4:5" x14ac:dyDescent="0.25">
      <c r="D235" t="s">
        <v>310</v>
      </c>
      <c r="E235" t="s">
        <v>313</v>
      </c>
    </row>
    <row r="236" spans="4:5" x14ac:dyDescent="0.25">
      <c r="D236" t="s">
        <v>915</v>
      </c>
      <c r="E236" t="s">
        <v>914</v>
      </c>
    </row>
    <row r="237" spans="4:5" x14ac:dyDescent="0.25">
      <c r="D237" t="s">
        <v>911</v>
      </c>
      <c r="E237" t="s">
        <v>914</v>
      </c>
    </row>
    <row r="238" spans="4:5" x14ac:dyDescent="0.25">
      <c r="D238" t="s">
        <v>193</v>
      </c>
      <c r="E238" t="s">
        <v>194</v>
      </c>
    </row>
    <row r="239" spans="4:5" x14ac:dyDescent="0.25">
      <c r="D239" t="s">
        <v>34</v>
      </c>
      <c r="E239" t="s">
        <v>37</v>
      </c>
    </row>
    <row r="240" spans="4:5" x14ac:dyDescent="0.25">
      <c r="D240" t="s">
        <v>191</v>
      </c>
      <c r="E240" t="s">
        <v>192</v>
      </c>
    </row>
    <row r="241" spans="4:5" x14ac:dyDescent="0.25">
      <c r="D241" t="s">
        <v>195</v>
      </c>
      <c r="E241" t="s">
        <v>198</v>
      </c>
    </row>
    <row r="242" spans="4:5" x14ac:dyDescent="0.25">
      <c r="D242" t="s">
        <v>199</v>
      </c>
      <c r="E242" t="s">
        <v>200</v>
      </c>
    </row>
    <row r="243" spans="4:5" x14ac:dyDescent="0.25">
      <c r="D243" t="s">
        <v>1305</v>
      </c>
      <c r="E243" t="s">
        <v>1308</v>
      </c>
    </row>
    <row r="244" spans="4:5" x14ac:dyDescent="0.25">
      <c r="D244" t="s">
        <v>1309</v>
      </c>
      <c r="E244" t="s">
        <v>1310</v>
      </c>
    </row>
    <row r="245" spans="4:5" x14ac:dyDescent="0.25">
      <c r="D245" t="s">
        <v>1511</v>
      </c>
      <c r="E245" t="s">
        <v>1514</v>
      </c>
    </row>
    <row r="246" spans="4:5" x14ac:dyDescent="0.25">
      <c r="D246" t="s">
        <v>1012</v>
      </c>
      <c r="E246" t="s">
        <v>1015</v>
      </c>
    </row>
    <row r="247" spans="4:5" x14ac:dyDescent="0.25">
      <c r="D247" t="s">
        <v>1613</v>
      </c>
      <c r="E247" t="s">
        <v>1616</v>
      </c>
    </row>
    <row r="248" spans="4:5" x14ac:dyDescent="0.25">
      <c r="D248" t="s">
        <v>1026</v>
      </c>
      <c r="E248" t="s">
        <v>1027</v>
      </c>
    </row>
    <row r="249" spans="4:5" x14ac:dyDescent="0.25">
      <c r="D249" t="s">
        <v>1028</v>
      </c>
      <c r="E249" t="s">
        <v>1029</v>
      </c>
    </row>
    <row r="250" spans="4:5" x14ac:dyDescent="0.25">
      <c r="D250" t="s">
        <v>1030</v>
      </c>
      <c r="E250" t="s">
        <v>1031</v>
      </c>
    </row>
    <row r="251" spans="4:5" x14ac:dyDescent="0.25">
      <c r="D251" t="s">
        <v>1032</v>
      </c>
      <c r="E251" t="s">
        <v>1033</v>
      </c>
    </row>
    <row r="252" spans="4:5" x14ac:dyDescent="0.25">
      <c r="D252" t="s">
        <v>1016</v>
      </c>
      <c r="E252" t="s">
        <v>1019</v>
      </c>
    </row>
    <row r="253" spans="4:5" x14ac:dyDescent="0.25">
      <c r="D253" t="s">
        <v>1020</v>
      </c>
      <c r="E253" t="s">
        <v>1021</v>
      </c>
    </row>
    <row r="254" spans="4:5" x14ac:dyDescent="0.25">
      <c r="D254" t="s">
        <v>1022</v>
      </c>
      <c r="E254" t="s">
        <v>1023</v>
      </c>
    </row>
    <row r="255" spans="4:5" x14ac:dyDescent="0.25">
      <c r="D255" t="s">
        <v>1024</v>
      </c>
      <c r="E255" t="s">
        <v>1025</v>
      </c>
    </row>
    <row r="256" spans="4:5" x14ac:dyDescent="0.25">
      <c r="D256" t="s">
        <v>1034</v>
      </c>
      <c r="E256" t="s">
        <v>1035</v>
      </c>
    </row>
    <row r="257" spans="4:5" x14ac:dyDescent="0.25">
      <c r="D257" t="s">
        <v>968</v>
      </c>
      <c r="E257" t="s">
        <v>969</v>
      </c>
    </row>
    <row r="258" spans="4:5" x14ac:dyDescent="0.25">
      <c r="D258" t="s">
        <v>966</v>
      </c>
      <c r="E258" t="s">
        <v>967</v>
      </c>
    </row>
    <row r="259" spans="4:5" x14ac:dyDescent="0.25">
      <c r="D259" t="s">
        <v>960</v>
      </c>
      <c r="E259" t="s">
        <v>961</v>
      </c>
    </row>
    <row r="260" spans="4:5" x14ac:dyDescent="0.25">
      <c r="D260" t="s">
        <v>962</v>
      </c>
      <c r="E260" t="s">
        <v>963</v>
      </c>
    </row>
    <row r="261" spans="4:5" x14ac:dyDescent="0.25">
      <c r="D261" t="s">
        <v>964</v>
      </c>
      <c r="E261" t="s">
        <v>965</v>
      </c>
    </row>
    <row r="262" spans="4:5" x14ac:dyDescent="0.25">
      <c r="D262" t="s">
        <v>1036</v>
      </c>
      <c r="E262" t="s">
        <v>1037</v>
      </c>
    </row>
    <row r="263" spans="4:5" x14ac:dyDescent="0.25">
      <c r="D263" t="s">
        <v>1038</v>
      </c>
      <c r="E263" t="s">
        <v>1039</v>
      </c>
    </row>
    <row r="264" spans="4:5" x14ac:dyDescent="0.25">
      <c r="D264" t="s">
        <v>1040</v>
      </c>
      <c r="E264" t="s">
        <v>1041</v>
      </c>
    </row>
    <row r="265" spans="4:5" x14ac:dyDescent="0.25">
      <c r="D265" t="s">
        <v>1042</v>
      </c>
      <c r="E265" t="s">
        <v>1043</v>
      </c>
    </row>
    <row r="266" spans="4:5" x14ac:dyDescent="0.25">
      <c r="D266" t="s">
        <v>1044</v>
      </c>
      <c r="E266" t="s">
        <v>1045</v>
      </c>
    </row>
    <row r="267" spans="4:5" x14ac:dyDescent="0.25">
      <c r="D267" t="s">
        <v>1046</v>
      </c>
      <c r="E267" t="s">
        <v>1047</v>
      </c>
    </row>
    <row r="268" spans="4:5" x14ac:dyDescent="0.25">
      <c r="D268" t="s">
        <v>1048</v>
      </c>
      <c r="E268" t="s">
        <v>1049</v>
      </c>
    </row>
    <row r="269" spans="4:5" x14ac:dyDescent="0.25">
      <c r="D269" t="s">
        <v>956</v>
      </c>
      <c r="E269" t="s">
        <v>959</v>
      </c>
    </row>
    <row r="270" spans="4:5" x14ac:dyDescent="0.25">
      <c r="D270" t="s">
        <v>986</v>
      </c>
      <c r="E270" t="s">
        <v>987</v>
      </c>
    </row>
    <row r="271" spans="4:5" x14ac:dyDescent="0.25">
      <c r="D271" t="s">
        <v>970</v>
      </c>
      <c r="E271" t="s">
        <v>973</v>
      </c>
    </row>
    <row r="272" spans="4:5" x14ac:dyDescent="0.25">
      <c r="D272" t="s">
        <v>974</v>
      </c>
      <c r="E272" t="s">
        <v>975</v>
      </c>
    </row>
    <row r="273" spans="4:5" x14ac:dyDescent="0.25">
      <c r="D273" t="s">
        <v>976</v>
      </c>
      <c r="E273" t="s">
        <v>977</v>
      </c>
    </row>
    <row r="274" spans="4:5" x14ac:dyDescent="0.25">
      <c r="D274" t="s">
        <v>978</v>
      </c>
      <c r="E274" t="s">
        <v>979</v>
      </c>
    </row>
    <row r="275" spans="4:5" x14ac:dyDescent="0.25">
      <c r="D275" t="s">
        <v>980</v>
      </c>
      <c r="E275" t="s">
        <v>981</v>
      </c>
    </row>
    <row r="276" spans="4:5" x14ac:dyDescent="0.25">
      <c r="D276" t="s">
        <v>982</v>
      </c>
      <c r="E276" t="s">
        <v>983</v>
      </c>
    </row>
    <row r="277" spans="4:5" x14ac:dyDescent="0.25">
      <c r="D277" t="s">
        <v>984</v>
      </c>
      <c r="E277" t="s">
        <v>985</v>
      </c>
    </row>
    <row r="278" spans="4:5" x14ac:dyDescent="0.25">
      <c r="D278" t="s">
        <v>540</v>
      </c>
      <c r="E278" t="s">
        <v>543</v>
      </c>
    </row>
    <row r="279" spans="4:5" x14ac:dyDescent="0.25">
      <c r="D279" t="s">
        <v>988</v>
      </c>
      <c r="E279" t="s">
        <v>989</v>
      </c>
    </row>
    <row r="280" spans="4:5" x14ac:dyDescent="0.25">
      <c r="D280" t="s">
        <v>438</v>
      </c>
      <c r="E280" t="s">
        <v>441</v>
      </c>
    </row>
    <row r="281" spans="4:5" x14ac:dyDescent="0.25">
      <c r="D281" t="s">
        <v>1228</v>
      </c>
      <c r="E281" t="s">
        <v>1229</v>
      </c>
    </row>
    <row r="282" spans="4:5" x14ac:dyDescent="0.25">
      <c r="D282" t="s">
        <v>1230</v>
      </c>
      <c r="E282" t="s">
        <v>1231</v>
      </c>
    </row>
    <row r="283" spans="4:5" x14ac:dyDescent="0.25">
      <c r="D283" t="s">
        <v>1232</v>
      </c>
      <c r="E283" t="s">
        <v>1233</v>
      </c>
    </row>
    <row r="284" spans="4:5" x14ac:dyDescent="0.25">
      <c r="D284" t="s">
        <v>1234</v>
      </c>
      <c r="E284" t="s">
        <v>1235</v>
      </c>
    </row>
    <row r="285" spans="4:5" x14ac:dyDescent="0.25">
      <c r="D285" t="s">
        <v>1206</v>
      </c>
      <c r="E285" t="s">
        <v>1209</v>
      </c>
    </row>
    <row r="286" spans="4:5" x14ac:dyDescent="0.25">
      <c r="D286" t="s">
        <v>1210</v>
      </c>
      <c r="E286" t="s">
        <v>1211</v>
      </c>
    </row>
    <row r="287" spans="4:5" x14ac:dyDescent="0.25">
      <c r="D287" t="s">
        <v>1212</v>
      </c>
      <c r="E287" t="s">
        <v>1213</v>
      </c>
    </row>
    <row r="288" spans="4:5" x14ac:dyDescent="0.25">
      <c r="D288" t="s">
        <v>1214</v>
      </c>
      <c r="E288" t="s">
        <v>1215</v>
      </c>
    </row>
    <row r="289" spans="4:5" x14ac:dyDescent="0.25">
      <c r="D289" t="s">
        <v>1216</v>
      </c>
      <c r="E289" t="s">
        <v>1217</v>
      </c>
    </row>
    <row r="290" spans="4:5" x14ac:dyDescent="0.25">
      <c r="D290" t="s">
        <v>1218</v>
      </c>
      <c r="E290" t="s">
        <v>1219</v>
      </c>
    </row>
    <row r="291" spans="4:5" x14ac:dyDescent="0.25">
      <c r="D291" t="s">
        <v>1220</v>
      </c>
      <c r="E291" t="s">
        <v>1221</v>
      </c>
    </row>
    <row r="292" spans="4:5" x14ac:dyDescent="0.25">
      <c r="D292" t="s">
        <v>1222</v>
      </c>
      <c r="E292" t="s">
        <v>1223</v>
      </c>
    </row>
    <row r="293" spans="4:5" x14ac:dyDescent="0.25">
      <c r="D293" t="s">
        <v>1224</v>
      </c>
      <c r="E293" t="s">
        <v>1225</v>
      </c>
    </row>
    <row r="294" spans="4:5" x14ac:dyDescent="0.25">
      <c r="D294" t="s">
        <v>1226</v>
      </c>
      <c r="E294" t="s">
        <v>1227</v>
      </c>
    </row>
    <row r="295" spans="4:5" x14ac:dyDescent="0.25">
      <c r="D295" t="s">
        <v>1273</v>
      </c>
      <c r="E295" t="s">
        <v>1276</v>
      </c>
    </row>
    <row r="296" spans="4:5" x14ac:dyDescent="0.25">
      <c r="D296" t="s">
        <v>1311</v>
      </c>
      <c r="E296" t="s">
        <v>1314</v>
      </c>
    </row>
    <row r="297" spans="4:5" x14ac:dyDescent="0.25">
      <c r="D297" t="s">
        <v>1315</v>
      </c>
      <c r="E297" t="s">
        <v>1316</v>
      </c>
    </row>
    <row r="298" spans="4:5" x14ac:dyDescent="0.25">
      <c r="D298" t="s">
        <v>1329</v>
      </c>
      <c r="E298" t="s">
        <v>1330</v>
      </c>
    </row>
    <row r="299" spans="4:5" x14ac:dyDescent="0.25">
      <c r="D299" t="s">
        <v>1331</v>
      </c>
      <c r="E299" t="s">
        <v>1332</v>
      </c>
    </row>
    <row r="300" spans="4:5" x14ac:dyDescent="0.25">
      <c r="D300" t="s">
        <v>1333</v>
      </c>
      <c r="E300" t="s">
        <v>1334</v>
      </c>
    </row>
    <row r="301" spans="4:5" x14ac:dyDescent="0.25">
      <c r="D301" t="s">
        <v>1335</v>
      </c>
      <c r="E301" t="s">
        <v>1336</v>
      </c>
    </row>
    <row r="302" spans="4:5" x14ac:dyDescent="0.25">
      <c r="D302" t="s">
        <v>1337</v>
      </c>
      <c r="E302" t="s">
        <v>1338</v>
      </c>
    </row>
    <row r="303" spans="4:5" x14ac:dyDescent="0.25">
      <c r="D303" t="s">
        <v>1339</v>
      </c>
      <c r="E303" t="s">
        <v>1340</v>
      </c>
    </row>
    <row r="304" spans="4:5" x14ac:dyDescent="0.25">
      <c r="D304" t="s">
        <v>1325</v>
      </c>
      <c r="E304" t="s">
        <v>1326</v>
      </c>
    </row>
    <row r="305" spans="4:5" x14ac:dyDescent="0.25">
      <c r="D305" t="s">
        <v>1341</v>
      </c>
      <c r="E305" t="s">
        <v>1342</v>
      </c>
    </row>
    <row r="306" spans="4:5" x14ac:dyDescent="0.25">
      <c r="D306" t="s">
        <v>1343</v>
      </c>
      <c r="E306" t="s">
        <v>1344</v>
      </c>
    </row>
    <row r="307" spans="4:5" x14ac:dyDescent="0.25">
      <c r="D307" t="s">
        <v>1345</v>
      </c>
      <c r="E307" t="s">
        <v>1346</v>
      </c>
    </row>
    <row r="308" spans="4:5" x14ac:dyDescent="0.25">
      <c r="D308" t="s">
        <v>1327</v>
      </c>
      <c r="E308" t="s">
        <v>1328</v>
      </c>
    </row>
    <row r="309" spans="4:5" x14ac:dyDescent="0.25">
      <c r="D309" t="s">
        <v>1317</v>
      </c>
      <c r="E309" t="s">
        <v>1320</v>
      </c>
    </row>
    <row r="310" spans="4:5" x14ac:dyDescent="0.25">
      <c r="D310" t="s">
        <v>1321</v>
      </c>
      <c r="E310" t="s">
        <v>1322</v>
      </c>
    </row>
    <row r="311" spans="4:5" x14ac:dyDescent="0.25">
      <c r="D311" t="s">
        <v>1323</v>
      </c>
      <c r="E311" t="s">
        <v>1324</v>
      </c>
    </row>
    <row r="312" spans="4:5" x14ac:dyDescent="0.25">
      <c r="D312" t="s">
        <v>1347</v>
      </c>
      <c r="E312" t="s">
        <v>1348</v>
      </c>
    </row>
    <row r="313" spans="4:5" x14ac:dyDescent="0.25">
      <c r="D313" t="s">
        <v>1349</v>
      </c>
      <c r="E313" t="s">
        <v>1352</v>
      </c>
    </row>
    <row r="314" spans="4:5" x14ac:dyDescent="0.25">
      <c r="D314" t="s">
        <v>1353</v>
      </c>
      <c r="E314" t="s">
        <v>1354</v>
      </c>
    </row>
    <row r="315" spans="4:5" x14ac:dyDescent="0.25">
      <c r="D315" t="s">
        <v>1355</v>
      </c>
      <c r="E315" t="s">
        <v>1356</v>
      </c>
    </row>
    <row r="316" spans="4:5" x14ac:dyDescent="0.25">
      <c r="D316" t="s">
        <v>1357</v>
      </c>
      <c r="E316" t="s">
        <v>1358</v>
      </c>
    </row>
    <row r="317" spans="4:5" x14ac:dyDescent="0.25">
      <c r="D317" t="s">
        <v>585</v>
      </c>
      <c r="E317" t="s">
        <v>586</v>
      </c>
    </row>
    <row r="318" spans="4:5" x14ac:dyDescent="0.25">
      <c r="D318" t="s">
        <v>580</v>
      </c>
      <c r="E318" t="s">
        <v>583</v>
      </c>
    </row>
    <row r="319" spans="4:5" x14ac:dyDescent="0.25">
      <c r="D319" t="s">
        <v>584</v>
      </c>
      <c r="E319" t="s">
        <v>583</v>
      </c>
    </row>
    <row r="320" spans="4:5" x14ac:dyDescent="0.25">
      <c r="D320" t="s">
        <v>1617</v>
      </c>
      <c r="E320" t="s">
        <v>1620</v>
      </c>
    </row>
    <row r="321" spans="4:5" x14ac:dyDescent="0.25">
      <c r="D321" t="s">
        <v>1621</v>
      </c>
      <c r="E321" t="s">
        <v>1622</v>
      </c>
    </row>
    <row r="322" spans="4:5" x14ac:dyDescent="0.25">
      <c r="D322" t="s">
        <v>1623</v>
      </c>
      <c r="E322" t="s">
        <v>1624</v>
      </c>
    </row>
    <row r="323" spans="4:5" x14ac:dyDescent="0.25">
      <c r="D323" t="s">
        <v>1625</v>
      </c>
      <c r="E323" t="s">
        <v>1626</v>
      </c>
    </row>
    <row r="324" spans="4:5" x14ac:dyDescent="0.25">
      <c r="D324" t="s">
        <v>1627</v>
      </c>
      <c r="E324" t="s">
        <v>1628</v>
      </c>
    </row>
    <row r="325" spans="4:5" x14ac:dyDescent="0.25">
      <c r="D325" t="s">
        <v>1629</v>
      </c>
      <c r="E325" t="s">
        <v>1630</v>
      </c>
    </row>
    <row r="326" spans="4:5" x14ac:dyDescent="0.25">
      <c r="D326" t="s">
        <v>1631</v>
      </c>
      <c r="E326" t="s">
        <v>1632</v>
      </c>
    </row>
    <row r="327" spans="4:5" x14ac:dyDescent="0.25">
      <c r="D327" t="s">
        <v>1633</v>
      </c>
      <c r="E327" t="s">
        <v>1634</v>
      </c>
    </row>
    <row r="328" spans="4:5" x14ac:dyDescent="0.25">
      <c r="D328" t="s">
        <v>1635</v>
      </c>
      <c r="E328" t="s">
        <v>1636</v>
      </c>
    </row>
    <row r="329" spans="4:5" x14ac:dyDescent="0.25">
      <c r="D329" t="s">
        <v>1637</v>
      </c>
      <c r="E329" t="s">
        <v>1638</v>
      </c>
    </row>
    <row r="330" spans="4:5" x14ac:dyDescent="0.25">
      <c r="D330" t="s">
        <v>1515</v>
      </c>
      <c r="E330" t="s">
        <v>1518</v>
      </c>
    </row>
    <row r="331" spans="4:5" x14ac:dyDescent="0.25">
      <c r="D331" t="s">
        <v>446</v>
      </c>
      <c r="E331" t="s">
        <v>447</v>
      </c>
    </row>
    <row r="332" spans="4:5" x14ac:dyDescent="0.25">
      <c r="D332" t="s">
        <v>442</v>
      </c>
      <c r="E332" t="s">
        <v>443</v>
      </c>
    </row>
    <row r="333" spans="4:5" x14ac:dyDescent="0.25">
      <c r="D333" t="s">
        <v>201</v>
      </c>
      <c r="E333" t="s">
        <v>204</v>
      </c>
    </row>
    <row r="334" spans="4:5" x14ac:dyDescent="0.25">
      <c r="D334" t="s">
        <v>444</v>
      </c>
      <c r="E334" t="s">
        <v>445</v>
      </c>
    </row>
    <row r="335" spans="4:5" x14ac:dyDescent="0.25">
      <c r="D335" t="s">
        <v>1102</v>
      </c>
      <c r="E335" t="s">
        <v>1105</v>
      </c>
    </row>
    <row r="336" spans="4:5" x14ac:dyDescent="0.25">
      <c r="D336" t="s">
        <v>264</v>
      </c>
      <c r="E336" t="s">
        <v>265</v>
      </c>
    </row>
    <row r="337" spans="4:5" x14ac:dyDescent="0.25">
      <c r="D337" t="s">
        <v>211</v>
      </c>
      <c r="E337" t="s">
        <v>212</v>
      </c>
    </row>
    <row r="338" spans="4:5" x14ac:dyDescent="0.25">
      <c r="D338" t="s">
        <v>213</v>
      </c>
      <c r="E338" t="s">
        <v>214</v>
      </c>
    </row>
    <row r="339" spans="4:5" x14ac:dyDescent="0.25">
      <c r="D339" t="s">
        <v>215</v>
      </c>
      <c r="E339" t="s">
        <v>216</v>
      </c>
    </row>
    <row r="340" spans="4:5" x14ac:dyDescent="0.25">
      <c r="D340" t="s">
        <v>362</v>
      </c>
      <c r="E340" t="s">
        <v>363</v>
      </c>
    </row>
    <row r="341" spans="4:5" x14ac:dyDescent="0.25">
      <c r="D341" t="s">
        <v>448</v>
      </c>
      <c r="E341" t="s">
        <v>449</v>
      </c>
    </row>
    <row r="342" spans="4:5" x14ac:dyDescent="0.25">
      <c r="D342" t="s">
        <v>205</v>
      </c>
      <c r="E342" t="s">
        <v>208</v>
      </c>
    </row>
    <row r="343" spans="4:5" x14ac:dyDescent="0.25">
      <c r="D343" t="s">
        <v>209</v>
      </c>
      <c r="E343" t="s">
        <v>210</v>
      </c>
    </row>
    <row r="344" spans="4:5" x14ac:dyDescent="0.25">
      <c r="D344" t="s">
        <v>544</v>
      </c>
      <c r="E344" t="s">
        <v>547</v>
      </c>
    </row>
    <row r="345" spans="4:5" x14ac:dyDescent="0.25">
      <c r="D345" t="s">
        <v>1106</v>
      </c>
      <c r="E345" t="s">
        <v>1107</v>
      </c>
    </row>
    <row r="346" spans="4:5" x14ac:dyDescent="0.25">
      <c r="D346" t="s">
        <v>1447</v>
      </c>
      <c r="E346" t="s">
        <v>1450</v>
      </c>
    </row>
    <row r="347" spans="4:5" x14ac:dyDescent="0.25">
      <c r="D347" t="s">
        <v>1451</v>
      </c>
      <c r="E347" t="s">
        <v>1452</v>
      </c>
    </row>
    <row r="348" spans="4:5" x14ac:dyDescent="0.25">
      <c r="D348" t="s">
        <v>1453</v>
      </c>
      <c r="E348" t="s">
        <v>1454</v>
      </c>
    </row>
    <row r="349" spans="4:5" x14ac:dyDescent="0.25">
      <c r="D349" t="s">
        <v>1455</v>
      </c>
      <c r="E349" t="s">
        <v>1456</v>
      </c>
    </row>
    <row r="350" spans="4:5" x14ac:dyDescent="0.25">
      <c r="D350" t="s">
        <v>1457</v>
      </c>
      <c r="E350" t="s">
        <v>1458</v>
      </c>
    </row>
    <row r="351" spans="4:5" x14ac:dyDescent="0.25">
      <c r="D351" t="s">
        <v>1459</v>
      </c>
      <c r="E351" t="s">
        <v>1460</v>
      </c>
    </row>
    <row r="352" spans="4:5" x14ac:dyDescent="0.25">
      <c r="D352" t="s">
        <v>1461</v>
      </c>
      <c r="E352" t="s">
        <v>1462</v>
      </c>
    </row>
    <row r="353" spans="4:5" x14ac:dyDescent="0.25">
      <c r="D353" t="s">
        <v>1463</v>
      </c>
      <c r="E353" t="s">
        <v>1464</v>
      </c>
    </row>
    <row r="354" spans="4:5" x14ac:dyDescent="0.25">
      <c r="D354" t="s">
        <v>1465</v>
      </c>
      <c r="E354" t="s">
        <v>1466</v>
      </c>
    </row>
    <row r="355" spans="4:5" x14ac:dyDescent="0.25">
      <c r="D355" t="s">
        <v>1467</v>
      </c>
      <c r="E355" t="s">
        <v>1468</v>
      </c>
    </row>
    <row r="356" spans="4:5" x14ac:dyDescent="0.25">
      <c r="D356" t="s">
        <v>1469</v>
      </c>
      <c r="E356" t="s">
        <v>1470</v>
      </c>
    </row>
    <row r="357" spans="4:5" x14ac:dyDescent="0.25">
      <c r="D357" t="s">
        <v>1471</v>
      </c>
      <c r="E357" t="s">
        <v>1472</v>
      </c>
    </row>
    <row r="358" spans="4:5" x14ac:dyDescent="0.25">
      <c r="D358" t="s">
        <v>1473</v>
      </c>
      <c r="E358" t="s">
        <v>1474</v>
      </c>
    </row>
    <row r="359" spans="4:5" x14ac:dyDescent="0.25">
      <c r="D359" t="s">
        <v>1475</v>
      </c>
      <c r="E359" t="s">
        <v>1476</v>
      </c>
    </row>
    <row r="360" spans="4:5" x14ac:dyDescent="0.25">
      <c r="D360" t="s">
        <v>1481</v>
      </c>
      <c r="E360" t="s">
        <v>1482</v>
      </c>
    </row>
    <row r="361" spans="4:5" x14ac:dyDescent="0.25">
      <c r="D361" t="s">
        <v>1477</v>
      </c>
      <c r="E361" t="s">
        <v>1478</v>
      </c>
    </row>
    <row r="362" spans="4:5" x14ac:dyDescent="0.25">
      <c r="D362" t="s">
        <v>1479</v>
      </c>
      <c r="E362" t="s">
        <v>1480</v>
      </c>
    </row>
    <row r="363" spans="4:5" x14ac:dyDescent="0.25">
      <c r="D363" t="s">
        <v>268</v>
      </c>
      <c r="E363" t="s">
        <v>269</v>
      </c>
    </row>
    <row r="364" spans="4:5" x14ac:dyDescent="0.25">
      <c r="D364" t="s">
        <v>217</v>
      </c>
      <c r="E364" t="s">
        <v>220</v>
      </c>
    </row>
    <row r="365" spans="4:5" x14ac:dyDescent="0.25">
      <c r="D365" t="s">
        <v>266</v>
      </c>
      <c r="E365" t="s">
        <v>267</v>
      </c>
    </row>
    <row r="366" spans="4:5" x14ac:dyDescent="0.25">
      <c r="D366" t="s">
        <v>270</v>
      </c>
      <c r="E366" t="s">
        <v>273</v>
      </c>
    </row>
    <row r="367" spans="4:5" x14ac:dyDescent="0.25">
      <c r="D367" t="s">
        <v>1240</v>
      </c>
      <c r="E367" t="s">
        <v>1243</v>
      </c>
    </row>
    <row r="368" spans="4:5" x14ac:dyDescent="0.25">
      <c r="D368" t="s">
        <v>1244</v>
      </c>
      <c r="E368" t="s">
        <v>1245</v>
      </c>
    </row>
    <row r="369" spans="4:5" x14ac:dyDescent="0.25">
      <c r="D369" t="s">
        <v>274</v>
      </c>
      <c r="E369" t="s">
        <v>277</v>
      </c>
    </row>
    <row r="370" spans="4:5" x14ac:dyDescent="0.25">
      <c r="D370" t="s">
        <v>1704</v>
      </c>
      <c r="E370" t="s">
        <v>1707</v>
      </c>
    </row>
    <row r="371" spans="4:5" x14ac:dyDescent="0.25">
      <c r="D371" t="s">
        <v>1114</v>
      </c>
      <c r="E371" t="s">
        <v>1115</v>
      </c>
    </row>
    <row r="372" spans="4:5" x14ac:dyDescent="0.25">
      <c r="D372" t="s">
        <v>1116</v>
      </c>
      <c r="E372" t="s">
        <v>1117</v>
      </c>
    </row>
    <row r="373" spans="4:5" x14ac:dyDescent="0.25">
      <c r="D373" t="s">
        <v>1118</v>
      </c>
      <c r="E373" t="s">
        <v>1119</v>
      </c>
    </row>
    <row r="374" spans="4:5" x14ac:dyDescent="0.25">
      <c r="D374" t="s">
        <v>1108</v>
      </c>
      <c r="E374" t="s">
        <v>1111</v>
      </c>
    </row>
    <row r="375" spans="4:5" x14ac:dyDescent="0.25">
      <c r="D375" t="s">
        <v>1112</v>
      </c>
      <c r="E375" t="s">
        <v>1113</v>
      </c>
    </row>
    <row r="376" spans="4:5" x14ac:dyDescent="0.25">
      <c r="D376" t="s">
        <v>1676</v>
      </c>
      <c r="E376" t="s">
        <v>1677</v>
      </c>
    </row>
    <row r="377" spans="4:5" x14ac:dyDescent="0.25">
      <c r="D377" t="s">
        <v>1678</v>
      </c>
      <c r="E377" t="s">
        <v>1679</v>
      </c>
    </row>
    <row r="378" spans="4:5" x14ac:dyDescent="0.25">
      <c r="D378" t="s">
        <v>1669</v>
      </c>
      <c r="E378" t="s">
        <v>1672</v>
      </c>
    </row>
    <row r="379" spans="4:5" x14ac:dyDescent="0.25">
      <c r="D379" t="s">
        <v>1673</v>
      </c>
      <c r="E379" t="s">
        <v>1672</v>
      </c>
    </row>
    <row r="380" spans="4:5" x14ac:dyDescent="0.25">
      <c r="D380" t="s">
        <v>1674</v>
      </c>
      <c r="E380" t="s">
        <v>1675</v>
      </c>
    </row>
    <row r="381" spans="4:5" x14ac:dyDescent="0.25">
      <c r="D381" t="s">
        <v>550</v>
      </c>
      <c r="E381" t="s">
        <v>551</v>
      </c>
    </row>
    <row r="382" spans="4:5" x14ac:dyDescent="0.25">
      <c r="D382" t="s">
        <v>1248</v>
      </c>
      <c r="E382" t="s">
        <v>1249</v>
      </c>
    </row>
    <row r="383" spans="4:5" x14ac:dyDescent="0.25">
      <c r="D383" t="s">
        <v>1250</v>
      </c>
      <c r="E383" t="s">
        <v>1247</v>
      </c>
    </row>
    <row r="384" spans="4:5" x14ac:dyDescent="0.25">
      <c r="D384" t="s">
        <v>284</v>
      </c>
      <c r="E384" t="s">
        <v>285</v>
      </c>
    </row>
    <row r="385" spans="4:5" x14ac:dyDescent="0.25">
      <c r="D385" t="s">
        <v>286</v>
      </c>
      <c r="E385" t="s">
        <v>287</v>
      </c>
    </row>
    <row r="386" spans="4:5" x14ac:dyDescent="0.25">
      <c r="D386" t="s">
        <v>554</v>
      </c>
      <c r="E386" t="s">
        <v>555</v>
      </c>
    </row>
    <row r="387" spans="4:5" x14ac:dyDescent="0.25">
      <c r="D387" t="s">
        <v>552</v>
      </c>
      <c r="E387" t="s">
        <v>553</v>
      </c>
    </row>
    <row r="388" spans="4:5" x14ac:dyDescent="0.25">
      <c r="D388" t="s">
        <v>228</v>
      </c>
      <c r="E388" t="s">
        <v>229</v>
      </c>
    </row>
    <row r="389" spans="4:5" x14ac:dyDescent="0.25">
      <c r="D389" t="s">
        <v>230</v>
      </c>
      <c r="E389" t="s">
        <v>231</v>
      </c>
    </row>
    <row r="390" spans="4:5" x14ac:dyDescent="0.25">
      <c r="D390" t="s">
        <v>587</v>
      </c>
      <c r="E390" t="s">
        <v>588</v>
      </c>
    </row>
    <row r="391" spans="4:5" x14ac:dyDescent="0.25">
      <c r="D391" t="s">
        <v>1523</v>
      </c>
      <c r="E391" t="s">
        <v>1524</v>
      </c>
    </row>
    <row r="392" spans="4:5" x14ac:dyDescent="0.25">
      <c r="D392" t="s">
        <v>221</v>
      </c>
      <c r="E392" t="s">
        <v>224</v>
      </c>
    </row>
    <row r="393" spans="4:5" x14ac:dyDescent="0.25">
      <c r="D393" t="s">
        <v>548</v>
      </c>
      <c r="E393" t="s">
        <v>549</v>
      </c>
    </row>
    <row r="394" spans="4:5" x14ac:dyDescent="0.25">
      <c r="D394" t="s">
        <v>1246</v>
      </c>
      <c r="E394" t="s">
        <v>1247</v>
      </c>
    </row>
    <row r="395" spans="4:5" x14ac:dyDescent="0.25">
      <c r="D395" t="s">
        <v>225</v>
      </c>
      <c r="E395" t="s">
        <v>224</v>
      </c>
    </row>
    <row r="396" spans="4:5" x14ac:dyDescent="0.25">
      <c r="D396" t="s">
        <v>226</v>
      </c>
      <c r="E396" t="s">
        <v>227</v>
      </c>
    </row>
    <row r="397" spans="4:5" x14ac:dyDescent="0.25">
      <c r="D397" t="s">
        <v>589</v>
      </c>
      <c r="E397" t="s">
        <v>588</v>
      </c>
    </row>
    <row r="398" spans="4:5" x14ac:dyDescent="0.25">
      <c r="D398" t="s">
        <v>278</v>
      </c>
      <c r="E398" t="s">
        <v>279</v>
      </c>
    </row>
    <row r="399" spans="4:5" x14ac:dyDescent="0.25">
      <c r="D399" t="s">
        <v>280</v>
      </c>
      <c r="E399" t="s">
        <v>281</v>
      </c>
    </row>
    <row r="400" spans="4:5" x14ac:dyDescent="0.25">
      <c r="D400" t="s">
        <v>282</v>
      </c>
      <c r="E400" t="s">
        <v>283</v>
      </c>
    </row>
    <row r="401" spans="4:5" x14ac:dyDescent="0.25">
      <c r="D401" t="s">
        <v>460</v>
      </c>
      <c r="E401" t="s">
        <v>461</v>
      </c>
    </row>
    <row r="402" spans="4:5" x14ac:dyDescent="0.25">
      <c r="D402" t="s">
        <v>462</v>
      </c>
      <c r="E402" t="s">
        <v>463</v>
      </c>
    </row>
    <row r="403" spans="4:5" x14ac:dyDescent="0.25">
      <c r="D403" t="s">
        <v>464</v>
      </c>
      <c r="E403" t="s">
        <v>465</v>
      </c>
    </row>
    <row r="404" spans="4:5" x14ac:dyDescent="0.25">
      <c r="D404" t="s">
        <v>466</v>
      </c>
      <c r="E404" t="s">
        <v>467</v>
      </c>
    </row>
    <row r="405" spans="4:5" x14ac:dyDescent="0.25">
      <c r="D405" t="s">
        <v>468</v>
      </c>
      <c r="E405" t="s">
        <v>469</v>
      </c>
    </row>
    <row r="406" spans="4:5" x14ac:dyDescent="0.25">
      <c r="D406" t="s">
        <v>470</v>
      </c>
      <c r="E406" t="s">
        <v>471</v>
      </c>
    </row>
    <row r="407" spans="4:5" x14ac:dyDescent="0.25">
      <c r="D407" t="s">
        <v>450</v>
      </c>
      <c r="E407" t="s">
        <v>453</v>
      </c>
    </row>
    <row r="408" spans="4:5" x14ac:dyDescent="0.25">
      <c r="D408" t="s">
        <v>454</v>
      </c>
      <c r="E408" t="s">
        <v>455</v>
      </c>
    </row>
    <row r="409" spans="4:5" x14ac:dyDescent="0.25">
      <c r="D409" t="s">
        <v>456</v>
      </c>
      <c r="E409" t="s">
        <v>457</v>
      </c>
    </row>
    <row r="410" spans="4:5" x14ac:dyDescent="0.25">
      <c r="D410" t="s">
        <v>458</v>
      </c>
      <c r="E410" t="s">
        <v>459</v>
      </c>
    </row>
    <row r="411" spans="4:5" x14ac:dyDescent="0.25">
      <c r="D411" t="s">
        <v>590</v>
      </c>
      <c r="E411" t="s">
        <v>593</v>
      </c>
    </row>
    <row r="412" spans="4:5" x14ac:dyDescent="0.25">
      <c r="D412" t="s">
        <v>733</v>
      </c>
      <c r="E412" t="s">
        <v>734</v>
      </c>
    </row>
    <row r="413" spans="4:5" x14ac:dyDescent="0.25">
      <c r="D413" t="s">
        <v>1529</v>
      </c>
      <c r="E413" t="s">
        <v>1530</v>
      </c>
    </row>
    <row r="414" spans="4:5" x14ac:dyDescent="0.25">
      <c r="D414" t="s">
        <v>1531</v>
      </c>
      <c r="E414" t="s">
        <v>1532</v>
      </c>
    </row>
    <row r="415" spans="4:5" x14ac:dyDescent="0.25">
      <c r="D415" t="s">
        <v>1533</v>
      </c>
      <c r="E415" t="s">
        <v>1534</v>
      </c>
    </row>
    <row r="416" spans="4:5" x14ac:dyDescent="0.25">
      <c r="D416" t="s">
        <v>1535</v>
      </c>
      <c r="E416" t="s">
        <v>1536</v>
      </c>
    </row>
    <row r="417" spans="4:5" x14ac:dyDescent="0.25">
      <c r="D417" t="s">
        <v>1537</v>
      </c>
      <c r="E417" t="s">
        <v>1538</v>
      </c>
    </row>
    <row r="418" spans="4:5" x14ac:dyDescent="0.25">
      <c r="D418" t="s">
        <v>1539</v>
      </c>
      <c r="E418" t="s">
        <v>1540</v>
      </c>
    </row>
    <row r="419" spans="4:5" x14ac:dyDescent="0.25">
      <c r="D419" t="s">
        <v>1541</v>
      </c>
      <c r="E419" t="s">
        <v>1542</v>
      </c>
    </row>
    <row r="420" spans="4:5" x14ac:dyDescent="0.25">
      <c r="D420" t="s">
        <v>1525</v>
      </c>
      <c r="E420" t="s">
        <v>1528</v>
      </c>
    </row>
    <row r="421" spans="4:5" x14ac:dyDescent="0.25">
      <c r="D421" t="s">
        <v>1543</v>
      </c>
      <c r="E421" t="s">
        <v>1544</v>
      </c>
    </row>
    <row r="422" spans="4:5" x14ac:dyDescent="0.25">
      <c r="D422" t="s">
        <v>1545</v>
      </c>
      <c r="E422" t="s">
        <v>1546</v>
      </c>
    </row>
    <row r="423" spans="4:5" x14ac:dyDescent="0.25">
      <c r="D423" t="s">
        <v>1547</v>
      </c>
      <c r="E423" t="s">
        <v>1548</v>
      </c>
    </row>
    <row r="424" spans="4:5" x14ac:dyDescent="0.25">
      <c r="D424" t="s">
        <v>1251</v>
      </c>
      <c r="E424" t="s">
        <v>1254</v>
      </c>
    </row>
    <row r="425" spans="4:5" x14ac:dyDescent="0.25">
      <c r="D425" t="s">
        <v>1379</v>
      </c>
      <c r="E425" t="s">
        <v>1380</v>
      </c>
    </row>
    <row r="426" spans="4:5" x14ac:dyDescent="0.25">
      <c r="D426" t="s">
        <v>1381</v>
      </c>
      <c r="E426" t="s">
        <v>1382</v>
      </c>
    </row>
    <row r="427" spans="4:5" x14ac:dyDescent="0.25">
      <c r="D427" t="s">
        <v>1383</v>
      </c>
      <c r="E427" t="s">
        <v>1384</v>
      </c>
    </row>
    <row r="428" spans="4:5" x14ac:dyDescent="0.25">
      <c r="D428" t="s">
        <v>1385</v>
      </c>
      <c r="E428" t="s">
        <v>1386</v>
      </c>
    </row>
    <row r="429" spans="4:5" x14ac:dyDescent="0.25">
      <c r="D429" t="s">
        <v>1387</v>
      </c>
      <c r="E429" t="s">
        <v>1388</v>
      </c>
    </row>
    <row r="430" spans="4:5" x14ac:dyDescent="0.25">
      <c r="D430" t="s">
        <v>1389</v>
      </c>
      <c r="E430" t="s">
        <v>1390</v>
      </c>
    </row>
    <row r="431" spans="4:5" x14ac:dyDescent="0.25">
      <c r="D431" t="s">
        <v>1391</v>
      </c>
      <c r="E431" t="s">
        <v>1392</v>
      </c>
    </row>
    <row r="432" spans="4:5" x14ac:dyDescent="0.25">
      <c r="D432" t="s">
        <v>1371</v>
      </c>
      <c r="E432" t="s">
        <v>1372</v>
      </c>
    </row>
    <row r="433" spans="4:5" x14ac:dyDescent="0.25">
      <c r="D433" t="s">
        <v>1373</v>
      </c>
      <c r="E433" t="s">
        <v>1374</v>
      </c>
    </row>
    <row r="434" spans="4:5" x14ac:dyDescent="0.25">
      <c r="D434" t="s">
        <v>1375</v>
      </c>
      <c r="E434" t="s">
        <v>1376</v>
      </c>
    </row>
    <row r="435" spans="4:5" x14ac:dyDescent="0.25">
      <c r="D435" t="s">
        <v>1377</v>
      </c>
      <c r="E435" t="s">
        <v>1378</v>
      </c>
    </row>
    <row r="436" spans="4:5" x14ac:dyDescent="0.25">
      <c r="D436" t="s">
        <v>1359</v>
      </c>
      <c r="E436" t="s">
        <v>1362</v>
      </c>
    </row>
    <row r="437" spans="4:5" x14ac:dyDescent="0.25">
      <c r="D437" t="s">
        <v>1363</v>
      </c>
      <c r="E437" t="s">
        <v>1364</v>
      </c>
    </row>
    <row r="438" spans="4:5" x14ac:dyDescent="0.25">
      <c r="D438" t="s">
        <v>1365</v>
      </c>
      <c r="E438" t="s">
        <v>1366</v>
      </c>
    </row>
    <row r="439" spans="4:5" x14ac:dyDescent="0.25">
      <c r="D439" t="s">
        <v>1367</v>
      </c>
      <c r="E439" t="s">
        <v>1368</v>
      </c>
    </row>
    <row r="440" spans="4:5" x14ac:dyDescent="0.25">
      <c r="D440" t="s">
        <v>1369</v>
      </c>
      <c r="E440" t="s">
        <v>1370</v>
      </c>
    </row>
    <row r="441" spans="4:5" x14ac:dyDescent="0.25">
      <c r="D441" t="s">
        <v>534</v>
      </c>
      <c r="E441" t="s">
        <v>535</v>
      </c>
    </row>
    <row r="442" spans="4:5" x14ac:dyDescent="0.25">
      <c r="D442" t="s">
        <v>536</v>
      </c>
      <c r="E442" t="s">
        <v>537</v>
      </c>
    </row>
    <row r="443" spans="4:5" x14ac:dyDescent="0.25">
      <c r="D443" t="s">
        <v>434</v>
      </c>
      <c r="E443" t="s">
        <v>435</v>
      </c>
    </row>
    <row r="444" spans="4:5" x14ac:dyDescent="0.25">
      <c r="D444" t="s">
        <v>173</v>
      </c>
      <c r="E444" t="s">
        <v>174</v>
      </c>
    </row>
    <row r="445" spans="4:5" x14ac:dyDescent="0.25">
      <c r="D445" t="s">
        <v>532</v>
      </c>
      <c r="E445" t="s">
        <v>533</v>
      </c>
    </row>
    <row r="446" spans="4:5" x14ac:dyDescent="0.25">
      <c r="D446" t="s">
        <v>169</v>
      </c>
      <c r="E446" t="s">
        <v>172</v>
      </c>
    </row>
    <row r="447" spans="4:5" x14ac:dyDescent="0.25">
      <c r="D447" t="s">
        <v>1593</v>
      </c>
      <c r="E447" t="s">
        <v>1596</v>
      </c>
    </row>
    <row r="448" spans="4:5" x14ac:dyDescent="0.25">
      <c r="D448" t="s">
        <v>1597</v>
      </c>
      <c r="E448" t="s">
        <v>1598</v>
      </c>
    </row>
    <row r="449" spans="4:5" x14ac:dyDescent="0.25">
      <c r="D449" t="s">
        <v>1599</v>
      </c>
      <c r="E449" t="s">
        <v>1600</v>
      </c>
    </row>
    <row r="450" spans="4:5" x14ac:dyDescent="0.25">
      <c r="D450" t="s">
        <v>1601</v>
      </c>
      <c r="E450" t="s">
        <v>1602</v>
      </c>
    </row>
    <row r="451" spans="4:5" x14ac:dyDescent="0.25">
      <c r="D451" t="s">
        <v>1603</v>
      </c>
      <c r="E451" t="s">
        <v>1604</v>
      </c>
    </row>
    <row r="452" spans="4:5" x14ac:dyDescent="0.25">
      <c r="D452" t="s">
        <v>1605</v>
      </c>
      <c r="E452" t="s">
        <v>1606</v>
      </c>
    </row>
    <row r="453" spans="4:5" x14ac:dyDescent="0.25">
      <c r="D453" t="s">
        <v>812</v>
      </c>
      <c r="E453" t="s">
        <v>815</v>
      </c>
    </row>
    <row r="454" spans="4:5" x14ac:dyDescent="0.25">
      <c r="D454" t="s">
        <v>1178</v>
      </c>
      <c r="E454" t="s">
        <v>1179</v>
      </c>
    </row>
    <row r="455" spans="4:5" x14ac:dyDescent="0.25">
      <c r="D455" t="s">
        <v>1180</v>
      </c>
      <c r="E455" t="s">
        <v>1181</v>
      </c>
    </row>
    <row r="456" spans="4:5" x14ac:dyDescent="0.25">
      <c r="D456" t="s">
        <v>1182</v>
      </c>
      <c r="E456" t="s">
        <v>1183</v>
      </c>
    </row>
    <row r="457" spans="4:5" x14ac:dyDescent="0.25">
      <c r="D457" t="s">
        <v>1184</v>
      </c>
      <c r="E457" t="s">
        <v>1185</v>
      </c>
    </row>
    <row r="458" spans="4:5" x14ac:dyDescent="0.25">
      <c r="D458" t="s">
        <v>1120</v>
      </c>
      <c r="E458" t="s">
        <v>1121</v>
      </c>
    </row>
    <row r="459" spans="4:5" x14ac:dyDescent="0.25">
      <c r="D459" t="s">
        <v>1186</v>
      </c>
      <c r="E459" t="s">
        <v>1187</v>
      </c>
    </row>
    <row r="460" spans="4:5" x14ac:dyDescent="0.25">
      <c r="D460" t="s">
        <v>1188</v>
      </c>
      <c r="E460" t="s">
        <v>1189</v>
      </c>
    </row>
    <row r="461" spans="4:5" x14ac:dyDescent="0.25">
      <c r="D461" t="s">
        <v>938</v>
      </c>
      <c r="E461" t="s">
        <v>941</v>
      </c>
    </row>
    <row r="462" spans="4:5" x14ac:dyDescent="0.25">
      <c r="D462" t="s">
        <v>942</v>
      </c>
      <c r="E462" t="s">
        <v>943</v>
      </c>
    </row>
    <row r="463" spans="4:5" x14ac:dyDescent="0.25">
      <c r="D463" t="s">
        <v>944</v>
      </c>
      <c r="E463" t="s">
        <v>945</v>
      </c>
    </row>
    <row r="464" spans="4:5" x14ac:dyDescent="0.25">
      <c r="D464" t="s">
        <v>946</v>
      </c>
      <c r="E464" t="s">
        <v>947</v>
      </c>
    </row>
    <row r="465" spans="4:5" x14ac:dyDescent="0.25">
      <c r="D465" t="s">
        <v>948</v>
      </c>
      <c r="E465" t="s">
        <v>949</v>
      </c>
    </row>
    <row r="466" spans="4:5" x14ac:dyDescent="0.25">
      <c r="D466" t="s">
        <v>950</v>
      </c>
      <c r="E466" t="s">
        <v>951</v>
      </c>
    </row>
    <row r="467" spans="4:5" x14ac:dyDescent="0.25">
      <c r="D467" t="s">
        <v>952</v>
      </c>
      <c r="E467" t="s">
        <v>953</v>
      </c>
    </row>
    <row r="468" spans="4:5" x14ac:dyDescent="0.25">
      <c r="D468" t="s">
        <v>954</v>
      </c>
      <c r="E468" t="s">
        <v>955</v>
      </c>
    </row>
    <row r="469" spans="4:5" x14ac:dyDescent="0.25">
      <c r="D469" t="s">
        <v>1050</v>
      </c>
      <c r="E469" t="s">
        <v>1051</v>
      </c>
    </row>
    <row r="470" spans="4:5" x14ac:dyDescent="0.25">
      <c r="D470" t="s">
        <v>1052</v>
      </c>
      <c r="E470" t="s">
        <v>1053</v>
      </c>
    </row>
    <row r="471" spans="4:5" x14ac:dyDescent="0.25">
      <c r="D471" t="s">
        <v>1054</v>
      </c>
      <c r="E471" t="s">
        <v>1055</v>
      </c>
    </row>
    <row r="472" spans="4:5" x14ac:dyDescent="0.25">
      <c r="D472" t="s">
        <v>1056</v>
      </c>
      <c r="E472" t="s">
        <v>1057</v>
      </c>
    </row>
    <row r="473" spans="4:5" x14ac:dyDescent="0.25">
      <c r="D473" t="s">
        <v>1058</v>
      </c>
      <c r="E473" t="s">
        <v>1059</v>
      </c>
    </row>
    <row r="474" spans="4:5" x14ac:dyDescent="0.25">
      <c r="D474" t="s">
        <v>1060</v>
      </c>
      <c r="E474" t="s">
        <v>1061</v>
      </c>
    </row>
    <row r="475" spans="4:5" x14ac:dyDescent="0.25">
      <c r="D475" t="s">
        <v>1062</v>
      </c>
      <c r="E475" t="s">
        <v>1063</v>
      </c>
    </row>
    <row r="476" spans="4:5" x14ac:dyDescent="0.25">
      <c r="D476" t="s">
        <v>1064</v>
      </c>
      <c r="E476" t="s">
        <v>1065</v>
      </c>
    </row>
    <row r="477" spans="4:5" x14ac:dyDescent="0.25">
      <c r="D477" t="s">
        <v>1066</v>
      </c>
      <c r="E477" t="s">
        <v>1067</v>
      </c>
    </row>
    <row r="478" spans="4:5" x14ac:dyDescent="0.25">
      <c r="D478" t="s">
        <v>1068</v>
      </c>
      <c r="E478" t="s">
        <v>1069</v>
      </c>
    </row>
    <row r="479" spans="4:5" x14ac:dyDescent="0.25">
      <c r="D479" t="s">
        <v>1122</v>
      </c>
      <c r="E479" t="s">
        <v>1123</v>
      </c>
    </row>
    <row r="480" spans="4:5" x14ac:dyDescent="0.25">
      <c r="D480" t="s">
        <v>1124</v>
      </c>
      <c r="E480" t="s">
        <v>1125</v>
      </c>
    </row>
    <row r="481" spans="4:5" x14ac:dyDescent="0.25">
      <c r="D481" t="s">
        <v>1126</v>
      </c>
      <c r="E481" t="s">
        <v>1127</v>
      </c>
    </row>
    <row r="482" spans="4:5" x14ac:dyDescent="0.25">
      <c r="D482" t="s">
        <v>1128</v>
      </c>
      <c r="E482" t="s">
        <v>1129</v>
      </c>
    </row>
    <row r="483" spans="4:5" x14ac:dyDescent="0.25">
      <c r="D483" t="s">
        <v>1130</v>
      </c>
      <c r="E483" t="s">
        <v>1131</v>
      </c>
    </row>
    <row r="484" spans="4:5" x14ac:dyDescent="0.25">
      <c r="D484" t="s">
        <v>1132</v>
      </c>
      <c r="E484" t="s">
        <v>1133</v>
      </c>
    </row>
    <row r="485" spans="4:5" x14ac:dyDescent="0.25">
      <c r="D485" t="s">
        <v>1134</v>
      </c>
      <c r="E485" t="s">
        <v>1135</v>
      </c>
    </row>
    <row r="486" spans="4:5" x14ac:dyDescent="0.25">
      <c r="D486" t="s">
        <v>1136</v>
      </c>
      <c r="E486" t="s">
        <v>1137</v>
      </c>
    </row>
    <row r="487" spans="4:5" x14ac:dyDescent="0.25">
      <c r="D487" t="s">
        <v>1138</v>
      </c>
      <c r="E487" t="s">
        <v>1139</v>
      </c>
    </row>
    <row r="488" spans="4:5" x14ac:dyDescent="0.25">
      <c r="D488" t="s">
        <v>1140</v>
      </c>
      <c r="E488" t="s">
        <v>1141</v>
      </c>
    </row>
    <row r="489" spans="4:5" x14ac:dyDescent="0.25">
      <c r="D489" t="s">
        <v>1142</v>
      </c>
      <c r="E489" t="s">
        <v>1143</v>
      </c>
    </row>
    <row r="490" spans="4:5" x14ac:dyDescent="0.25">
      <c r="D490" t="s">
        <v>1144</v>
      </c>
      <c r="E490" t="s">
        <v>1145</v>
      </c>
    </row>
    <row r="491" spans="4:5" x14ac:dyDescent="0.25">
      <c r="D491" t="s">
        <v>1146</v>
      </c>
      <c r="E491" t="s">
        <v>1147</v>
      </c>
    </row>
    <row r="492" spans="4:5" x14ac:dyDescent="0.25">
      <c r="D492" t="s">
        <v>1148</v>
      </c>
      <c r="E492" t="s">
        <v>1149</v>
      </c>
    </row>
    <row r="493" spans="4:5" x14ac:dyDescent="0.25">
      <c r="D493" t="s">
        <v>1150</v>
      </c>
      <c r="E493" t="s">
        <v>1151</v>
      </c>
    </row>
    <row r="494" spans="4:5" x14ac:dyDescent="0.25">
      <c r="D494" t="s">
        <v>1152</v>
      </c>
      <c r="E494" t="s">
        <v>1153</v>
      </c>
    </row>
    <row r="495" spans="4:5" x14ac:dyDescent="0.25">
      <c r="D495" t="s">
        <v>1154</v>
      </c>
      <c r="E495" t="s">
        <v>1155</v>
      </c>
    </row>
    <row r="496" spans="4:5" x14ac:dyDescent="0.25">
      <c r="D496" t="s">
        <v>1156</v>
      </c>
      <c r="E496" t="s">
        <v>1157</v>
      </c>
    </row>
    <row r="497" spans="4:5" x14ac:dyDescent="0.25">
      <c r="D497" t="s">
        <v>1158</v>
      </c>
      <c r="E497" t="s">
        <v>1159</v>
      </c>
    </row>
    <row r="498" spans="4:5" x14ac:dyDescent="0.25">
      <c r="D498" t="s">
        <v>1160</v>
      </c>
      <c r="E498" t="s">
        <v>1161</v>
      </c>
    </row>
    <row r="499" spans="4:5" x14ac:dyDescent="0.25">
      <c r="D499" t="s">
        <v>1162</v>
      </c>
      <c r="E499" t="s">
        <v>1163</v>
      </c>
    </row>
    <row r="500" spans="4:5" x14ac:dyDescent="0.25">
      <c r="D500" t="s">
        <v>1164</v>
      </c>
      <c r="E500" t="s">
        <v>1165</v>
      </c>
    </row>
    <row r="501" spans="4:5" x14ac:dyDescent="0.25">
      <c r="D501" t="s">
        <v>1166</v>
      </c>
      <c r="E501" t="s">
        <v>1167</v>
      </c>
    </row>
    <row r="502" spans="4:5" x14ac:dyDescent="0.25">
      <c r="D502" t="s">
        <v>1168</v>
      </c>
      <c r="E502" t="s">
        <v>1169</v>
      </c>
    </row>
    <row r="503" spans="4:5" x14ac:dyDescent="0.25">
      <c r="D503" t="s">
        <v>1170</v>
      </c>
      <c r="E503" t="s">
        <v>1171</v>
      </c>
    </row>
    <row r="504" spans="4:5" x14ac:dyDescent="0.25">
      <c r="D504" t="s">
        <v>1172</v>
      </c>
      <c r="E504" t="s">
        <v>1173</v>
      </c>
    </row>
    <row r="505" spans="4:5" x14ac:dyDescent="0.25">
      <c r="D505" t="s">
        <v>1174</v>
      </c>
      <c r="E505" t="s">
        <v>1175</v>
      </c>
    </row>
    <row r="506" spans="4:5" x14ac:dyDescent="0.25">
      <c r="D506" t="s">
        <v>1176</v>
      </c>
      <c r="E506" t="s">
        <v>1177</v>
      </c>
    </row>
    <row r="507" spans="4:5" x14ac:dyDescent="0.25">
      <c r="D507" t="s">
        <v>881</v>
      </c>
      <c r="E507" t="s">
        <v>882</v>
      </c>
    </row>
    <row r="508" spans="4:5" x14ac:dyDescent="0.25">
      <c r="D508" t="s">
        <v>538</v>
      </c>
      <c r="E508" t="s">
        <v>539</v>
      </c>
    </row>
    <row r="509" spans="4:5" x14ac:dyDescent="0.25">
      <c r="D509" t="s">
        <v>185</v>
      </c>
      <c r="E509" t="s">
        <v>186</v>
      </c>
    </row>
    <row r="510" spans="4:5" x14ac:dyDescent="0.25">
      <c r="D510" t="s">
        <v>187</v>
      </c>
      <c r="E510" t="s">
        <v>188</v>
      </c>
    </row>
    <row r="511" spans="4:5" x14ac:dyDescent="0.25">
      <c r="D511" t="s">
        <v>189</v>
      </c>
      <c r="E511" t="s">
        <v>190</v>
      </c>
    </row>
    <row r="512" spans="4:5" x14ac:dyDescent="0.25">
      <c r="D512" t="s">
        <v>175</v>
      </c>
      <c r="E512" t="s">
        <v>178</v>
      </c>
    </row>
    <row r="513" spans="4:5" x14ac:dyDescent="0.25">
      <c r="D513" t="s">
        <v>876</v>
      </c>
      <c r="E513" t="s">
        <v>877</v>
      </c>
    </row>
    <row r="514" spans="4:5" x14ac:dyDescent="0.25">
      <c r="D514" t="s">
        <v>883</v>
      </c>
      <c r="E514" t="s">
        <v>884</v>
      </c>
    </row>
    <row r="515" spans="4:5" x14ac:dyDescent="0.25">
      <c r="D515" t="s">
        <v>735</v>
      </c>
      <c r="E515" t="s">
        <v>736</v>
      </c>
    </row>
    <row r="516" spans="4:5" x14ac:dyDescent="0.25">
      <c r="D516" t="s">
        <v>1549</v>
      </c>
      <c r="E516" t="s">
        <v>1550</v>
      </c>
    </row>
    <row r="517" spans="4:5" x14ac:dyDescent="0.25">
      <c r="D517" t="s">
        <v>436</v>
      </c>
      <c r="E517" t="s">
        <v>437</v>
      </c>
    </row>
    <row r="518" spans="4:5" x14ac:dyDescent="0.25">
      <c r="D518" t="s">
        <v>360</v>
      </c>
      <c r="E518" t="s">
        <v>361</v>
      </c>
    </row>
    <row r="519" spans="4:5" x14ac:dyDescent="0.25">
      <c r="D519" t="s">
        <v>885</v>
      </c>
      <c r="E519" t="s">
        <v>886</v>
      </c>
    </row>
    <row r="520" spans="4:5" x14ac:dyDescent="0.25">
      <c r="D520" t="s">
        <v>887</v>
      </c>
      <c r="E520" t="s">
        <v>888</v>
      </c>
    </row>
    <row r="521" spans="4:5" x14ac:dyDescent="0.25">
      <c r="D521" t="s">
        <v>889</v>
      </c>
      <c r="E521" t="s">
        <v>890</v>
      </c>
    </row>
    <row r="522" spans="4:5" x14ac:dyDescent="0.25">
      <c r="D522" t="s">
        <v>891</v>
      </c>
      <c r="E522" t="s">
        <v>892</v>
      </c>
    </row>
    <row r="523" spans="4:5" x14ac:dyDescent="0.25">
      <c r="D523" t="s">
        <v>878</v>
      </c>
      <c r="E523" t="s">
        <v>879</v>
      </c>
    </row>
    <row r="524" spans="4:5" x14ac:dyDescent="0.25">
      <c r="D524" t="s">
        <v>179</v>
      </c>
      <c r="E524" t="s">
        <v>180</v>
      </c>
    </row>
    <row r="525" spans="4:5" x14ac:dyDescent="0.25">
      <c r="D525" t="s">
        <v>181</v>
      </c>
      <c r="E525" t="s">
        <v>182</v>
      </c>
    </row>
    <row r="526" spans="4:5" x14ac:dyDescent="0.25">
      <c r="D526" t="s">
        <v>183</v>
      </c>
      <c r="E526" t="s">
        <v>184</v>
      </c>
    </row>
    <row r="527" spans="4:5" x14ac:dyDescent="0.25">
      <c r="D527" t="s">
        <v>880</v>
      </c>
      <c r="E527" t="s">
        <v>877</v>
      </c>
    </row>
    <row r="528" spans="4:5" x14ac:dyDescent="0.25">
      <c r="D528" t="s">
        <v>737</v>
      </c>
      <c r="E528" t="s">
        <v>738</v>
      </c>
    </row>
    <row r="529" spans="4:5" x14ac:dyDescent="0.25">
      <c r="D529" t="s">
        <v>358</v>
      </c>
      <c r="E529" t="s">
        <v>359</v>
      </c>
    </row>
    <row r="530" spans="4:5" x14ac:dyDescent="0.25">
      <c r="D530" t="s">
        <v>771</v>
      </c>
      <c r="E530" t="s">
        <v>772</v>
      </c>
    </row>
    <row r="531" spans="4:5" x14ac:dyDescent="0.25">
      <c r="D531" t="s">
        <v>773</v>
      </c>
      <c r="E531" t="s">
        <v>770</v>
      </c>
    </row>
    <row r="532" spans="4:5" x14ac:dyDescent="0.25">
      <c r="D532" t="s">
        <v>774</v>
      </c>
      <c r="E532" t="s">
        <v>775</v>
      </c>
    </row>
    <row r="533" spans="4:5" x14ac:dyDescent="0.25">
      <c r="D533" t="s">
        <v>776</v>
      </c>
      <c r="E533" t="s">
        <v>777</v>
      </c>
    </row>
    <row r="534" spans="4:5" x14ac:dyDescent="0.25">
      <c r="D534" t="s">
        <v>778</v>
      </c>
      <c r="E534" t="s">
        <v>779</v>
      </c>
    </row>
    <row r="535" spans="4:5" x14ac:dyDescent="0.25">
      <c r="D535" t="s">
        <v>739</v>
      </c>
      <c r="E535" t="s">
        <v>740</v>
      </c>
    </row>
    <row r="536" spans="4:5" x14ac:dyDescent="0.25">
      <c r="D536" t="s">
        <v>741</v>
      </c>
      <c r="E536" t="s">
        <v>742</v>
      </c>
    </row>
    <row r="537" spans="4:5" x14ac:dyDescent="0.25">
      <c r="D537" t="s">
        <v>743</v>
      </c>
      <c r="E537" t="s">
        <v>744</v>
      </c>
    </row>
    <row r="538" spans="4:5" x14ac:dyDescent="0.25">
      <c r="D538" t="s">
        <v>745</v>
      </c>
      <c r="E538" t="s">
        <v>746</v>
      </c>
    </row>
    <row r="539" spans="4:5" x14ac:dyDescent="0.25">
      <c r="D539" t="s">
        <v>747</v>
      </c>
      <c r="E539" t="s">
        <v>748</v>
      </c>
    </row>
    <row r="540" spans="4:5" x14ac:dyDescent="0.25">
      <c r="D540" t="s">
        <v>749</v>
      </c>
      <c r="E540" t="s">
        <v>750</v>
      </c>
    </row>
    <row r="541" spans="4:5" x14ac:dyDescent="0.25">
      <c r="D541" t="s">
        <v>751</v>
      </c>
      <c r="E541" t="s">
        <v>752</v>
      </c>
    </row>
    <row r="542" spans="4:5" x14ac:dyDescent="0.25">
      <c r="D542" t="s">
        <v>753</v>
      </c>
      <c r="E542" t="s">
        <v>754</v>
      </c>
    </row>
    <row r="543" spans="4:5" x14ac:dyDescent="0.25">
      <c r="D543" t="s">
        <v>755</v>
      </c>
      <c r="E543" t="s">
        <v>756</v>
      </c>
    </row>
    <row r="544" spans="4:5" x14ac:dyDescent="0.25">
      <c r="D544" t="s">
        <v>767</v>
      </c>
      <c r="E544" t="s">
        <v>768</v>
      </c>
    </row>
    <row r="545" spans="4:5" x14ac:dyDescent="0.25">
      <c r="D545" t="s">
        <v>690</v>
      </c>
      <c r="E545" t="s">
        <v>691</v>
      </c>
    </row>
    <row r="546" spans="4:5" x14ac:dyDescent="0.25">
      <c r="D546" t="s">
        <v>757</v>
      </c>
      <c r="E546" t="s">
        <v>758</v>
      </c>
    </row>
    <row r="547" spans="4:5" x14ac:dyDescent="0.25">
      <c r="D547" t="s">
        <v>759</v>
      </c>
      <c r="E547" t="s">
        <v>760</v>
      </c>
    </row>
    <row r="548" spans="4:5" x14ac:dyDescent="0.25">
      <c r="D548" t="s">
        <v>761</v>
      </c>
      <c r="E548" t="s">
        <v>762</v>
      </c>
    </row>
    <row r="549" spans="4:5" x14ac:dyDescent="0.25">
      <c r="D549" t="s">
        <v>763</v>
      </c>
      <c r="E549" t="s">
        <v>764</v>
      </c>
    </row>
    <row r="550" spans="4:5" x14ac:dyDescent="0.25">
      <c r="D550" t="s">
        <v>765</v>
      </c>
      <c r="E550" t="s">
        <v>766</v>
      </c>
    </row>
    <row r="551" spans="4:5" x14ac:dyDescent="0.25">
      <c r="D551" t="s">
        <v>769</v>
      </c>
      <c r="E551" t="s">
        <v>770</v>
      </c>
    </row>
    <row r="552" spans="4:5" x14ac:dyDescent="0.25">
      <c r="D552" t="s">
        <v>780</v>
      </c>
      <c r="E552" t="s">
        <v>781</v>
      </c>
    </row>
    <row r="553" spans="4:5" x14ac:dyDescent="0.25">
      <c r="D553" t="s">
        <v>782</v>
      </c>
      <c r="E553" t="s">
        <v>783</v>
      </c>
    </row>
    <row r="554" spans="4:5" x14ac:dyDescent="0.25">
      <c r="D554" t="s">
        <v>784</v>
      </c>
      <c r="E554" t="s">
        <v>785</v>
      </c>
    </row>
    <row r="555" spans="4:5" x14ac:dyDescent="0.25">
      <c r="D555" t="s">
        <v>786</v>
      </c>
      <c r="E555" t="s">
        <v>787</v>
      </c>
    </row>
    <row r="556" spans="4:5" x14ac:dyDescent="0.25">
      <c r="D556" t="s">
        <v>788</v>
      </c>
      <c r="E556" t="s">
        <v>789</v>
      </c>
    </row>
    <row r="557" spans="4:5" x14ac:dyDescent="0.25">
      <c r="D557" t="s">
        <v>790</v>
      </c>
      <c r="E557" t="s">
        <v>791</v>
      </c>
    </row>
    <row r="558" spans="4:5" x14ac:dyDescent="0.25">
      <c r="D558" t="s">
        <v>792</v>
      </c>
      <c r="E558" t="s">
        <v>793</v>
      </c>
    </row>
    <row r="559" spans="4:5" x14ac:dyDescent="0.25">
      <c r="D559" t="s">
        <v>794</v>
      </c>
      <c r="E559" t="s">
        <v>795</v>
      </c>
    </row>
    <row r="560" spans="4:5" x14ac:dyDescent="0.25">
      <c r="D560" t="s">
        <v>692</v>
      </c>
      <c r="E560" t="s">
        <v>693</v>
      </c>
    </row>
    <row r="561" spans="4:5" x14ac:dyDescent="0.25">
      <c r="D561" t="s">
        <v>796</v>
      </c>
      <c r="E561" t="s">
        <v>797</v>
      </c>
    </row>
    <row r="562" spans="4:5" x14ac:dyDescent="0.25">
      <c r="D562" t="s">
        <v>576</v>
      </c>
      <c r="E562" t="s">
        <v>579</v>
      </c>
    </row>
    <row r="563" spans="4:5" x14ac:dyDescent="0.25">
      <c r="D563" t="s">
        <v>678</v>
      </c>
      <c r="E563" t="s">
        <v>679</v>
      </c>
    </row>
    <row r="564" spans="4:5" x14ac:dyDescent="0.25">
      <c r="D564" t="s">
        <v>680</v>
      </c>
      <c r="E564" t="s">
        <v>681</v>
      </c>
    </row>
    <row r="565" spans="4:5" x14ac:dyDescent="0.25">
      <c r="D565" t="s">
        <v>682</v>
      </c>
      <c r="E565" t="s">
        <v>683</v>
      </c>
    </row>
    <row r="566" spans="4:5" x14ac:dyDescent="0.25">
      <c r="D566" t="s">
        <v>684</v>
      </c>
      <c r="E566" t="s">
        <v>685</v>
      </c>
    </row>
    <row r="567" spans="4:5" x14ac:dyDescent="0.25">
      <c r="D567" t="s">
        <v>686</v>
      </c>
      <c r="E567" t="s">
        <v>687</v>
      </c>
    </row>
    <row r="568" spans="4:5" x14ac:dyDescent="0.25">
      <c r="D568" t="s">
        <v>688</v>
      </c>
      <c r="E568" t="s">
        <v>689</v>
      </c>
    </row>
    <row r="569" spans="4:5" x14ac:dyDescent="0.25">
      <c r="D569" t="s">
        <v>694</v>
      </c>
      <c r="E569" t="s">
        <v>697</v>
      </c>
    </row>
    <row r="570" spans="4:5" x14ac:dyDescent="0.25">
      <c r="D570" t="s">
        <v>698</v>
      </c>
      <c r="E570" t="s">
        <v>699</v>
      </c>
    </row>
    <row r="571" spans="4:5" x14ac:dyDescent="0.25">
      <c r="D571" t="s">
        <v>700</v>
      </c>
      <c r="E571" t="s">
        <v>701</v>
      </c>
    </row>
    <row r="572" spans="4:5" x14ac:dyDescent="0.25">
      <c r="D572" t="s">
        <v>702</v>
      </c>
      <c r="E572" t="s">
        <v>703</v>
      </c>
    </row>
    <row r="573" spans="4:5" x14ac:dyDescent="0.25">
      <c r="D573" t="s">
        <v>1551</v>
      </c>
      <c r="E573" t="s">
        <v>1554</v>
      </c>
    </row>
    <row r="574" spans="4:5" x14ac:dyDescent="0.25">
      <c r="D574" t="s">
        <v>346</v>
      </c>
      <c r="E574" t="s">
        <v>349</v>
      </c>
    </row>
    <row r="575" spans="4:5" x14ac:dyDescent="0.25">
      <c r="D575" t="s">
        <v>704</v>
      </c>
      <c r="E575" t="s">
        <v>705</v>
      </c>
    </row>
    <row r="576" spans="4:5" x14ac:dyDescent="0.25">
      <c r="D576" t="s">
        <v>350</v>
      </c>
      <c r="E576" t="s">
        <v>351</v>
      </c>
    </row>
    <row r="577" spans="4:5" x14ac:dyDescent="0.25">
      <c r="D577" t="s">
        <v>1680</v>
      </c>
      <c r="E577" t="s">
        <v>1683</v>
      </c>
    </row>
    <row r="578" spans="4:5" x14ac:dyDescent="0.25">
      <c r="D578" t="s">
        <v>706</v>
      </c>
      <c r="E578" t="s">
        <v>709</v>
      </c>
    </row>
    <row r="579" spans="4:5" x14ac:dyDescent="0.25">
      <c r="D579" t="s">
        <v>710</v>
      </c>
      <c r="E579" t="s">
        <v>711</v>
      </c>
    </row>
    <row r="580" spans="4:5" x14ac:dyDescent="0.25">
      <c r="D580" t="s">
        <v>712</v>
      </c>
      <c r="E580" t="s">
        <v>711</v>
      </c>
    </row>
    <row r="581" spans="4:5" x14ac:dyDescent="0.25">
      <c r="D581" t="s">
        <v>1198</v>
      </c>
      <c r="E581" t="s">
        <v>1201</v>
      </c>
    </row>
    <row r="582" spans="4:5" x14ac:dyDescent="0.25">
      <c r="D582" t="s">
        <v>1202</v>
      </c>
      <c r="E582" t="s">
        <v>1203</v>
      </c>
    </row>
    <row r="583" spans="4:5" x14ac:dyDescent="0.25">
      <c r="D583" t="s">
        <v>1204</v>
      </c>
      <c r="E583" t="s">
        <v>1205</v>
      </c>
    </row>
    <row r="584" spans="4:5" x14ac:dyDescent="0.25">
      <c r="D584" t="s">
        <v>116</v>
      </c>
      <c r="E584" t="s">
        <v>119</v>
      </c>
    </row>
    <row r="585" spans="4:5" x14ac:dyDescent="0.25">
      <c r="D585" t="s">
        <v>120</v>
      </c>
      <c r="E585" t="s">
        <v>121</v>
      </c>
    </row>
    <row r="586" spans="4:5" x14ac:dyDescent="0.25">
      <c r="D586" t="s">
        <v>122</v>
      </c>
      <c r="E586" t="s">
        <v>123</v>
      </c>
    </row>
    <row r="587" spans="4:5" x14ac:dyDescent="0.25">
      <c r="D587" t="s">
        <v>124</v>
      </c>
      <c r="E587" t="s">
        <v>125</v>
      </c>
    </row>
    <row r="588" spans="4:5" x14ac:dyDescent="0.25">
      <c r="D588" t="s">
        <v>713</v>
      </c>
      <c r="E588" t="s">
        <v>716</v>
      </c>
    </row>
    <row r="589" spans="4:5" x14ac:dyDescent="0.25">
      <c r="D589" t="s">
        <v>717</v>
      </c>
      <c r="E589" t="s">
        <v>718</v>
      </c>
    </row>
    <row r="590" spans="4:5" x14ac:dyDescent="0.25">
      <c r="D590" t="s">
        <v>1555</v>
      </c>
      <c r="E590" t="s">
        <v>1558</v>
      </c>
    </row>
    <row r="591" spans="4:5" x14ac:dyDescent="0.25">
      <c r="D591" t="s">
        <v>1559</v>
      </c>
      <c r="E591" t="s">
        <v>1560</v>
      </c>
    </row>
    <row r="592" spans="4:5" x14ac:dyDescent="0.25">
      <c r="D592" t="s">
        <v>1561</v>
      </c>
      <c r="E592" t="s">
        <v>1562</v>
      </c>
    </row>
    <row r="593" spans="4:5" x14ac:dyDescent="0.25">
      <c r="D593" t="s">
        <v>1563</v>
      </c>
      <c r="E593" t="s">
        <v>1564</v>
      </c>
    </row>
    <row r="594" spans="4:5" x14ac:dyDescent="0.25">
      <c r="D594" t="s">
        <v>1565</v>
      </c>
      <c r="E594" t="s">
        <v>1566</v>
      </c>
    </row>
    <row r="595" spans="4:5" x14ac:dyDescent="0.25">
      <c r="D595" t="s">
        <v>1567</v>
      </c>
      <c r="E595" t="s">
        <v>1568</v>
      </c>
    </row>
    <row r="596" spans="4:5" x14ac:dyDescent="0.25">
      <c r="D596" t="s">
        <v>1569</v>
      </c>
      <c r="E596" t="s">
        <v>1570</v>
      </c>
    </row>
    <row r="597" spans="4:5" x14ac:dyDescent="0.25">
      <c r="D597" t="s">
        <v>1571</v>
      </c>
      <c r="E597" t="s">
        <v>1572</v>
      </c>
    </row>
    <row r="598" spans="4:5" x14ac:dyDescent="0.25">
      <c r="D598" t="s">
        <v>1684</v>
      </c>
      <c r="E598" t="s">
        <v>1685</v>
      </c>
    </row>
    <row r="599" spans="4:5" x14ac:dyDescent="0.25">
      <c r="D599" t="s">
        <v>1686</v>
      </c>
      <c r="E599" t="s">
        <v>1687</v>
      </c>
    </row>
    <row r="600" spans="4:5" x14ac:dyDescent="0.25">
      <c r="D600" t="s">
        <v>126</v>
      </c>
      <c r="E600" t="s">
        <v>129</v>
      </c>
    </row>
    <row r="601" spans="4:5" x14ac:dyDescent="0.25">
      <c r="D601" t="s">
        <v>1573</v>
      </c>
      <c r="E601" t="s">
        <v>1574</v>
      </c>
    </row>
    <row r="602" spans="4:5" x14ac:dyDescent="0.25">
      <c r="D602" t="s">
        <v>1575</v>
      </c>
      <c r="E602" t="s">
        <v>1576</v>
      </c>
    </row>
    <row r="603" spans="4:5" x14ac:dyDescent="0.25">
      <c r="D603" t="s">
        <v>1688</v>
      </c>
      <c r="E603" t="s">
        <v>1689</v>
      </c>
    </row>
    <row r="604" spans="4:5" x14ac:dyDescent="0.25">
      <c r="D604" t="s">
        <v>1690</v>
      </c>
      <c r="E604" t="s">
        <v>1691</v>
      </c>
    </row>
    <row r="605" spans="4:5" x14ac:dyDescent="0.25">
      <c r="D605" t="s">
        <v>1692</v>
      </c>
      <c r="E605" t="s">
        <v>1695</v>
      </c>
    </row>
    <row r="606" spans="4:5" x14ac:dyDescent="0.25">
      <c r="D606" t="s">
        <v>130</v>
      </c>
      <c r="E606" t="s">
        <v>133</v>
      </c>
    </row>
    <row r="607" spans="4:5" x14ac:dyDescent="0.25">
      <c r="D607" t="s">
        <v>134</v>
      </c>
      <c r="E607" t="s">
        <v>137</v>
      </c>
    </row>
    <row r="608" spans="4:5" x14ac:dyDescent="0.25">
      <c r="D608" t="s">
        <v>138</v>
      </c>
      <c r="E608" t="s">
        <v>139</v>
      </c>
    </row>
    <row r="609" spans="4:5" x14ac:dyDescent="0.25">
      <c r="D609" t="s">
        <v>141</v>
      </c>
      <c r="E609" t="s">
        <v>142</v>
      </c>
    </row>
    <row r="610" spans="4:5" x14ac:dyDescent="0.25">
      <c r="D610" t="s">
        <v>140</v>
      </c>
      <c r="E610" t="s">
        <v>139</v>
      </c>
    </row>
    <row r="611" spans="4:5" x14ac:dyDescent="0.25">
      <c r="D611" t="s">
        <v>1070</v>
      </c>
      <c r="E611" t="s">
        <v>1073</v>
      </c>
    </row>
    <row r="612" spans="4:5" x14ac:dyDescent="0.25">
      <c r="D612" t="s">
        <v>1074</v>
      </c>
      <c r="E612" t="s">
        <v>1075</v>
      </c>
    </row>
    <row r="613" spans="4:5" x14ac:dyDescent="0.25">
      <c r="D613" t="s">
        <v>1076</v>
      </c>
      <c r="E613" t="s">
        <v>1077</v>
      </c>
    </row>
    <row r="614" spans="4:5" x14ac:dyDescent="0.25">
      <c r="D614" t="s">
        <v>1084</v>
      </c>
      <c r="E614" t="s">
        <v>1085</v>
      </c>
    </row>
    <row r="615" spans="4:5" x14ac:dyDescent="0.25">
      <c r="D615" t="s">
        <v>1078</v>
      </c>
      <c r="E615" t="s">
        <v>1079</v>
      </c>
    </row>
    <row r="616" spans="4:5" x14ac:dyDescent="0.25">
      <c r="D616" t="s">
        <v>1080</v>
      </c>
      <c r="E616" t="s">
        <v>1081</v>
      </c>
    </row>
    <row r="617" spans="4:5" x14ac:dyDescent="0.25">
      <c r="D617" t="s">
        <v>1082</v>
      </c>
      <c r="E617" t="s">
        <v>1083</v>
      </c>
    </row>
    <row r="618" spans="4:5" x14ac:dyDescent="0.25">
      <c r="D618" t="s">
        <v>800</v>
      </c>
      <c r="E618" t="s">
        <v>803</v>
      </c>
    </row>
    <row r="619" spans="4:5" x14ac:dyDescent="0.25">
      <c r="D619" t="s">
        <v>868</v>
      </c>
      <c r="E619" t="s">
        <v>869</v>
      </c>
    </row>
    <row r="620" spans="4:5" x14ac:dyDescent="0.25">
      <c r="D620" t="s">
        <v>804</v>
      </c>
      <c r="E620" t="s">
        <v>805</v>
      </c>
    </row>
    <row r="621" spans="4:5" x14ac:dyDescent="0.25">
      <c r="D621" t="s">
        <v>1607</v>
      </c>
      <c r="E621" t="s">
        <v>1610</v>
      </c>
    </row>
    <row r="622" spans="4:5" x14ac:dyDescent="0.25">
      <c r="D622" t="s">
        <v>1611</v>
      </c>
      <c r="E622" t="s">
        <v>1612</v>
      </c>
    </row>
    <row r="623" spans="4:5" x14ac:dyDescent="0.25">
      <c r="D623" t="s">
        <v>1577</v>
      </c>
      <c r="E623" t="s">
        <v>1578</v>
      </c>
    </row>
    <row r="624" spans="4:5" x14ac:dyDescent="0.25">
      <c r="D624" t="s">
        <v>1086</v>
      </c>
      <c r="E624" t="s">
        <v>1087</v>
      </c>
    </row>
    <row r="625" spans="4:5" x14ac:dyDescent="0.25">
      <c r="D625" t="s">
        <v>398</v>
      </c>
      <c r="E625" t="s">
        <v>401</v>
      </c>
    </row>
    <row r="626" spans="4:5" x14ac:dyDescent="0.25">
      <c r="D626" t="s">
        <v>1192</v>
      </c>
      <c r="E626" t="s">
        <v>1193</v>
      </c>
    </row>
    <row r="627" spans="4:5" x14ac:dyDescent="0.25">
      <c r="D627" t="s">
        <v>1088</v>
      </c>
      <c r="E627" t="s">
        <v>1089</v>
      </c>
    </row>
    <row r="628" spans="4:5" x14ac:dyDescent="0.25">
      <c r="D628" t="s">
        <v>402</v>
      </c>
      <c r="E628" t="s">
        <v>403</v>
      </c>
    </row>
    <row r="629" spans="4:5" x14ac:dyDescent="0.25">
      <c r="D629" t="s">
        <v>1194</v>
      </c>
      <c r="E629" t="s">
        <v>1193</v>
      </c>
    </row>
    <row r="630" spans="4:5" x14ac:dyDescent="0.25">
      <c r="D630" t="s">
        <v>1090</v>
      </c>
      <c r="E630" t="s">
        <v>1093</v>
      </c>
    </row>
    <row r="631" spans="4:5" x14ac:dyDescent="0.25">
      <c r="D631" t="s">
        <v>1393</v>
      </c>
      <c r="E631" t="s">
        <v>1396</v>
      </c>
    </row>
    <row r="632" spans="4:5" x14ac:dyDescent="0.25">
      <c r="D632" t="s">
        <v>1397</v>
      </c>
      <c r="E632" t="s">
        <v>1398</v>
      </c>
    </row>
    <row r="633" spans="4:5" x14ac:dyDescent="0.25">
      <c r="D633" t="s">
        <v>1399</v>
      </c>
      <c r="E633" t="s">
        <v>1400</v>
      </c>
    </row>
    <row r="634" spans="4:5" x14ac:dyDescent="0.25">
      <c r="D634" t="s">
        <v>1401</v>
      </c>
      <c r="E634" t="s">
        <v>1402</v>
      </c>
    </row>
    <row r="635" spans="4:5" x14ac:dyDescent="0.25">
      <c r="D635" t="s">
        <v>1403</v>
      </c>
      <c r="E635" t="s">
        <v>1404</v>
      </c>
    </row>
    <row r="636" spans="4:5" x14ac:dyDescent="0.25">
      <c r="D636" t="s">
        <v>1405</v>
      </c>
      <c r="E636" t="s">
        <v>1406</v>
      </c>
    </row>
    <row r="637" spans="4:5" x14ac:dyDescent="0.25">
      <c r="D637" t="s">
        <v>1407</v>
      </c>
      <c r="E637" t="s">
        <v>1408</v>
      </c>
    </row>
    <row r="638" spans="4:5" x14ac:dyDescent="0.25">
      <c r="D638" t="s">
        <v>1409</v>
      </c>
      <c r="E638" t="s">
        <v>1410</v>
      </c>
    </row>
    <row r="639" spans="4:5" x14ac:dyDescent="0.25">
      <c r="D639" t="s">
        <v>1411</v>
      </c>
      <c r="E639" t="s">
        <v>1412</v>
      </c>
    </row>
    <row r="640" spans="4:5" x14ac:dyDescent="0.25">
      <c r="D640" t="s">
        <v>1413</v>
      </c>
      <c r="E640" t="s">
        <v>1414</v>
      </c>
    </row>
    <row r="641" spans="4:5" x14ac:dyDescent="0.25">
      <c r="D641" t="s">
        <v>1415</v>
      </c>
      <c r="E641" t="s">
        <v>1416</v>
      </c>
    </row>
    <row r="642" spans="4:5" x14ac:dyDescent="0.25">
      <c r="D642" t="s">
        <v>1417</v>
      </c>
      <c r="E642" t="s">
        <v>1418</v>
      </c>
    </row>
    <row r="643" spans="4:5" x14ac:dyDescent="0.25">
      <c r="D643" t="s">
        <v>1419</v>
      </c>
      <c r="E643" t="s">
        <v>1420</v>
      </c>
    </row>
    <row r="644" spans="4:5" x14ac:dyDescent="0.25">
      <c r="D644" t="s">
        <v>1421</v>
      </c>
      <c r="E644" t="s">
        <v>1422</v>
      </c>
    </row>
    <row r="645" spans="4:5" x14ac:dyDescent="0.25">
      <c r="D645" t="s">
        <v>1423</v>
      </c>
      <c r="E645" t="s">
        <v>1424</v>
      </c>
    </row>
    <row r="646" spans="4:5" x14ac:dyDescent="0.25">
      <c r="D646" t="s">
        <v>1425</v>
      </c>
      <c r="E646" t="s">
        <v>1426</v>
      </c>
    </row>
    <row r="647" spans="4:5" x14ac:dyDescent="0.25">
      <c r="D647" t="s">
        <v>1427</v>
      </c>
      <c r="E647" t="s">
        <v>1428</v>
      </c>
    </row>
    <row r="648" spans="4:5" x14ac:dyDescent="0.25">
      <c r="D648" t="s">
        <v>143</v>
      </c>
      <c r="E648" t="s">
        <v>146</v>
      </c>
    </row>
    <row r="649" spans="4:5" x14ac:dyDescent="0.25">
      <c r="D649" t="s">
        <v>147</v>
      </c>
      <c r="E649" t="s">
        <v>148</v>
      </c>
    </row>
    <row r="650" spans="4:5" x14ac:dyDescent="0.25">
      <c r="D650" t="s">
        <v>149</v>
      </c>
      <c r="E650" t="s">
        <v>152</v>
      </c>
    </row>
    <row r="651" spans="4:5" x14ac:dyDescent="0.25">
      <c r="D651" t="s">
        <v>153</v>
      </c>
      <c r="E651" t="s">
        <v>154</v>
      </c>
    </row>
    <row r="652" spans="4:5" x14ac:dyDescent="0.25">
      <c r="D652" t="s">
        <v>155</v>
      </c>
      <c r="E652" t="s">
        <v>156</v>
      </c>
    </row>
    <row r="653" spans="4:5" x14ac:dyDescent="0.25">
      <c r="D653" t="s">
        <v>426</v>
      </c>
      <c r="E653" t="s">
        <v>427</v>
      </c>
    </row>
    <row r="654" spans="4:5" x14ac:dyDescent="0.25">
      <c r="D654" t="s">
        <v>352</v>
      </c>
      <c r="E654" t="s">
        <v>355</v>
      </c>
    </row>
    <row r="655" spans="4:5" x14ac:dyDescent="0.25">
      <c r="D655" t="s">
        <v>356</v>
      </c>
      <c r="E655" t="s">
        <v>357</v>
      </c>
    </row>
    <row r="656" spans="4:5" x14ac:dyDescent="0.25">
      <c r="D656" t="s">
        <v>806</v>
      </c>
      <c r="E656" t="s">
        <v>809</v>
      </c>
    </row>
    <row r="657" spans="4:5" x14ac:dyDescent="0.25">
      <c r="D657" t="s">
        <v>810</v>
      </c>
      <c r="E657" t="s">
        <v>811</v>
      </c>
    </row>
    <row r="658" spans="4:5" x14ac:dyDescent="0.25">
      <c r="D658" t="s">
        <v>428</v>
      </c>
      <c r="E658" t="s">
        <v>431</v>
      </c>
    </row>
    <row r="659" spans="4:5" x14ac:dyDescent="0.25">
      <c r="D659" t="s">
        <v>432</v>
      </c>
      <c r="E659" t="s">
        <v>433</v>
      </c>
    </row>
    <row r="660" spans="4:5" x14ac:dyDescent="0.25">
      <c r="D660" t="s">
        <v>719</v>
      </c>
      <c r="E660" t="s">
        <v>722</v>
      </c>
    </row>
    <row r="661" spans="4:5" x14ac:dyDescent="0.25">
      <c r="D661" t="s">
        <v>725</v>
      </c>
      <c r="E661" t="s">
        <v>726</v>
      </c>
    </row>
    <row r="662" spans="4:5" x14ac:dyDescent="0.25">
      <c r="D662" t="s">
        <v>723</v>
      </c>
      <c r="E662" t="s">
        <v>724</v>
      </c>
    </row>
    <row r="663" spans="4:5" x14ac:dyDescent="0.25">
      <c r="D663" t="s">
        <v>727</v>
      </c>
      <c r="E663" t="s">
        <v>730</v>
      </c>
    </row>
    <row r="664" spans="4:5" x14ac:dyDescent="0.25">
      <c r="D664" t="s">
        <v>731</v>
      </c>
      <c r="E664" t="s">
        <v>732</v>
      </c>
    </row>
    <row r="665" spans="4:5" x14ac:dyDescent="0.25">
      <c r="D665" t="s">
        <v>157</v>
      </c>
      <c r="E665" t="s">
        <v>160</v>
      </c>
    </row>
    <row r="666" spans="4:5" x14ac:dyDescent="0.25">
      <c r="D666" t="s">
        <v>161</v>
      </c>
      <c r="E666" t="s">
        <v>162</v>
      </c>
    </row>
    <row r="667" spans="4:5" x14ac:dyDescent="0.25">
      <c r="D667" t="s">
        <v>163</v>
      </c>
      <c r="E667" t="s">
        <v>164</v>
      </c>
    </row>
    <row r="668" spans="4:5" x14ac:dyDescent="0.25">
      <c r="D668" t="s">
        <v>167</v>
      </c>
      <c r="E668" t="s">
        <v>168</v>
      </c>
    </row>
    <row r="669" spans="4:5" x14ac:dyDescent="0.25">
      <c r="D669" t="s">
        <v>165</v>
      </c>
      <c r="E669" t="s">
        <v>166</v>
      </c>
    </row>
    <row r="670" spans="4:5" x14ac:dyDescent="0.25">
      <c r="D670" t="s">
        <v>262</v>
      </c>
      <c r="E670" t="s">
        <v>263</v>
      </c>
    </row>
    <row r="671" spans="4:5" x14ac:dyDescent="0.25">
      <c r="D671" t="s">
        <v>246</v>
      </c>
      <c r="E671" t="s">
        <v>249</v>
      </c>
    </row>
    <row r="672" spans="4:5" x14ac:dyDescent="0.25">
      <c r="D672" t="s">
        <v>323</v>
      </c>
      <c r="E672" t="s">
        <v>249</v>
      </c>
    </row>
    <row r="673" spans="4:5" x14ac:dyDescent="0.25">
      <c r="D673" t="s">
        <v>250</v>
      </c>
      <c r="E673" t="s">
        <v>251</v>
      </c>
    </row>
    <row r="674" spans="4:5" x14ac:dyDescent="0.25">
      <c r="D674" t="s">
        <v>410</v>
      </c>
      <c r="E674" t="s">
        <v>413</v>
      </c>
    </row>
    <row r="675" spans="4:5" x14ac:dyDescent="0.25">
      <c r="D675" t="s">
        <v>414</v>
      </c>
      <c r="E675" t="s">
        <v>415</v>
      </c>
    </row>
    <row r="676" spans="4:5" x14ac:dyDescent="0.25">
      <c r="D676" t="s">
        <v>1429</v>
      </c>
      <c r="E676" t="s">
        <v>1432</v>
      </c>
    </row>
    <row r="677" spans="4:5" x14ac:dyDescent="0.25">
      <c r="D677" t="s">
        <v>1579</v>
      </c>
      <c r="E677" t="s">
        <v>1582</v>
      </c>
    </row>
    <row r="678" spans="4:5" x14ac:dyDescent="0.25">
      <c r="D678" t="s">
        <v>522</v>
      </c>
      <c r="E678" t="s">
        <v>523</v>
      </c>
    </row>
    <row r="679" spans="4:5" x14ac:dyDescent="0.25">
      <c r="D679" t="s">
        <v>82</v>
      </c>
      <c r="E679" t="s">
        <v>83</v>
      </c>
    </row>
    <row r="680" spans="4:5" x14ac:dyDescent="0.25">
      <c r="D680" t="s">
        <v>934</v>
      </c>
      <c r="E680" t="s">
        <v>935</v>
      </c>
    </row>
    <row r="681" spans="4:5" x14ac:dyDescent="0.25">
      <c r="D681" t="s">
        <v>872</v>
      </c>
      <c r="E681" t="s">
        <v>873</v>
      </c>
    </row>
    <row r="682" spans="4:5" x14ac:dyDescent="0.25">
      <c r="D682" t="s">
        <v>84</v>
      </c>
      <c r="E682" t="s">
        <v>85</v>
      </c>
    </row>
    <row r="683" spans="4:5" x14ac:dyDescent="0.25">
      <c r="D683" t="s">
        <v>658</v>
      </c>
      <c r="E683" t="s">
        <v>659</v>
      </c>
    </row>
    <row r="684" spans="4:5" x14ac:dyDescent="0.25">
      <c r="D684" t="s">
        <v>326</v>
      </c>
      <c r="E684" t="s">
        <v>327</v>
      </c>
    </row>
    <row r="685" spans="4:5" x14ac:dyDescent="0.25">
      <c r="D685" t="s">
        <v>78</v>
      </c>
      <c r="E685" t="s">
        <v>81</v>
      </c>
    </row>
    <row r="686" spans="4:5" x14ac:dyDescent="0.25">
      <c r="D686" t="s">
        <v>86</v>
      </c>
      <c r="E686" t="s">
        <v>87</v>
      </c>
    </row>
    <row r="687" spans="4:5" x14ac:dyDescent="0.25">
      <c r="D687" t="s">
        <v>88</v>
      </c>
      <c r="E687" t="s">
        <v>89</v>
      </c>
    </row>
    <row r="688" spans="4:5" x14ac:dyDescent="0.25">
      <c r="D688" t="s">
        <v>90</v>
      </c>
      <c r="E688" t="s">
        <v>93</v>
      </c>
    </row>
    <row r="689" spans="4:5" x14ac:dyDescent="0.25">
      <c r="D689" t="s">
        <v>96</v>
      </c>
      <c r="E689" t="s">
        <v>97</v>
      </c>
    </row>
    <row r="690" spans="4:5" x14ac:dyDescent="0.25">
      <c r="D690" t="s">
        <v>94</v>
      </c>
      <c r="E690" t="s">
        <v>95</v>
      </c>
    </row>
    <row r="691" spans="4:5" x14ac:dyDescent="0.25">
      <c r="D691" t="s">
        <v>98</v>
      </c>
      <c r="E691" t="s">
        <v>99</v>
      </c>
    </row>
    <row r="692" spans="4:5" x14ac:dyDescent="0.25">
      <c r="D692" t="s">
        <v>524</v>
      </c>
      <c r="E692" t="s">
        <v>525</v>
      </c>
    </row>
    <row r="693" spans="4:5" x14ac:dyDescent="0.25">
      <c r="D693" t="s">
        <v>100</v>
      </c>
      <c r="E693" t="s">
        <v>103</v>
      </c>
    </row>
    <row r="694" spans="4:5" x14ac:dyDescent="0.25">
      <c r="D694" t="s">
        <v>526</v>
      </c>
      <c r="E694" t="s">
        <v>529</v>
      </c>
    </row>
    <row r="695" spans="4:5" x14ac:dyDescent="0.25">
      <c r="D695" t="s">
        <v>530</v>
      </c>
      <c r="E695" t="s">
        <v>531</v>
      </c>
    </row>
    <row r="696" spans="4:5" x14ac:dyDescent="0.25">
      <c r="D696" t="s">
        <v>392</v>
      </c>
      <c r="E696" t="s">
        <v>395</v>
      </c>
    </row>
    <row r="697" spans="4:5" x14ac:dyDescent="0.25">
      <c r="D697" t="s">
        <v>1589</v>
      </c>
      <c r="E697" t="s">
        <v>1592</v>
      </c>
    </row>
    <row r="698" spans="4:5" x14ac:dyDescent="0.25">
      <c r="D698" t="s">
        <v>1519</v>
      </c>
      <c r="E698" t="s">
        <v>1522</v>
      </c>
    </row>
    <row r="699" spans="4:5" x14ac:dyDescent="0.25">
      <c r="D699" t="s">
        <v>1433</v>
      </c>
      <c r="E699" t="s">
        <v>1436</v>
      </c>
    </row>
    <row r="700" spans="4:5" x14ac:dyDescent="0.25">
      <c r="D700" t="s">
        <v>660</v>
      </c>
      <c r="E700" t="s">
        <v>663</v>
      </c>
    </row>
    <row r="701" spans="4:5" x14ac:dyDescent="0.25">
      <c r="D701" t="s">
        <v>328</v>
      </c>
      <c r="E701" t="s">
        <v>331</v>
      </c>
    </row>
    <row r="702" spans="4:5" x14ac:dyDescent="0.25">
      <c r="D702" t="s">
        <v>664</v>
      </c>
      <c r="E702" t="s">
        <v>665</v>
      </c>
    </row>
    <row r="703" spans="4:5" x14ac:dyDescent="0.25">
      <c r="D703" t="s">
        <v>332</v>
      </c>
      <c r="E703" t="s">
        <v>333</v>
      </c>
    </row>
    <row r="704" spans="4:5" x14ac:dyDescent="0.25">
      <c r="D704" t="s">
        <v>104</v>
      </c>
      <c r="E704" t="s">
        <v>107</v>
      </c>
    </row>
    <row r="705" spans="4:5" x14ac:dyDescent="0.25">
      <c r="D705" t="s">
        <v>874</v>
      </c>
      <c r="E705" t="s">
        <v>875</v>
      </c>
    </row>
    <row r="706" spans="4:5" x14ac:dyDescent="0.25">
      <c r="D706" t="s">
        <v>416</v>
      </c>
      <c r="E706" t="s">
        <v>417</v>
      </c>
    </row>
    <row r="707" spans="4:5" x14ac:dyDescent="0.25">
      <c r="D707" t="s">
        <v>666</v>
      </c>
      <c r="E707" t="s">
        <v>665</v>
      </c>
    </row>
    <row r="708" spans="4:5" x14ac:dyDescent="0.25">
      <c r="D708" t="s">
        <v>418</v>
      </c>
      <c r="E708" t="s">
        <v>419</v>
      </c>
    </row>
    <row r="709" spans="4:5" x14ac:dyDescent="0.25">
      <c r="D709" t="s">
        <v>1659</v>
      </c>
      <c r="E709" t="s">
        <v>1660</v>
      </c>
    </row>
    <row r="710" spans="4:5" x14ac:dyDescent="0.25">
      <c r="D710" t="s">
        <v>1663</v>
      </c>
      <c r="E710" t="s">
        <v>1664</v>
      </c>
    </row>
    <row r="711" spans="4:5" x14ac:dyDescent="0.25">
      <c r="D711" t="s">
        <v>1696</v>
      </c>
      <c r="E711" t="s">
        <v>1664</v>
      </c>
    </row>
    <row r="712" spans="4:5" x14ac:dyDescent="0.25">
      <c r="D712" t="s">
        <v>252</v>
      </c>
      <c r="E712" t="s">
        <v>253</v>
      </c>
    </row>
    <row r="713" spans="4:5" x14ac:dyDescent="0.25">
      <c r="D713" t="s">
        <v>254</v>
      </c>
      <c r="E713" t="s">
        <v>255</v>
      </c>
    </row>
    <row r="714" spans="4:5" x14ac:dyDescent="0.25">
      <c r="D714" t="s">
        <v>334</v>
      </c>
      <c r="E714" t="s">
        <v>335</v>
      </c>
    </row>
    <row r="715" spans="4:5" x14ac:dyDescent="0.25">
      <c r="D715" t="s">
        <v>256</v>
      </c>
      <c r="E715" t="s">
        <v>257</v>
      </c>
    </row>
    <row r="716" spans="4:5" x14ac:dyDescent="0.25">
      <c r="D716" t="s">
        <v>108</v>
      </c>
      <c r="E716" t="s">
        <v>109</v>
      </c>
    </row>
    <row r="717" spans="4:5" x14ac:dyDescent="0.25">
      <c r="D717" t="s">
        <v>667</v>
      </c>
      <c r="E717" t="s">
        <v>665</v>
      </c>
    </row>
    <row r="718" spans="4:5" x14ac:dyDescent="0.25">
      <c r="D718" t="s">
        <v>336</v>
      </c>
      <c r="E718" t="s">
        <v>337</v>
      </c>
    </row>
    <row r="719" spans="4:5" x14ac:dyDescent="0.25">
      <c r="D719" t="s">
        <v>338</v>
      </c>
      <c r="E719" t="s">
        <v>341</v>
      </c>
    </row>
    <row r="720" spans="4:5" x14ac:dyDescent="0.25">
      <c r="D720" t="s">
        <v>342</v>
      </c>
      <c r="E720" t="s">
        <v>345</v>
      </c>
    </row>
    <row r="721" spans="4:5" x14ac:dyDescent="0.25">
      <c r="D721" t="s">
        <v>1437</v>
      </c>
      <c r="E721" t="s">
        <v>1440</v>
      </c>
    </row>
    <row r="722" spans="4:5" x14ac:dyDescent="0.25">
      <c r="D722" t="s">
        <v>110</v>
      </c>
      <c r="E722" t="s">
        <v>113</v>
      </c>
    </row>
    <row r="723" spans="4:5" x14ac:dyDescent="0.25">
      <c r="D723" t="s">
        <v>114</v>
      </c>
      <c r="E723" t="s">
        <v>115</v>
      </c>
    </row>
    <row r="724" spans="4:5" x14ac:dyDescent="0.25">
      <c r="D724" t="s">
        <v>1665</v>
      </c>
      <c r="E724" t="s">
        <v>1668</v>
      </c>
    </row>
    <row r="725" spans="4:5" x14ac:dyDescent="0.25">
      <c r="D725" t="s">
        <v>1443</v>
      </c>
      <c r="E725" t="s">
        <v>1446</v>
      </c>
    </row>
    <row r="726" spans="4:5" x14ac:dyDescent="0.25">
      <c r="D726" t="s">
        <v>420</v>
      </c>
      <c r="E726" t="s">
        <v>423</v>
      </c>
    </row>
    <row r="727" spans="4:5" x14ac:dyDescent="0.25">
      <c r="D727" t="s">
        <v>424</v>
      </c>
      <c r="E727" t="s">
        <v>425</v>
      </c>
    </row>
    <row r="728" spans="4:5" x14ac:dyDescent="0.25">
      <c r="D728" t="s">
        <v>1094</v>
      </c>
      <c r="E728" t="s">
        <v>1097</v>
      </c>
    </row>
    <row r="729" spans="4:5" x14ac:dyDescent="0.25">
      <c r="D729" t="s">
        <v>1098</v>
      </c>
      <c r="E729" t="s">
        <v>1101</v>
      </c>
    </row>
    <row r="730" spans="4:5" x14ac:dyDescent="0.25">
      <c r="D730" t="s">
        <v>668</v>
      </c>
      <c r="E730" t="s">
        <v>671</v>
      </c>
    </row>
    <row r="731" spans="4:5" x14ac:dyDescent="0.25">
      <c r="D731" t="s">
        <v>672</v>
      </c>
      <c r="E731" t="s">
        <v>673</v>
      </c>
    </row>
    <row r="732" spans="4:5" x14ac:dyDescent="0.25">
      <c r="D732" t="s">
        <v>258</v>
      </c>
      <c r="E732" t="s">
        <v>261</v>
      </c>
    </row>
    <row r="733" spans="4:5" x14ac:dyDescent="0.25">
      <c r="D733" t="s">
        <v>674</v>
      </c>
      <c r="E733" t="s">
        <v>677</v>
      </c>
    </row>
  </sheetData>
  <autoFilter ref="D1:E1" xr:uid="{00000000-0009-0000-0000-000018000000}">
    <sortState xmlns:xlrd2="http://schemas.microsoft.com/office/spreadsheetml/2017/richdata2" ref="D2:E733">
      <sortCondition ref="D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DEPACHO DEL ALCALDE </vt:lpstr>
      <vt:lpstr>SECRETARIA DEL INTERIOR </vt:lpstr>
      <vt:lpstr>HACIENDA </vt:lpstr>
      <vt:lpstr>LOCALIDAD TURISTICA Y DE LA VIR</vt:lpstr>
      <vt:lpstr>SECRETARIA GENERAL </vt:lpstr>
      <vt:lpstr>SECRETARIA DE INFRAESTRUCTURA</vt:lpstr>
      <vt:lpstr>SECRETARIA EDUCACION </vt:lpstr>
      <vt:lpstr>SECRETARIA DE PARTICIPACION</vt:lpstr>
      <vt:lpstr>SECRETARIA DE PLANEACION </vt:lpstr>
      <vt:lpstr>DADIS</vt:lpstr>
      <vt:lpstr>LOCALIDAD </vt:lpstr>
      <vt:lpstr>DATT</vt:lpstr>
      <vt:lpstr>VALORIZACION</vt:lpstr>
      <vt:lpstr>ESCUELA DE GOBIERNO </vt:lpstr>
      <vt:lpstr>IDER </vt:lpstr>
      <vt:lpstr>CORVIVIENDA</vt:lpstr>
      <vt:lpstr>INSTITUTO PATRIMONIO Y CULTURA</vt:lpstr>
      <vt:lpstr>EPA</vt:lpstr>
      <vt:lpstr>DISTRISEGURIDAD</vt:lpstr>
      <vt:lpstr>LOCALIDAD</vt:lpstr>
      <vt:lpstr>COLEGIO MAYOR </vt:lpstr>
      <vt:lpstr>Hoja4</vt:lpstr>
      <vt:lpstr>Hoja2</vt:lpstr>
      <vt:lpstr>PPTO TOTAL </vt:lpstr>
      <vt:lpstr>Hoja1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Nelson Figueroa</cp:lastModifiedBy>
  <dcterms:created xsi:type="dcterms:W3CDTF">2022-01-15T14:51:18Z</dcterms:created>
  <dcterms:modified xsi:type="dcterms:W3CDTF">2024-07-15T15:49:49Z</dcterms:modified>
</cp:coreProperties>
</file>